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67bc6245dff04e/Área de Trabalho/"/>
    </mc:Choice>
  </mc:AlternateContent>
  <xr:revisionPtr revIDLastSave="0" documentId="8_{D8246DD8-DE09-4B32-866E-6343F1937740}" xr6:coauthVersionLast="47" xr6:coauthVersionMax="47" xr10:uidLastSave="{00000000-0000-0000-0000-000000000000}"/>
  <bookViews>
    <workbookView xWindow="-120" yWindow="-120" windowWidth="29040" windowHeight="15720" xr2:uid="{6508EFDF-4289-4AD2-884C-3D616334D4BC}"/>
  </bookViews>
  <sheets>
    <sheet name="PENHORA,AVALIAÇÃO E DEPÓSITO" sheetId="3" r:id="rId1"/>
  </sheets>
  <definedNames>
    <definedName name="_xlnm.Print_Area" localSheetId="0">'PENHORA,AVALIAÇÃO E DEPÓSITO'!$A$1:$H$81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0" i="3" l="1"/>
  <c r="D31" i="3"/>
  <c r="D30" i="3"/>
  <c r="D32" i="3" l="1"/>
  <c r="D36" i="3" s="1"/>
  <c r="D37" i="3" s="1"/>
  <c r="G40" i="3" s="1"/>
  <c r="G42" i="3" s="1"/>
  <c r="G49" i="3" s="1"/>
  <c r="G46" i="3" s="1"/>
  <c r="G47" i="3" s="1"/>
  <c r="I45" i="3" s="1"/>
</calcChain>
</file>

<file path=xl/sharedStrings.xml><?xml version="1.0" encoding="utf-8"?>
<sst xmlns="http://schemas.openxmlformats.org/spreadsheetml/2006/main" count="60" uniqueCount="58">
  <si>
    <t>Autos:</t>
  </si>
  <si>
    <t>Exequente:</t>
  </si>
  <si>
    <t>Local da diligência:</t>
  </si>
  <si>
    <t>Valor da execução:</t>
  </si>
  <si>
    <t>em</t>
  </si>
  <si>
    <t>Data da diligência:</t>
  </si>
  <si>
    <t>SAMUEL JESUS DE OLIVEIRA
Oficial de Justiça Avaliador Federal</t>
  </si>
  <si>
    <t>Nada mais havendo, lavrei o presente auto.</t>
  </si>
  <si>
    <t>AUTO DE DEPÓSITO</t>
  </si>
  <si>
    <t>Nome:</t>
  </si>
  <si>
    <t>Documento:</t>
  </si>
  <si>
    <t>Endereço:</t>
  </si>
  <si>
    <t>O depositário fica ciente de que deverá conservar o bem penhorado, zelando para que ele permaneça com as mesmas características e no mesmo estado de conservação constatados no momento da vistoria para avaliação.</t>
  </si>
  <si>
    <t>Executado:</t>
  </si>
  <si>
    <t>Telefone para contato: (      )</t>
  </si>
  <si>
    <t>Em ______/______/__________, os bens penhorados foram depositados em mãos de:</t>
  </si>
  <si>
    <t>A</t>
  </si>
  <si>
    <t>B</t>
  </si>
  <si>
    <t>C</t>
  </si>
  <si>
    <t>a</t>
  </si>
  <si>
    <t>b</t>
  </si>
  <si>
    <t>c</t>
  </si>
  <si>
    <t>d</t>
  </si>
  <si>
    <t>e</t>
  </si>
  <si>
    <t>nulo</t>
  </si>
  <si>
    <t>leve</t>
  </si>
  <si>
    <t>normal</t>
  </si>
  <si>
    <t>pesado</t>
  </si>
  <si>
    <t>extremo</t>
  </si>
  <si>
    <t>inexistente</t>
  </si>
  <si>
    <t>deficiente</t>
  </si>
  <si>
    <t>rigorosa</t>
  </si>
  <si>
    <t>perfeita</t>
  </si>
  <si>
    <t>Coeficiente de trabalho</t>
  </si>
  <si>
    <t>Coeficiente da manutenção</t>
  </si>
  <si>
    <t>Fator de desgaste calculado:</t>
  </si>
  <si>
    <t>Fator de depreciação calculado</t>
  </si>
  <si>
    <t>Valor do bem similar em estado de novo:</t>
  </si>
  <si>
    <t>Coeficiente de depreciação (perda de valor)</t>
  </si>
  <si>
    <t>Perda de valor decorrente da depreciação</t>
  </si>
  <si>
    <t>Trabalho. Práticas de manutenção. Fator de desgaste. Fator de depreciação.</t>
  </si>
  <si>
    <t>Vida útil tabelada (em anos)</t>
  </si>
  <si>
    <t>GATTO, Osório Accioly. Avaliação de máquinas e equipamentos. In: Engenharia de avaliações v. 2. 2. ed. São Paulo: Pini, 2014.</t>
  </si>
  <si>
    <t>CAIRES, Hélio Roberto Ribeiro. Novos tratamentos matemáticos em temas de engenharia de avaliações. São Paulo: Pini, 1977.</t>
  </si>
  <si>
    <t>Em cumprimento à ordem judicial que consta no mandado, procedi à penhora e à avaliação  do seguinte bem:</t>
  </si>
  <si>
    <t>Fontes consultadas:</t>
  </si>
  <si>
    <t>Arredondamento</t>
  </si>
  <si>
    <t>Casas decimais</t>
  </si>
  <si>
    <t>Valor (arredondamento)</t>
  </si>
  <si>
    <t>Percentual (arredondamento)</t>
  </si>
  <si>
    <t>Avaliação do bem</t>
  </si>
  <si>
    <t>Depositário</t>
  </si>
  <si>
    <t>Resultado dos cálculos acima:</t>
  </si>
  <si>
    <r>
      <rPr>
        <b/>
        <sz val="11"/>
        <rFont val="Arial"/>
        <family val="2"/>
      </rPr>
      <t>PODER JUDICIÁRIO
TRIBUNAL REGIONAL DO TRABALHO DA 15ª REGIÃO
VARA DO TRABALHO DE BEBEDOURO-SP</t>
    </r>
    <r>
      <rPr>
        <sz val="11"/>
        <rFont val="Arial"/>
        <family val="2"/>
      </rPr>
      <t xml:space="preserve">
Rua Dr. Oscar Werneck, 634, Centro, Bebedouro-SP
Telefone: (17) 3342-6210 -  CEP: 14701-120</t>
    </r>
  </si>
  <si>
    <t>AUTO DE PENHORA  E LAUDO DE AVALIAÇÃO</t>
  </si>
  <si>
    <t>Idade (tempo de uso do bem em anos)</t>
  </si>
  <si>
    <t>0000000-00.0000.5.15.0000</t>
  </si>
  <si>
    <t>Método Caires: método específico para se calcular a depreciação de máquinas e equipamentos (Caires, p. 171).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</si>
</sst>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&quot;R$&quot;\ #,##0.00;[Red]&quot;R$&quot;\ #,##0.00"/>
    <numFmt numFmtId="166" formatCode="dd\ &quot; de &quot;\ mmmm\ &quot; de &quot;\ yyyy"/>
    <numFmt numFmtId="167" formatCode="#,##0.00_ ;\-#,##0.00\ "/>
    <numFmt numFmtId="168" formatCode="#,##0.000000000_ ;\-#,##0.000000000\ "/>
    <numFmt numFmtId="169" formatCode="#,##0_ ;[Red]\-#,##0\ "/>
    <numFmt numFmtId="170" formatCode="#,##0.0000_ ;[Red]\-#,##0.0000\ "/>
    <numFmt numFmtId="171" formatCode="_-[$R$-416]\ * #,##0.00_-;\-[$R$-416]\ * #,##0.00_-;_-[$R$-416]\ * &quot;-&quot;??_-;_-@_-"/>
  </numFmts>
  <fonts count="8" x14ac:knownFonts="1">
    <font>
      <sz val="11"/>
      <color theme="1"/>
      <name val="Arial Nova"/>
      <family val="2"/>
    </font>
    <font>
      <sz val="11"/>
      <color theme="1"/>
      <name val="Arial Nova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name val="Arial Nova"/>
      <family val="2"/>
    </font>
    <font>
      <sz val="9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>
      <alignment horizontal="justify"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164" fontId="0" fillId="0" borderId="0" xfId="0">
      <alignment horizontal="justify" vertical="center"/>
    </xf>
    <xf numFmtId="167" fontId="3" fillId="0" borderId="0" xfId="0" applyNumberFormat="1" applyFont="1" applyAlignment="1" applyProtection="1">
      <alignment horizontal="center" vertical="center"/>
      <protection hidden="1"/>
    </xf>
    <xf numFmtId="168" fontId="3" fillId="0" borderId="0" xfId="0" applyNumberFormat="1" applyFont="1" applyAlignment="1" applyProtection="1">
      <alignment horizontal="right" vertical="center"/>
      <protection hidden="1"/>
    </xf>
    <xf numFmtId="164" fontId="3" fillId="0" borderId="0" xfId="0" applyFont="1" applyProtection="1">
      <alignment horizontal="justify" vertical="center"/>
      <protection hidden="1"/>
    </xf>
    <xf numFmtId="169" fontId="3" fillId="0" borderId="0" xfId="0" applyNumberFormat="1" applyFont="1" applyProtection="1">
      <alignment horizontal="justify" vertical="center"/>
      <protection hidden="1"/>
    </xf>
    <xf numFmtId="167" fontId="3" fillId="0" borderId="0" xfId="0" applyNumberFormat="1" applyFont="1" applyProtection="1">
      <alignment horizontal="justify" vertical="center"/>
      <protection hidden="1"/>
    </xf>
    <xf numFmtId="164" fontId="3" fillId="0" borderId="0" xfId="0" applyFont="1" applyAlignment="1" applyProtection="1">
      <alignment horizontal="left" vertical="center" wrapText="1"/>
      <protection hidden="1"/>
    </xf>
    <xf numFmtId="164" fontId="3" fillId="0" borderId="0" xfId="0" applyFont="1" applyAlignment="1" applyProtection="1">
      <alignment vertical="center" wrapText="1"/>
      <protection hidden="1"/>
    </xf>
    <xf numFmtId="164" fontId="3" fillId="0" borderId="0" xfId="0" applyFont="1" applyAlignment="1" applyProtection="1">
      <alignment horizontal="left" vertical="center"/>
      <protection hidden="1"/>
    </xf>
    <xf numFmtId="164" fontId="5" fillId="0" borderId="0" xfId="0" applyFont="1" applyAlignment="1" applyProtection="1">
      <alignment vertical="center"/>
      <protection locked="0"/>
    </xf>
    <xf numFmtId="164" fontId="2" fillId="0" borderId="0" xfId="0" applyFont="1" applyAlignment="1" applyProtection="1">
      <alignment vertical="center"/>
      <protection locked="0"/>
    </xf>
    <xf numFmtId="164" fontId="2" fillId="0" borderId="0" xfId="0" applyFont="1" applyAlignment="1" applyProtection="1">
      <alignment horizontal="justify" vertical="center" wrapText="1"/>
      <protection locked="0"/>
    </xf>
    <xf numFmtId="164" fontId="6" fillId="0" borderId="0" xfId="0" applyFont="1" applyAlignment="1" applyProtection="1">
      <alignment horizontal="justify" vertical="center" wrapText="1"/>
      <protection locked="0"/>
    </xf>
    <xf numFmtId="164" fontId="2" fillId="0" borderId="0" xfId="0" applyFont="1" applyProtection="1">
      <alignment horizontal="justify" vertical="center"/>
      <protection locked="0"/>
    </xf>
    <xf numFmtId="164" fontId="4" fillId="0" borderId="0" xfId="0" applyFont="1" applyAlignment="1" applyProtection="1">
      <alignment horizontal="center" vertical="center" wrapText="1"/>
      <protection locked="0"/>
    </xf>
    <xf numFmtId="164" fontId="2" fillId="0" borderId="0" xfId="0" applyFont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Font="1" applyAlignment="1" applyProtection="1">
      <alignment horizontal="left" vertical="center"/>
      <protection locked="0"/>
    </xf>
    <xf numFmtId="169" fontId="2" fillId="0" borderId="2" xfId="0" applyNumberFormat="1" applyFont="1" applyBorder="1" applyAlignment="1" applyProtection="1">
      <alignment horizontal="right" vertical="center" wrapText="1"/>
      <protection locked="0"/>
    </xf>
    <xf numFmtId="164" fontId="2" fillId="0" borderId="2" xfId="0" applyFont="1" applyBorder="1" applyAlignment="1" applyProtection="1">
      <alignment horizontal="right" vertical="center" wrapText="1"/>
      <protection locked="0"/>
    </xf>
    <xf numFmtId="169" fontId="2" fillId="0" borderId="3" xfId="0" applyNumberFormat="1" applyFont="1" applyBorder="1" applyAlignment="1" applyProtection="1">
      <alignment horizontal="right" vertical="center" wrapText="1"/>
      <protection locked="0"/>
    </xf>
    <xf numFmtId="164" fontId="2" fillId="0" borderId="3" xfId="0" applyFont="1" applyBorder="1" applyAlignment="1" applyProtection="1">
      <alignment horizontal="right" vertical="center" wrapText="1"/>
      <protection locked="0"/>
    </xf>
    <xf numFmtId="164" fontId="2" fillId="0" borderId="3" xfId="0" applyFont="1" applyBorder="1" applyProtection="1">
      <alignment horizontal="justify" vertical="center"/>
      <protection locked="0"/>
    </xf>
    <xf numFmtId="170" fontId="2" fillId="0" borderId="3" xfId="0" applyNumberFormat="1" applyFont="1" applyBorder="1" applyAlignment="1" applyProtection="1">
      <alignment horizontal="right" vertical="center"/>
      <protection locked="0"/>
    </xf>
    <xf numFmtId="169" fontId="2" fillId="0" borderId="0" xfId="0" applyNumberFormat="1" applyFont="1" applyAlignment="1" applyProtection="1">
      <alignment horizontal="right" vertical="center" wrapText="1"/>
      <protection locked="0"/>
    </xf>
    <xf numFmtId="164" fontId="2" fillId="0" borderId="2" xfId="0" applyFont="1" applyBorder="1" applyProtection="1">
      <alignment horizontal="justify" vertical="center"/>
      <protection locked="0"/>
    </xf>
    <xf numFmtId="170" fontId="2" fillId="0" borderId="3" xfId="0" applyNumberFormat="1" applyFont="1" applyBorder="1" applyAlignment="1" applyProtection="1">
      <alignment horizontal="right" vertical="center" wrapText="1"/>
      <protection locked="0"/>
    </xf>
    <xf numFmtId="10" fontId="2" fillId="0" borderId="3" xfId="3" applyNumberFormat="1" applyFont="1" applyBorder="1" applyAlignment="1" applyProtection="1">
      <alignment horizontal="right" vertical="center" wrapText="1"/>
      <protection locked="0"/>
    </xf>
    <xf numFmtId="164" fontId="4" fillId="0" borderId="0" xfId="0" applyFont="1" applyAlignment="1" applyProtection="1">
      <alignment horizontal="left" vertical="center"/>
      <protection locked="0"/>
    </xf>
    <xf numFmtId="44" fontId="4" fillId="0" borderId="0" xfId="2" applyFont="1" applyBorder="1" applyAlignment="1" applyProtection="1">
      <alignment horizontal="right" vertical="center"/>
      <protection locked="0"/>
    </xf>
    <xf numFmtId="164" fontId="4" fillId="0" borderId="0" xfId="0" applyFont="1" applyAlignment="1" applyProtection="1">
      <alignment vertical="center" wrapText="1"/>
      <protection locked="0"/>
    </xf>
    <xf numFmtId="164" fontId="2" fillId="0" borderId="2" xfId="0" applyFont="1" applyBorder="1" applyAlignment="1" applyProtection="1">
      <alignment vertical="center" wrapText="1"/>
      <protection locked="0"/>
    </xf>
    <xf numFmtId="164" fontId="2" fillId="0" borderId="3" xfId="0" applyFont="1" applyBorder="1" applyAlignment="1" applyProtection="1">
      <alignment vertical="center" wrapText="1"/>
      <protection locked="0"/>
    </xf>
    <xf numFmtId="164" fontId="2" fillId="0" borderId="0" xfId="0" applyFont="1" applyAlignment="1" applyProtection="1">
      <alignment vertical="center" wrapText="1"/>
      <protection locked="0"/>
    </xf>
    <xf numFmtId="164" fontId="4" fillId="0" borderId="2" xfId="0" applyFont="1" applyBorder="1" applyAlignment="1" applyProtection="1">
      <alignment vertical="center" wrapText="1"/>
      <protection locked="0"/>
    </xf>
    <xf numFmtId="164" fontId="4" fillId="0" borderId="0" xfId="0" applyFont="1" applyProtection="1">
      <alignment horizontal="justify" vertical="center"/>
      <protection locked="0"/>
    </xf>
    <xf numFmtId="164" fontId="3" fillId="0" borderId="0" xfId="0" applyFont="1" applyAlignment="1" applyProtection="1">
      <alignment horizontal="left" vertical="center"/>
      <protection hidden="1"/>
    </xf>
    <xf numFmtId="164" fontId="2" fillId="0" borderId="0" xfId="0" applyFont="1" applyAlignment="1" applyProtection="1">
      <alignment horizontal="left" vertical="center"/>
      <protection locked="0"/>
    </xf>
    <xf numFmtId="164" fontId="2" fillId="0" borderId="2" xfId="0" applyFont="1" applyBorder="1" applyAlignment="1" applyProtection="1">
      <alignment horizontal="left" vertical="center" wrapText="1"/>
      <protection locked="0"/>
    </xf>
    <xf numFmtId="164" fontId="2" fillId="0" borderId="3" xfId="0" applyFont="1" applyBorder="1" applyAlignment="1" applyProtection="1">
      <alignment horizontal="left" vertical="center" wrapText="1"/>
      <protection locked="0"/>
    </xf>
    <xf numFmtId="164" fontId="4" fillId="0" borderId="0" xfId="0" applyFont="1" applyAlignment="1" applyProtection="1">
      <alignment horizontal="left" vertical="center" wrapText="1"/>
      <protection locked="0"/>
    </xf>
    <xf numFmtId="164" fontId="4" fillId="0" borderId="2" xfId="0" applyFont="1" applyBorder="1" applyAlignment="1" applyProtection="1">
      <alignment horizontal="left" vertical="center" wrapText="1"/>
      <protection locked="0"/>
    </xf>
    <xf numFmtId="169" fontId="2" fillId="0" borderId="2" xfId="0" applyNumberFormat="1" applyFont="1" applyBorder="1" applyAlignment="1" applyProtection="1">
      <alignment horizontal="right" vertical="center" wrapText="1"/>
      <protection locked="0"/>
    </xf>
    <xf numFmtId="10" fontId="2" fillId="0" borderId="3" xfId="3" applyNumberFormat="1" applyFont="1" applyFill="1" applyBorder="1" applyAlignment="1" applyProtection="1">
      <alignment horizontal="right" vertical="center" wrapText="1"/>
      <protection locked="0"/>
    </xf>
    <xf numFmtId="171" fontId="4" fillId="0" borderId="2" xfId="0" applyNumberFormat="1" applyFont="1" applyBorder="1" applyAlignment="1" applyProtection="1">
      <alignment horizontal="right" vertical="center" wrapText="1"/>
      <protection locked="0"/>
    </xf>
    <xf numFmtId="164" fontId="4" fillId="0" borderId="2" xfId="0" applyFont="1" applyBorder="1" applyAlignment="1" applyProtection="1">
      <alignment horizontal="left" vertical="center"/>
      <protection locked="0"/>
    </xf>
    <xf numFmtId="44" fontId="7" fillId="0" borderId="2" xfId="2" applyFont="1" applyBorder="1" applyAlignment="1" applyProtection="1">
      <alignment horizontal="right" vertical="center"/>
      <protection locked="0"/>
    </xf>
    <xf numFmtId="164" fontId="2" fillId="0" borderId="2" xfId="0" applyFont="1" applyBorder="1" applyAlignment="1" applyProtection="1">
      <alignment horizontal="left" vertical="center"/>
      <protection locked="0"/>
    </xf>
    <xf numFmtId="164" fontId="2" fillId="0" borderId="3" xfId="0" applyFont="1" applyBorder="1" applyAlignment="1" applyProtection="1">
      <alignment horizontal="left" vertical="center"/>
      <protection locked="0"/>
    </xf>
    <xf numFmtId="44" fontId="2" fillId="0" borderId="2" xfId="2" applyFont="1" applyBorder="1" applyAlignment="1" applyProtection="1">
      <alignment horizontal="right" vertical="center"/>
      <protection locked="0"/>
    </xf>
    <xf numFmtId="44" fontId="2" fillId="0" borderId="3" xfId="2" applyFont="1" applyBorder="1" applyAlignment="1" applyProtection="1">
      <alignment horizontal="right" vertical="center"/>
      <protection locked="0"/>
    </xf>
    <xf numFmtId="44" fontId="2" fillId="0" borderId="0" xfId="2" applyFont="1" applyAlignment="1" applyProtection="1">
      <alignment horizontal="right" vertical="center"/>
      <protection locked="0"/>
    </xf>
    <xf numFmtId="164" fontId="2" fillId="0" borderId="0" xfId="0" applyFont="1" applyAlignment="1" applyProtection="1">
      <alignment horizontal="center" vertical="center" wrapText="1"/>
      <protection locked="0"/>
    </xf>
    <xf numFmtId="164" fontId="2" fillId="0" borderId="3" xfId="0" applyFont="1" applyBorder="1" applyAlignment="1" applyProtection="1">
      <alignment horizontal="right" vertical="center" wrapText="1"/>
      <protection locked="0"/>
    </xf>
    <xf numFmtId="164" fontId="2" fillId="0" borderId="0" xfId="0" applyFont="1" applyProtection="1">
      <alignment horizontal="justify" vertical="center"/>
      <protection locked="0"/>
    </xf>
    <xf numFmtId="164" fontId="2" fillId="0" borderId="2" xfId="0" applyFont="1" applyBorder="1" applyProtection="1">
      <alignment horizontal="justify" vertical="center"/>
      <protection locked="0"/>
    </xf>
    <xf numFmtId="164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2" xfId="0" applyFont="1" applyBorder="1" applyAlignment="1" applyProtection="1">
      <alignment horizontal="justify" vertical="center" wrapText="1"/>
      <protection locked="0"/>
    </xf>
    <xf numFmtId="166" fontId="2" fillId="0" borderId="3" xfId="0" applyNumberFormat="1" applyFont="1" applyBorder="1" applyAlignment="1" applyProtection="1">
      <alignment horizontal="justify" vertical="center" wrapText="1"/>
      <protection locked="0"/>
    </xf>
    <xf numFmtId="164" fontId="2" fillId="0" borderId="0" xfId="0" applyFont="1" applyAlignment="1" applyProtection="1">
      <alignment horizontal="left" vertical="center" wrapText="1"/>
      <protection locked="0"/>
    </xf>
    <xf numFmtId="164" fontId="4" fillId="0" borderId="4" xfId="0" applyFont="1" applyBorder="1" applyAlignment="1" applyProtection="1">
      <alignment horizontal="justify" vertical="top" wrapText="1"/>
      <protection locked="0"/>
    </xf>
    <xf numFmtId="164" fontId="4" fillId="0" borderId="5" xfId="0" applyFont="1" applyBorder="1" applyAlignment="1" applyProtection="1">
      <alignment horizontal="justify" vertical="top" wrapText="1"/>
      <protection locked="0"/>
    </xf>
    <xf numFmtId="164" fontId="4" fillId="0" borderId="6" xfId="0" applyFont="1" applyBorder="1" applyAlignment="1" applyProtection="1">
      <alignment horizontal="justify" vertical="top" wrapText="1"/>
      <protection locked="0"/>
    </xf>
    <xf numFmtId="164" fontId="4" fillId="0" borderId="7" xfId="0" applyFont="1" applyBorder="1" applyAlignment="1" applyProtection="1">
      <alignment horizontal="justify" vertical="top" wrapText="1"/>
      <protection locked="0"/>
    </xf>
    <xf numFmtId="164" fontId="4" fillId="0" borderId="0" xfId="0" applyFont="1" applyAlignment="1" applyProtection="1">
      <alignment horizontal="justify" vertical="top" wrapText="1"/>
      <protection locked="0"/>
    </xf>
    <xf numFmtId="164" fontId="4" fillId="0" borderId="8" xfId="0" applyFont="1" applyBorder="1" applyAlignment="1" applyProtection="1">
      <alignment horizontal="justify" vertical="top" wrapText="1"/>
      <protection locked="0"/>
    </xf>
    <xf numFmtId="164" fontId="4" fillId="0" borderId="9" xfId="0" applyFont="1" applyBorder="1" applyAlignment="1" applyProtection="1">
      <alignment horizontal="justify" vertical="top" wrapText="1"/>
      <protection locked="0"/>
    </xf>
    <xf numFmtId="164" fontId="4" fillId="0" borderId="1" xfId="0" applyFont="1" applyBorder="1" applyAlignment="1" applyProtection="1">
      <alignment horizontal="justify" vertical="top" wrapText="1"/>
      <protection locked="0"/>
    </xf>
    <xf numFmtId="164" fontId="4" fillId="0" borderId="10" xfId="0" applyFont="1" applyBorder="1" applyAlignment="1" applyProtection="1">
      <alignment horizontal="justify" vertical="top" wrapText="1"/>
      <protection locked="0"/>
    </xf>
    <xf numFmtId="49" fontId="2" fillId="0" borderId="3" xfId="0" applyNumberFormat="1" applyFont="1" applyBorder="1" applyAlignment="1" applyProtection="1">
      <alignment horizontal="justify" vertical="center" wrapText="1"/>
      <protection locked="0"/>
    </xf>
    <xf numFmtId="164" fontId="2" fillId="0" borderId="3" xfId="0" applyFont="1" applyBorder="1" applyAlignment="1" applyProtection="1">
      <alignment horizontal="justify" vertical="center" wrapText="1"/>
      <protection locked="0"/>
    </xf>
    <xf numFmtId="164" fontId="2" fillId="0" borderId="0" xfId="0" applyFont="1" applyAlignment="1" applyProtection="1">
      <alignment horizontal="left" vertical="top" wrapText="1"/>
      <protection locked="0"/>
    </xf>
    <xf numFmtId="164" fontId="4" fillId="0" borderId="0" xfId="0" applyFont="1" applyAlignment="1" applyProtection="1">
      <alignment horizontal="center" vertical="center" wrapText="1"/>
      <protection locked="0"/>
    </xf>
    <xf numFmtId="2" fontId="2" fillId="0" borderId="2" xfId="1" applyNumberFormat="1" applyFont="1" applyBorder="1" applyAlignment="1" applyProtection="1">
      <alignment horizontal="justify" vertical="center" wrapText="1"/>
      <protection locked="0"/>
    </xf>
  </cellXfs>
  <cellStyles count="4">
    <cellStyle name="Moeda" xfId="2" builtinId="4"/>
    <cellStyle name="Normal" xfId="0" builtinId="0" customBuiltin="1"/>
    <cellStyle name="Porcentagem" xfId="3" builtinId="5"/>
    <cellStyle name="Vírgula" xfId="1" builtinId="3"/>
  </cellStyles>
  <dxfs count="9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1260000</xdr:colOff>
      <xdr:row>5</xdr:row>
      <xdr:rowOff>35357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6C2F90-0F6B-263F-D10D-2DAC9A12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0000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E49CB-4647-4B3C-AB4A-9E77CB828413}">
  <sheetPr>
    <pageSetUpPr fitToPage="1"/>
  </sheetPr>
  <dimension ref="A1:X100"/>
  <sheetViews>
    <sheetView tabSelected="1" topLeftCell="A59" zoomScaleNormal="100" workbookViewId="0">
      <selection activeCell="F32" sqref="F32"/>
    </sheetView>
  </sheetViews>
  <sheetFormatPr defaultColWidth="15.625" defaultRowHeight="20.100000000000001" customHeight="1" x14ac:dyDescent="0.2"/>
  <cols>
    <col min="1" max="8" width="18.625" style="13" customWidth="1"/>
    <col min="9" max="16384" width="15.625" style="3"/>
  </cols>
  <sheetData>
    <row r="1" spans="1:8" ht="20.100000000000001" customHeight="1" x14ac:dyDescent="0.2">
      <c r="A1" s="9"/>
      <c r="B1" s="73" t="s">
        <v>53</v>
      </c>
      <c r="C1" s="73"/>
      <c r="D1" s="73"/>
      <c r="E1" s="73"/>
      <c r="F1" s="73"/>
      <c r="G1" s="73"/>
      <c r="H1" s="73"/>
    </row>
    <row r="2" spans="1:8" ht="20.100000000000001" customHeight="1" x14ac:dyDescent="0.2">
      <c r="A2" s="9"/>
      <c r="B2" s="73"/>
      <c r="C2" s="73"/>
      <c r="D2" s="73"/>
      <c r="E2" s="73"/>
      <c r="F2" s="73"/>
      <c r="G2" s="73"/>
      <c r="H2" s="73"/>
    </row>
    <row r="3" spans="1:8" ht="20.100000000000001" customHeight="1" x14ac:dyDescent="0.2">
      <c r="A3" s="9"/>
      <c r="B3" s="73"/>
      <c r="C3" s="73"/>
      <c r="D3" s="73"/>
      <c r="E3" s="73"/>
      <c r="F3" s="73"/>
      <c r="G3" s="73"/>
      <c r="H3" s="73"/>
    </row>
    <row r="4" spans="1:8" ht="20.100000000000001" customHeight="1" x14ac:dyDescent="0.2">
      <c r="A4" s="9"/>
      <c r="B4" s="73"/>
      <c r="C4" s="73"/>
      <c r="D4" s="73"/>
      <c r="E4" s="73"/>
      <c r="F4" s="73"/>
      <c r="G4" s="73"/>
      <c r="H4" s="73"/>
    </row>
    <row r="5" spans="1:8" ht="20.100000000000001" customHeight="1" x14ac:dyDescent="0.2">
      <c r="A5" s="9"/>
      <c r="B5" s="73"/>
      <c r="C5" s="73"/>
      <c r="D5" s="73"/>
      <c r="E5" s="73"/>
      <c r="F5" s="73"/>
      <c r="G5" s="73"/>
      <c r="H5" s="73"/>
    </row>
    <row r="6" spans="1:8" ht="20.100000000000001" customHeight="1" x14ac:dyDescent="0.2">
      <c r="A6" s="10"/>
      <c r="B6" s="11"/>
      <c r="C6" s="11"/>
      <c r="D6" s="11"/>
      <c r="E6" s="11"/>
      <c r="F6" s="11"/>
      <c r="G6" s="11"/>
      <c r="H6" s="11"/>
    </row>
    <row r="7" spans="1:8" ht="20.100000000000001" customHeight="1" x14ac:dyDescent="0.2">
      <c r="A7" s="12"/>
      <c r="B7" s="12"/>
      <c r="C7" s="12"/>
      <c r="D7" s="12"/>
      <c r="E7" s="11"/>
    </row>
    <row r="8" spans="1:8" ht="20.100000000000001" customHeight="1" x14ac:dyDescent="0.2">
      <c r="A8" s="74" t="s">
        <v>54</v>
      </c>
      <c r="B8" s="74"/>
      <c r="C8" s="74"/>
      <c r="D8" s="74"/>
      <c r="E8" s="74"/>
      <c r="F8" s="74"/>
      <c r="G8" s="74"/>
      <c r="H8" s="74"/>
    </row>
    <row r="9" spans="1:8" ht="20.100000000000001" customHeight="1" x14ac:dyDescent="0.2">
      <c r="A9" s="14"/>
      <c r="B9" s="14"/>
      <c r="C9" s="14"/>
      <c r="D9" s="14"/>
      <c r="E9" s="14"/>
    </row>
    <row r="10" spans="1:8" ht="20.100000000000001" customHeight="1" x14ac:dyDescent="0.2">
      <c r="A10" s="11"/>
      <c r="B10" s="15"/>
      <c r="C10" s="15"/>
      <c r="D10" s="11"/>
      <c r="E10" s="11"/>
    </row>
    <row r="11" spans="1:8" ht="24.95" customHeight="1" x14ac:dyDescent="0.2">
      <c r="A11" s="59" t="s">
        <v>0</v>
      </c>
      <c r="B11" s="59"/>
      <c r="C11" s="75" t="s">
        <v>56</v>
      </c>
      <c r="D11" s="75"/>
      <c r="E11" s="75"/>
      <c r="F11" s="75"/>
      <c r="G11" s="75"/>
      <c r="H11" s="75"/>
    </row>
    <row r="12" spans="1:8" ht="24.95" customHeight="1" x14ac:dyDescent="0.2">
      <c r="A12" s="59" t="s">
        <v>1</v>
      </c>
      <c r="B12" s="59"/>
      <c r="C12" s="71"/>
      <c r="D12" s="71"/>
      <c r="E12" s="71"/>
      <c r="F12" s="71"/>
      <c r="G12" s="71"/>
      <c r="H12" s="71"/>
    </row>
    <row r="13" spans="1:8" ht="24.95" customHeight="1" x14ac:dyDescent="0.2">
      <c r="A13" s="59" t="s">
        <v>13</v>
      </c>
      <c r="B13" s="59"/>
      <c r="C13" s="71"/>
      <c r="D13" s="71"/>
      <c r="E13" s="71"/>
      <c r="F13" s="71"/>
      <c r="G13" s="71"/>
      <c r="H13" s="71"/>
    </row>
    <row r="14" spans="1:8" ht="24.95" customHeight="1" x14ac:dyDescent="0.2">
      <c r="A14" s="59" t="s">
        <v>2</v>
      </c>
      <c r="B14" s="59"/>
      <c r="C14" s="71"/>
      <c r="D14" s="71"/>
      <c r="E14" s="71"/>
      <c r="F14" s="71"/>
      <c r="G14" s="71"/>
      <c r="H14" s="71"/>
    </row>
    <row r="15" spans="1:8" ht="24.95" customHeight="1" x14ac:dyDescent="0.2">
      <c r="A15" s="59" t="s">
        <v>3</v>
      </c>
      <c r="B15" s="59"/>
      <c r="C15" s="16"/>
      <c r="D15" s="17" t="s">
        <v>4</v>
      </c>
      <c r="E15" s="18"/>
      <c r="F15" s="72"/>
      <c r="G15" s="72"/>
      <c r="H15" s="72"/>
    </row>
    <row r="16" spans="1:8" ht="24.95" customHeight="1" x14ac:dyDescent="0.2">
      <c r="A16" s="59" t="s">
        <v>5</v>
      </c>
      <c r="B16" s="59"/>
      <c r="C16" s="60"/>
      <c r="D16" s="60"/>
      <c r="E16" s="60"/>
      <c r="F16" s="60"/>
      <c r="G16" s="60"/>
      <c r="H16" s="60"/>
    </row>
    <row r="17" spans="1:19" ht="24.95" customHeight="1" x14ac:dyDescent="0.2">
      <c r="B17" s="11"/>
      <c r="C17" s="11"/>
      <c r="D17" s="15"/>
      <c r="E17" s="15"/>
      <c r="F17" s="11"/>
      <c r="G17" s="11"/>
    </row>
    <row r="18" spans="1:19" ht="24.95" customHeight="1" x14ac:dyDescent="0.2">
      <c r="A18" s="61" t="s">
        <v>44</v>
      </c>
      <c r="B18" s="61"/>
      <c r="C18" s="61"/>
      <c r="D18" s="61"/>
      <c r="E18" s="61"/>
      <c r="F18" s="61"/>
      <c r="G18" s="61"/>
      <c r="H18" s="61"/>
    </row>
    <row r="19" spans="1:19" ht="24.95" customHeight="1" thickBot="1" x14ac:dyDescent="0.25"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24.95" customHeight="1" x14ac:dyDescent="0.2">
      <c r="A20" s="62"/>
      <c r="B20" s="63"/>
      <c r="C20" s="63"/>
      <c r="D20" s="63"/>
      <c r="E20" s="63"/>
      <c r="F20" s="63"/>
      <c r="G20" s="63"/>
      <c r="H20" s="64"/>
    </row>
    <row r="21" spans="1:19" ht="24.95" customHeight="1" x14ac:dyDescent="0.2">
      <c r="A21" s="65"/>
      <c r="B21" s="66"/>
      <c r="C21" s="66"/>
      <c r="D21" s="66"/>
      <c r="E21" s="66"/>
      <c r="F21" s="66"/>
      <c r="G21" s="66"/>
      <c r="H21" s="67"/>
    </row>
    <row r="22" spans="1:19" ht="24.95" customHeight="1" x14ac:dyDescent="0.2">
      <c r="A22" s="65"/>
      <c r="B22" s="66"/>
      <c r="C22" s="66"/>
      <c r="D22" s="66"/>
      <c r="E22" s="66"/>
      <c r="F22" s="66"/>
      <c r="G22" s="66"/>
      <c r="H22" s="67"/>
    </row>
    <row r="23" spans="1:19" ht="24.95" customHeight="1" x14ac:dyDescent="0.2">
      <c r="A23" s="65"/>
      <c r="B23" s="66"/>
      <c r="C23" s="66"/>
      <c r="D23" s="66"/>
      <c r="E23" s="66"/>
      <c r="F23" s="66"/>
      <c r="G23" s="66"/>
      <c r="H23" s="67"/>
    </row>
    <row r="24" spans="1:19" ht="24.95" customHeight="1" thickBot="1" x14ac:dyDescent="0.25">
      <c r="A24" s="68"/>
      <c r="B24" s="69"/>
      <c r="C24" s="69"/>
      <c r="D24" s="69"/>
      <c r="E24" s="69"/>
      <c r="F24" s="69"/>
      <c r="G24" s="69"/>
      <c r="H24" s="70"/>
    </row>
    <row r="25" spans="1:19" ht="24.95" customHeight="1" x14ac:dyDescent="0.2">
      <c r="A25" s="19"/>
      <c r="B25" s="19"/>
    </row>
    <row r="26" spans="1:19" ht="24.95" customHeight="1" x14ac:dyDescent="0.2">
      <c r="A26" s="19"/>
      <c r="B26" s="19"/>
    </row>
    <row r="27" spans="1:19" ht="24.95" customHeight="1" x14ac:dyDescent="0.2">
      <c r="A27" s="59" t="s">
        <v>57</v>
      </c>
      <c r="B27" s="59"/>
      <c r="C27" s="59"/>
      <c r="D27" s="59"/>
      <c r="E27" s="59"/>
      <c r="F27" s="59"/>
      <c r="G27" s="59"/>
      <c r="H27" s="59"/>
    </row>
    <row r="28" spans="1:19" ht="24.95" customHeight="1" x14ac:dyDescent="0.2">
      <c r="A28" s="59" t="s">
        <v>40</v>
      </c>
      <c r="B28" s="59"/>
      <c r="C28" s="59"/>
      <c r="D28" s="59"/>
      <c r="E28" s="59"/>
      <c r="F28" s="59"/>
      <c r="G28" s="59"/>
      <c r="H28" s="59"/>
    </row>
    <row r="29" spans="1:19" ht="24.95" customHeight="1" x14ac:dyDescent="0.2">
      <c r="B29" s="11"/>
      <c r="C29" s="11"/>
      <c r="D29" s="11"/>
      <c r="E29" s="11"/>
      <c r="F29" s="11"/>
    </row>
    <row r="30" spans="1:19" ht="24.95" customHeight="1" x14ac:dyDescent="0.2">
      <c r="A30" s="49" t="s">
        <v>33</v>
      </c>
      <c r="B30" s="49"/>
      <c r="C30" s="20">
        <v>5</v>
      </c>
      <c r="D30" s="21" t="str">
        <f>VLOOKUP(C30,M92:O96,2,0)</f>
        <v>leve</v>
      </c>
      <c r="E30" s="11"/>
    </row>
    <row r="31" spans="1:19" ht="24.95" customHeight="1" x14ac:dyDescent="0.2">
      <c r="A31" s="50" t="s">
        <v>34</v>
      </c>
      <c r="B31" s="50"/>
      <c r="C31" s="22">
        <v>20</v>
      </c>
      <c r="D31" s="23" t="str">
        <f>VLOOKUP(C31,M92:O96,3,0)</f>
        <v>perfeita</v>
      </c>
      <c r="E31" s="11"/>
      <c r="F31" s="11"/>
    </row>
    <row r="32" spans="1:19" ht="24.95" customHeight="1" x14ac:dyDescent="0.2">
      <c r="A32" s="41" t="s">
        <v>35</v>
      </c>
      <c r="B32" s="41"/>
      <c r="C32" s="24"/>
      <c r="D32" s="25">
        <f>K96*(K100^(K97*C30+K98*C31+K99*C30*C31))</f>
        <v>0.46858967151984349</v>
      </c>
      <c r="E32" s="11"/>
      <c r="F32" s="11"/>
    </row>
    <row r="33" spans="1:24" ht="24.95" customHeight="1" x14ac:dyDescent="0.2">
      <c r="A33" s="19"/>
      <c r="B33" s="19"/>
      <c r="C33" s="26"/>
      <c r="D33" s="11"/>
      <c r="E33" s="11"/>
      <c r="F33" s="11"/>
    </row>
    <row r="34" spans="1:24" ht="24.95" customHeight="1" x14ac:dyDescent="0.2">
      <c r="A34" s="49" t="s">
        <v>55</v>
      </c>
      <c r="B34" s="49"/>
      <c r="C34" s="27"/>
      <c r="D34" s="20">
        <v>7</v>
      </c>
      <c r="E34" s="11"/>
      <c r="F34" s="11"/>
    </row>
    <row r="35" spans="1:24" ht="24.95" customHeight="1" x14ac:dyDescent="0.2">
      <c r="A35" s="50" t="s">
        <v>41</v>
      </c>
      <c r="B35" s="50"/>
      <c r="C35" s="24"/>
      <c r="D35" s="22">
        <v>15</v>
      </c>
      <c r="E35" s="11"/>
    </row>
    <row r="36" spans="1:24" ht="24.95" customHeight="1" x14ac:dyDescent="0.2">
      <c r="A36" s="50" t="s">
        <v>36</v>
      </c>
      <c r="B36" s="50"/>
      <c r="C36" s="24"/>
      <c r="D36" s="28">
        <f>K92/(1+(K93*K100^(D32*K94*(D34/D35))))</f>
        <v>0.76536525224134855</v>
      </c>
      <c r="E36" s="11"/>
      <c r="F36" s="11"/>
    </row>
    <row r="37" spans="1:24" ht="24.95" customHeight="1" x14ac:dyDescent="0.2">
      <c r="A37" s="50" t="s">
        <v>38</v>
      </c>
      <c r="B37" s="50"/>
      <c r="C37" s="24"/>
      <c r="D37" s="29">
        <f>D36-1</f>
        <v>-0.23463474775865145</v>
      </c>
      <c r="E37" s="11"/>
      <c r="F37" s="11"/>
    </row>
    <row r="38" spans="1:24" ht="24.95" customHeight="1" x14ac:dyDescent="0.2">
      <c r="D38" s="11"/>
      <c r="E38" s="11"/>
      <c r="F38" s="11"/>
    </row>
    <row r="39" spans="1:24" ht="24.95" customHeight="1" x14ac:dyDescent="0.2">
      <c r="A39" s="49" t="s">
        <v>37</v>
      </c>
      <c r="B39" s="49"/>
      <c r="C39" s="49"/>
      <c r="D39" s="49"/>
      <c r="E39" s="49"/>
      <c r="F39" s="49"/>
      <c r="G39" s="51">
        <v>47000</v>
      </c>
      <c r="H39" s="51"/>
    </row>
    <row r="40" spans="1:24" ht="24.95" customHeight="1" x14ac:dyDescent="0.2">
      <c r="A40" s="50" t="s">
        <v>39</v>
      </c>
      <c r="B40" s="50"/>
      <c r="C40" s="50"/>
      <c r="D40" s="50"/>
      <c r="E40" s="50"/>
      <c r="F40" s="50"/>
      <c r="G40" s="52">
        <f>G39*D37</f>
        <v>-11027.833144656619</v>
      </c>
      <c r="H40" s="52"/>
    </row>
    <row r="41" spans="1:24" ht="24.95" customHeight="1" x14ac:dyDescent="0.2">
      <c r="A41" s="39"/>
      <c r="B41" s="39"/>
      <c r="C41" s="39"/>
      <c r="D41" s="39"/>
      <c r="E41" s="39"/>
      <c r="F41" s="39"/>
      <c r="G41" s="53"/>
      <c r="H41" s="53"/>
    </row>
    <row r="42" spans="1:24" ht="24.95" customHeight="1" x14ac:dyDescent="0.2">
      <c r="A42" s="47" t="s">
        <v>52</v>
      </c>
      <c r="B42" s="47"/>
      <c r="C42" s="47"/>
      <c r="D42" s="47"/>
      <c r="E42" s="47"/>
      <c r="F42" s="47"/>
      <c r="G42" s="48">
        <f>G39+G40</f>
        <v>35972.166855343385</v>
      </c>
      <c r="H42" s="48"/>
    </row>
    <row r="43" spans="1:24" ht="24.95" customHeight="1" x14ac:dyDescent="0.2">
      <c r="A43" s="30"/>
      <c r="B43" s="30"/>
      <c r="C43" s="30"/>
      <c r="D43" s="30"/>
      <c r="E43" s="30"/>
      <c r="F43" s="30"/>
      <c r="G43" s="31"/>
      <c r="H43" s="31"/>
    </row>
    <row r="44" spans="1:24" ht="24.95" customHeight="1" x14ac:dyDescent="0.2">
      <c r="A44" s="42" t="s">
        <v>46</v>
      </c>
      <c r="B44" s="42"/>
      <c r="C44" s="42"/>
      <c r="D44" s="32"/>
      <c r="E44" s="32"/>
      <c r="F44" s="32"/>
      <c r="G44" s="32"/>
      <c r="H44" s="32"/>
      <c r="U44" s="6"/>
      <c r="V44" s="6"/>
      <c r="W44" s="7"/>
      <c r="X44" s="7"/>
    </row>
    <row r="45" spans="1:24" ht="24.95" customHeight="1" x14ac:dyDescent="0.2">
      <c r="A45" s="40" t="s">
        <v>47</v>
      </c>
      <c r="B45" s="40"/>
      <c r="C45" s="40"/>
      <c r="D45" s="33"/>
      <c r="E45" s="33"/>
      <c r="F45" s="33"/>
      <c r="G45" s="44">
        <v>3</v>
      </c>
      <c r="H45" s="44"/>
      <c r="I45" s="38" t="str">
        <f>IF(G47&gt;0.01,"Reduzir o número de casas decimais","")</f>
        <v/>
      </c>
      <c r="J45" s="38"/>
      <c r="K45" s="38"/>
      <c r="L45" s="8"/>
      <c r="U45" s="7"/>
      <c r="V45" s="7"/>
      <c r="W45" s="7"/>
      <c r="X45" s="7"/>
    </row>
    <row r="46" spans="1:24" ht="24.95" customHeight="1" x14ac:dyDescent="0.2">
      <c r="A46" s="41" t="s">
        <v>48</v>
      </c>
      <c r="B46" s="41"/>
      <c r="C46" s="41"/>
      <c r="D46" s="34"/>
      <c r="E46" s="34"/>
      <c r="F46" s="34"/>
      <c r="G46" s="55">
        <f>G49-G42</f>
        <v>27.833144656615332</v>
      </c>
      <c r="H46" s="55"/>
      <c r="U46" s="6"/>
      <c r="V46" s="6"/>
      <c r="W46" s="7"/>
      <c r="X46" s="7"/>
    </row>
    <row r="47" spans="1:24" ht="24.95" customHeight="1" x14ac:dyDescent="0.2">
      <c r="A47" s="41" t="s">
        <v>49</v>
      </c>
      <c r="B47" s="41"/>
      <c r="C47" s="41"/>
      <c r="D47" s="34"/>
      <c r="E47" s="34"/>
      <c r="F47" s="34"/>
      <c r="G47" s="45">
        <f>G46/G42</f>
        <v>7.7374111958676561E-4</v>
      </c>
      <c r="H47" s="45"/>
      <c r="U47" s="6"/>
      <c r="V47" s="6"/>
      <c r="W47" s="7"/>
      <c r="X47" s="7"/>
    </row>
    <row r="48" spans="1:24" ht="24.95" customHeight="1" x14ac:dyDescent="0.2">
      <c r="A48" s="35"/>
      <c r="B48" s="35"/>
      <c r="C48" s="35"/>
      <c r="D48" s="35"/>
      <c r="E48" s="35"/>
      <c r="F48" s="35"/>
      <c r="G48" s="35"/>
      <c r="H48" s="35"/>
      <c r="U48" s="6"/>
      <c r="V48" s="6"/>
      <c r="W48" s="7"/>
      <c r="X48" s="7"/>
    </row>
    <row r="49" spans="1:24" ht="24.95" customHeight="1" x14ac:dyDescent="0.2">
      <c r="A49" s="43" t="s">
        <v>50</v>
      </c>
      <c r="B49" s="43"/>
      <c r="C49" s="43"/>
      <c r="D49" s="36"/>
      <c r="E49" s="36"/>
      <c r="F49" s="36"/>
      <c r="G49" s="46">
        <f>ROUNDUP(G42,-G45)</f>
        <v>36000</v>
      </c>
      <c r="H49" s="46"/>
      <c r="U49" s="6"/>
      <c r="V49" s="6"/>
      <c r="W49" s="7"/>
      <c r="X49" s="7"/>
    </row>
    <row r="50" spans="1:24" ht="24.95" customHeight="1" x14ac:dyDescent="0.2">
      <c r="A50" s="30"/>
      <c r="B50" s="30"/>
      <c r="C50" s="30"/>
      <c r="D50" s="30"/>
      <c r="E50" s="30"/>
      <c r="F50" s="30"/>
      <c r="G50" s="31"/>
      <c r="H50" s="31"/>
    </row>
    <row r="51" spans="1:24" ht="24.95" customHeight="1" x14ac:dyDescent="0.2">
      <c r="A51" s="30"/>
      <c r="B51" s="30"/>
      <c r="C51" s="30"/>
      <c r="D51" s="30"/>
      <c r="E51" s="30"/>
      <c r="F51" s="30"/>
      <c r="G51" s="31"/>
      <c r="H51" s="31"/>
    </row>
    <row r="52" spans="1:24" ht="24.95" customHeight="1" x14ac:dyDescent="0.2">
      <c r="A52" s="30"/>
      <c r="B52" s="30"/>
      <c r="C52" s="30"/>
      <c r="D52" s="30"/>
      <c r="E52" s="30"/>
      <c r="F52" s="30"/>
      <c r="G52" s="31"/>
      <c r="H52" s="31"/>
    </row>
    <row r="53" spans="1:24" ht="24.95" customHeight="1" x14ac:dyDescent="0.2">
      <c r="A53" s="56" t="s">
        <v>7</v>
      </c>
      <c r="B53" s="56"/>
      <c r="C53" s="56"/>
      <c r="D53" s="56"/>
      <c r="E53" s="56"/>
      <c r="F53" s="56"/>
      <c r="G53" s="56"/>
      <c r="H53" s="56"/>
    </row>
    <row r="54" spans="1:24" ht="24.95" customHeight="1" x14ac:dyDescent="0.2">
      <c r="C54" s="27"/>
      <c r="D54" s="27"/>
      <c r="E54" s="27"/>
      <c r="F54" s="27"/>
    </row>
    <row r="55" spans="1:24" ht="24.95" customHeight="1" x14ac:dyDescent="0.2">
      <c r="A55" s="54" t="s">
        <v>6</v>
      </c>
      <c r="B55" s="54"/>
      <c r="C55" s="54"/>
      <c r="D55" s="54"/>
      <c r="E55" s="54"/>
      <c r="F55" s="54"/>
      <c r="G55" s="54"/>
      <c r="H55" s="54"/>
    </row>
    <row r="56" spans="1:24" ht="24.95" customHeight="1" x14ac:dyDescent="0.2">
      <c r="A56" s="54"/>
      <c r="B56" s="54"/>
      <c r="C56" s="54"/>
      <c r="D56" s="54"/>
      <c r="E56" s="54"/>
      <c r="F56" s="54"/>
      <c r="G56" s="54"/>
      <c r="H56" s="54"/>
    </row>
    <row r="57" spans="1:24" ht="24.95" customHeight="1" x14ac:dyDescent="0.2">
      <c r="A57" s="37"/>
      <c r="B57" s="37"/>
      <c r="C57" s="37"/>
      <c r="D57" s="37"/>
      <c r="E57" s="37"/>
      <c r="F57" s="37"/>
      <c r="G57" s="37"/>
      <c r="H57" s="30"/>
    </row>
    <row r="58" spans="1:24" ht="24.95" customHeight="1" x14ac:dyDescent="0.2">
      <c r="A58" s="39" t="s">
        <v>45</v>
      </c>
      <c r="B58" s="39"/>
      <c r="C58" s="37"/>
      <c r="D58" s="37"/>
      <c r="E58" s="37"/>
      <c r="F58" s="37"/>
      <c r="G58" s="37"/>
      <c r="H58" s="30"/>
    </row>
    <row r="59" spans="1:24" ht="24.95" customHeight="1" x14ac:dyDescent="0.2">
      <c r="A59" s="56" t="s">
        <v>42</v>
      </c>
      <c r="B59" s="56"/>
      <c r="C59" s="56"/>
      <c r="D59" s="56"/>
      <c r="E59" s="56"/>
      <c r="F59" s="56"/>
      <c r="G59" s="56"/>
      <c r="H59" s="56"/>
    </row>
    <row r="60" spans="1:24" ht="24.95" customHeight="1" x14ac:dyDescent="0.2">
      <c r="A60" s="57" t="s">
        <v>43</v>
      </c>
      <c r="B60" s="57"/>
      <c r="C60" s="57"/>
      <c r="D60" s="57"/>
      <c r="E60" s="57"/>
      <c r="F60" s="57"/>
      <c r="G60" s="57"/>
      <c r="H60" s="57"/>
    </row>
    <row r="61" spans="1:24" ht="24.95" customHeight="1" x14ac:dyDescent="0.2">
      <c r="A61" s="37"/>
      <c r="B61" s="37"/>
      <c r="C61" s="37"/>
      <c r="D61" s="37"/>
      <c r="E61" s="37"/>
      <c r="F61" s="37"/>
      <c r="G61" s="37"/>
      <c r="H61" s="30"/>
    </row>
    <row r="62" spans="1:24" ht="24.95" customHeight="1" x14ac:dyDescent="0.2">
      <c r="A62" s="37"/>
      <c r="B62" s="37"/>
      <c r="C62" s="37"/>
      <c r="D62" s="37"/>
      <c r="E62" s="37"/>
      <c r="F62" s="37"/>
      <c r="G62" s="37"/>
      <c r="H62" s="30"/>
    </row>
    <row r="63" spans="1:24" ht="20.100000000000001" customHeight="1" thickBot="1" x14ac:dyDescent="0.25">
      <c r="A63" s="58" t="s">
        <v>8</v>
      </c>
      <c r="B63" s="58"/>
      <c r="C63" s="58"/>
      <c r="D63" s="58"/>
      <c r="E63" s="58"/>
      <c r="F63" s="58"/>
      <c r="G63" s="58"/>
      <c r="H63" s="58"/>
    </row>
    <row r="65" spans="1:8" ht="20.100000000000001" customHeight="1" x14ac:dyDescent="0.2">
      <c r="A65" s="56" t="s">
        <v>15</v>
      </c>
      <c r="B65" s="56"/>
      <c r="C65" s="56"/>
      <c r="D65" s="56"/>
      <c r="E65" s="56"/>
      <c r="F65" s="56"/>
      <c r="G65" s="56"/>
      <c r="H65" s="56"/>
    </row>
    <row r="67" spans="1:8" ht="20.100000000000001" customHeight="1" x14ac:dyDescent="0.2">
      <c r="A67" s="57" t="s">
        <v>9</v>
      </c>
      <c r="B67" s="57"/>
      <c r="C67" s="27"/>
      <c r="D67" s="27"/>
      <c r="E67" s="27"/>
      <c r="F67" s="27"/>
      <c r="G67" s="27"/>
      <c r="H67" s="27"/>
    </row>
    <row r="69" spans="1:8" ht="20.100000000000001" customHeight="1" x14ac:dyDescent="0.2">
      <c r="A69" s="57" t="s">
        <v>10</v>
      </c>
      <c r="B69" s="57"/>
      <c r="C69" s="27"/>
      <c r="D69" s="57" t="s">
        <v>14</v>
      </c>
      <c r="E69" s="57"/>
      <c r="F69" s="27"/>
      <c r="G69" s="27"/>
      <c r="H69" s="27"/>
    </row>
    <row r="71" spans="1:8" ht="20.100000000000001" customHeight="1" x14ac:dyDescent="0.2">
      <c r="A71" s="57" t="s">
        <v>11</v>
      </c>
      <c r="B71" s="57"/>
      <c r="C71" s="27"/>
      <c r="D71" s="27"/>
      <c r="E71" s="27"/>
      <c r="F71" s="27"/>
      <c r="G71" s="27"/>
      <c r="H71" s="27"/>
    </row>
    <row r="73" spans="1:8" ht="20.100000000000001" customHeight="1" x14ac:dyDescent="0.2">
      <c r="A73" s="56" t="s">
        <v>12</v>
      </c>
      <c r="B73" s="56"/>
      <c r="C73" s="56"/>
      <c r="D73" s="56"/>
      <c r="E73" s="56"/>
      <c r="F73" s="56"/>
      <c r="G73" s="56"/>
      <c r="H73" s="56"/>
    </row>
    <row r="74" spans="1:8" ht="20.100000000000001" customHeight="1" x14ac:dyDescent="0.2">
      <c r="A74" s="56"/>
      <c r="B74" s="56"/>
      <c r="C74" s="56"/>
      <c r="D74" s="56"/>
      <c r="E74" s="56"/>
      <c r="F74" s="56"/>
      <c r="G74" s="56"/>
      <c r="H74" s="56"/>
    </row>
    <row r="75" spans="1:8" ht="20.100000000000001" customHeight="1" x14ac:dyDescent="0.2">
      <c r="A75" s="56"/>
      <c r="B75" s="56"/>
      <c r="C75" s="56"/>
      <c r="D75" s="56"/>
      <c r="E75" s="56"/>
      <c r="F75" s="56"/>
      <c r="G75" s="56"/>
      <c r="H75" s="56"/>
    </row>
    <row r="76" spans="1:8" ht="20.100000000000001" customHeight="1" x14ac:dyDescent="0.2">
      <c r="C76" s="27"/>
      <c r="D76" s="27"/>
      <c r="E76" s="27"/>
      <c r="F76" s="27"/>
    </row>
    <row r="77" spans="1:8" ht="20.100000000000001" customHeight="1" x14ac:dyDescent="0.2">
      <c r="A77" s="54" t="s">
        <v>51</v>
      </c>
      <c r="B77" s="54"/>
      <c r="C77" s="54"/>
      <c r="D77" s="54"/>
      <c r="E77" s="54"/>
      <c r="F77" s="54"/>
      <c r="G77" s="54"/>
      <c r="H77" s="54"/>
    </row>
    <row r="79" spans="1:8" ht="20.100000000000001" customHeight="1" x14ac:dyDescent="0.2">
      <c r="C79" s="27"/>
      <c r="D79" s="27"/>
      <c r="E79" s="27"/>
      <c r="F79" s="27"/>
    </row>
    <row r="80" spans="1:8" ht="20.100000000000001" customHeight="1" x14ac:dyDescent="0.2">
      <c r="A80" s="54" t="s">
        <v>6</v>
      </c>
      <c r="B80" s="54"/>
      <c r="C80" s="54"/>
      <c r="D80" s="54"/>
      <c r="E80" s="54"/>
      <c r="F80" s="54"/>
      <c r="G80" s="54"/>
      <c r="H80" s="54"/>
    </row>
    <row r="81" spans="1:15" ht="20.100000000000001" customHeight="1" x14ac:dyDescent="0.2">
      <c r="A81" s="54"/>
      <c r="B81" s="54"/>
      <c r="C81" s="54"/>
      <c r="D81" s="54"/>
      <c r="E81" s="54"/>
      <c r="F81" s="54"/>
      <c r="G81" s="54"/>
      <c r="H81" s="54"/>
    </row>
    <row r="92" spans="1:15" ht="20.100000000000001" customHeight="1" x14ac:dyDescent="0.2">
      <c r="J92" s="1" t="s">
        <v>16</v>
      </c>
      <c r="K92" s="2">
        <v>1.3479614310000001</v>
      </c>
      <c r="M92" s="4">
        <v>0</v>
      </c>
      <c r="N92" s="3" t="s">
        <v>24</v>
      </c>
      <c r="O92" s="3" t="s">
        <v>29</v>
      </c>
    </row>
    <row r="93" spans="1:15" ht="20.100000000000001" customHeight="1" x14ac:dyDescent="0.2">
      <c r="J93" s="1" t="s">
        <v>17</v>
      </c>
      <c r="K93" s="2">
        <v>0.34796143099999999</v>
      </c>
      <c r="M93" s="4">
        <v>5</v>
      </c>
      <c r="N93" s="3" t="s">
        <v>25</v>
      </c>
      <c r="O93" s="3" t="s">
        <v>30</v>
      </c>
    </row>
    <row r="94" spans="1:15" ht="20.100000000000001" customHeight="1" x14ac:dyDescent="0.2">
      <c r="J94" s="1" t="s">
        <v>18</v>
      </c>
      <c r="K94" s="2">
        <v>3.579760093</v>
      </c>
      <c r="M94" s="4">
        <v>10</v>
      </c>
      <c r="N94" s="3" t="s">
        <v>26</v>
      </c>
      <c r="O94" s="3" t="s">
        <v>26</v>
      </c>
    </row>
    <row r="95" spans="1:15" ht="20.100000000000001" customHeight="1" x14ac:dyDescent="0.2">
      <c r="J95" s="5"/>
      <c r="K95" s="2"/>
      <c r="M95" s="4">
        <v>15</v>
      </c>
      <c r="N95" s="3" t="s">
        <v>27</v>
      </c>
      <c r="O95" s="3" t="s">
        <v>31</v>
      </c>
    </row>
    <row r="96" spans="1:15" ht="20.100000000000001" customHeight="1" x14ac:dyDescent="0.2">
      <c r="J96" s="1" t="s">
        <v>19</v>
      </c>
      <c r="K96" s="2">
        <v>0.85308170999999999</v>
      </c>
      <c r="M96" s="4">
        <v>20</v>
      </c>
      <c r="N96" s="3" t="s">
        <v>28</v>
      </c>
      <c r="O96" s="3" t="s">
        <v>32</v>
      </c>
    </row>
    <row r="97" spans="10:11" ht="20.100000000000001" customHeight="1" x14ac:dyDescent="0.2">
      <c r="J97" s="1" t="s">
        <v>20</v>
      </c>
      <c r="K97" s="2">
        <v>6.7348748E-2</v>
      </c>
    </row>
    <row r="98" spans="10:11" ht="20.100000000000001" customHeight="1" x14ac:dyDescent="0.2">
      <c r="J98" s="1" t="s">
        <v>21</v>
      </c>
      <c r="K98" s="2">
        <v>-4.1679277000000001E-2</v>
      </c>
    </row>
    <row r="99" spans="10:11" ht="20.100000000000001" customHeight="1" x14ac:dyDescent="0.2">
      <c r="J99" s="1" t="s">
        <v>22</v>
      </c>
      <c r="K99" s="2">
        <v>-1.02286E-3</v>
      </c>
    </row>
    <row r="100" spans="10:11" ht="20.100000000000001" customHeight="1" x14ac:dyDescent="0.2">
      <c r="J100" s="1" t="s">
        <v>23</v>
      </c>
      <c r="K100" s="2">
        <f>(1+(1/10^10))^(10^10)</f>
        <v>2.7182820532347876</v>
      </c>
    </row>
  </sheetData>
  <sheetProtection sheet="1" objects="1" scenarios="1"/>
  <mergeCells count="58">
    <mergeCell ref="B1:H5"/>
    <mergeCell ref="A8:H8"/>
    <mergeCell ref="A11:B11"/>
    <mergeCell ref="C11:H11"/>
    <mergeCell ref="A12:B12"/>
    <mergeCell ref="C12:H12"/>
    <mergeCell ref="A13:B13"/>
    <mergeCell ref="C13:H13"/>
    <mergeCell ref="A14:B14"/>
    <mergeCell ref="C14:H14"/>
    <mergeCell ref="A15:B15"/>
    <mergeCell ref="F15:H15"/>
    <mergeCell ref="A16:B16"/>
    <mergeCell ref="C16:H16"/>
    <mergeCell ref="A18:H18"/>
    <mergeCell ref="A30:B30"/>
    <mergeCell ref="A31:B31"/>
    <mergeCell ref="A20:H24"/>
    <mergeCell ref="A28:H28"/>
    <mergeCell ref="A27:H27"/>
    <mergeCell ref="A80:H81"/>
    <mergeCell ref="G46:H46"/>
    <mergeCell ref="A53:H53"/>
    <mergeCell ref="A55:H56"/>
    <mergeCell ref="A67:B67"/>
    <mergeCell ref="A69:B69"/>
    <mergeCell ref="D69:E69"/>
    <mergeCell ref="A71:B71"/>
    <mergeCell ref="A75:H75"/>
    <mergeCell ref="A63:H63"/>
    <mergeCell ref="A65:H65"/>
    <mergeCell ref="A59:H59"/>
    <mergeCell ref="A60:H60"/>
    <mergeCell ref="A77:H77"/>
    <mergeCell ref="A73:H74"/>
    <mergeCell ref="A42:F42"/>
    <mergeCell ref="G42:H42"/>
    <mergeCell ref="A32:B32"/>
    <mergeCell ref="A34:B34"/>
    <mergeCell ref="A35:B35"/>
    <mergeCell ref="A36:B36"/>
    <mergeCell ref="A37:B37"/>
    <mergeCell ref="A39:F39"/>
    <mergeCell ref="G39:H39"/>
    <mergeCell ref="A40:F40"/>
    <mergeCell ref="G40:H40"/>
    <mergeCell ref="A41:F41"/>
    <mergeCell ref="G41:H41"/>
    <mergeCell ref="A44:C44"/>
    <mergeCell ref="A49:C49"/>
    <mergeCell ref="G45:H45"/>
    <mergeCell ref="G47:H47"/>
    <mergeCell ref="G49:H49"/>
    <mergeCell ref="I45:K45"/>
    <mergeCell ref="A58:B58"/>
    <mergeCell ref="A45:C45"/>
    <mergeCell ref="A46:C46"/>
    <mergeCell ref="A47:C47"/>
  </mergeCells>
  <conditionalFormatting sqref="A18 A25:H26">
    <cfRule type="cellIs" dxfId="8" priority="7" operator="lessThan">
      <formula>0</formula>
    </cfRule>
  </conditionalFormatting>
  <conditionalFormatting sqref="A27:A28">
    <cfRule type="cellIs" dxfId="7" priority="1" operator="lessThan">
      <formula>0</formula>
    </cfRule>
  </conditionalFormatting>
  <conditionalFormatting sqref="A10:E10 A29:H31 A32:B32 D32:H32 A33:H33 A34:B37 D34:H37 A38:H43 A50:H57 A58 C58:H58 A59:H68 A69:E69 H69 A70:H1048576">
    <cfRule type="cellIs" dxfId="6" priority="9" operator="lessThan">
      <formula>0</formula>
    </cfRule>
  </conditionalFormatting>
  <conditionalFormatting sqref="B1">
    <cfRule type="cellIs" dxfId="5" priority="2" operator="lessThan">
      <formula>0</formula>
    </cfRule>
  </conditionalFormatting>
  <conditionalFormatting sqref="B6:H6 A7:H18 A20">
    <cfRule type="cellIs" dxfId="4" priority="8" operator="lessThan">
      <formula>0</formula>
    </cfRule>
  </conditionalFormatting>
  <conditionalFormatting sqref="D15:F15 B17:G18">
    <cfRule type="cellIs" dxfId="3" priority="11" operator="lessThan">
      <formula>0</formula>
    </cfRule>
  </conditionalFormatting>
  <conditionalFormatting sqref="E6:E7 A11:A16">
    <cfRule type="cellIs" dxfId="2" priority="10" operator="lessThan">
      <formula>0</formula>
    </cfRule>
  </conditionalFormatting>
  <conditionalFormatting sqref="G47">
    <cfRule type="cellIs" dxfId="1" priority="5" operator="greaterThan">
      <formula>0.01</formula>
    </cfRule>
  </conditionalFormatting>
  <conditionalFormatting sqref="I45 L45">
    <cfRule type="containsText" dxfId="0" priority="3" operator="containsText" text="Reduzir o número de casas decimais">
      <formula>NOT(ISERROR(SEARCH("Reduzir o número de casas decimais",I45)))</formula>
    </cfRule>
  </conditionalFormatting>
  <dataValidations count="1">
    <dataValidation type="list" allowBlank="1" showInputMessage="1" showErrorMessage="1" sqref="C30:C31" xr:uid="{CB74A728-395C-4C31-B73E-27746BDB219C}">
      <formula1>$M$92:$M$96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PENHORA,AVALIAÇÃO E DEPÓSITO</vt:lpstr>
      <vt:lpstr>'PENHORA,AVALIAÇÃO E DEPÓSITO'!Area_de_impressao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Penhora, avaliação e depósito de automóvel</dc:title>
  <dc:creator>Samuel Jesus de Oliveira</dc:creator>
  <cp:lastModifiedBy>Samuel Jesus de Oliveira</cp:lastModifiedBy>
  <cp:lastPrinted>2025-03-07T23:27:45Z</cp:lastPrinted>
  <dcterms:created xsi:type="dcterms:W3CDTF">2020-02-17T04:32:26Z</dcterms:created>
  <dcterms:modified xsi:type="dcterms:W3CDTF">2025-10-14T13:02:24Z</dcterms:modified>
</cp:coreProperties>
</file>