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767bc6245dff04e/Documentos/Projetos/Projeto Alfa/Autos de penhora e laudos de avaliação/"/>
    </mc:Choice>
  </mc:AlternateContent>
  <xr:revisionPtr revIDLastSave="1" documentId="8_{F6D6D54D-E582-4D83-86ED-C0ECE86EFB2E}" xr6:coauthVersionLast="47" xr6:coauthVersionMax="47" xr10:uidLastSave="{ABA5F370-025F-47A3-BEA6-862008E51943}"/>
  <bookViews>
    <workbookView xWindow="-120" yWindow="-120" windowWidth="29040" windowHeight="15720" xr2:uid="{6508EFDF-4289-4AD2-884C-3D616334D4BC}"/>
  </bookViews>
  <sheets>
    <sheet name="PENHORA,AVALIAÇÃO E DEPÓSITO" sheetId="3" r:id="rId1"/>
  </sheets>
  <definedNames>
    <definedName name="_xlnm.Print_Area" localSheetId="0">'PENHORA,AVALIAÇÃO E DEPÓSITO'!$A$1:$H$93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2" i="3" l="1"/>
  <c r="D43" i="3"/>
  <c r="D42" i="3"/>
  <c r="D44" i="3" l="1"/>
  <c r="D48" i="3" s="1"/>
  <c r="D49" i="3" s="1"/>
  <c r="G52" i="3" s="1"/>
  <c r="G54" i="3" s="1"/>
  <c r="G61" i="3" s="1"/>
  <c r="G58" i="3" s="1"/>
  <c r="G59" i="3" s="1"/>
  <c r="I57" i="3" s="1"/>
</calcChain>
</file>

<file path=xl/sharedStrings.xml><?xml version="1.0" encoding="utf-8"?>
<sst xmlns="http://schemas.openxmlformats.org/spreadsheetml/2006/main" count="98" uniqueCount="78">
  <si>
    <t>Autos:</t>
  </si>
  <si>
    <t>Exequente:</t>
  </si>
  <si>
    <t>Local da diligência:</t>
  </si>
  <si>
    <t>Valor da execução:</t>
  </si>
  <si>
    <t>em</t>
  </si>
  <si>
    <t>Data da diligência:</t>
  </si>
  <si>
    <t>SAMUEL JESUS DE OLIVEIRA
Oficial de Justiça Avaliador Federal</t>
  </si>
  <si>
    <t>Nada mais havendo, lavrei o presente auto.</t>
  </si>
  <si>
    <t>AUTO DE DEPÓSITO</t>
  </si>
  <si>
    <t>Nome:</t>
  </si>
  <si>
    <t>Documento:</t>
  </si>
  <si>
    <t>Endereço:</t>
  </si>
  <si>
    <t>O depositário fica ciente de que deverá conservar o bem penhorado, zelando para que ele permaneça com as mesmas características e no mesmo estado de conservação constatados no momento da vistoria para avaliação.</t>
  </si>
  <si>
    <t>Executado:</t>
  </si>
  <si>
    <t>Telefone para contato: (      )</t>
  </si>
  <si>
    <t>Em ______/______/__________, os bens penhorados foram depositados em mãos de:</t>
  </si>
  <si>
    <t>A</t>
  </si>
  <si>
    <t>B</t>
  </si>
  <si>
    <t>C</t>
  </si>
  <si>
    <t>a</t>
  </si>
  <si>
    <t>b</t>
  </si>
  <si>
    <t>c</t>
  </si>
  <si>
    <t>d</t>
  </si>
  <si>
    <t>e</t>
  </si>
  <si>
    <t>nulo</t>
  </si>
  <si>
    <t>leve</t>
  </si>
  <si>
    <t>normal</t>
  </si>
  <si>
    <t>pesado</t>
  </si>
  <si>
    <t>extremo</t>
  </si>
  <si>
    <t>inexistente</t>
  </si>
  <si>
    <t>deficiente</t>
  </si>
  <si>
    <t>rigorosa</t>
  </si>
  <si>
    <t>perfeita</t>
  </si>
  <si>
    <t>Coeficiente de trabalho</t>
  </si>
  <si>
    <t>Coeficiente da manutenção</t>
  </si>
  <si>
    <t>Fator de desgaste calculado:</t>
  </si>
  <si>
    <t>Fator de depreciação calculado</t>
  </si>
  <si>
    <t>Valor do bem similar em estado de novo:</t>
  </si>
  <si>
    <t>Coeficiente de depreciação (perda de valor)</t>
  </si>
  <si>
    <t>Perda de valor decorrente da depreciação</t>
  </si>
  <si>
    <t>Trabalho. Práticas de manutenção. Fator de desgaste. Fator de depreciação.</t>
  </si>
  <si>
    <t>Vida útil tabelada (em anos)</t>
  </si>
  <si>
    <t>GATTO, Osório Accioly. Avaliação de máquinas e equipamentos. In: Engenharia de avaliações v. 2. 2. ed. São Paulo: Pini, 2014.</t>
  </si>
  <si>
    <t>CAIRES, Hélio Roberto Ribeiro. Novos tratamentos matemáticos em temas de engenharia de avaliações. São Paulo: Pini, 1977.</t>
  </si>
  <si>
    <t>Em cumprimento à ordem judicial que consta no mandado, procedi à penhora e à avaliação  do seguinte bem:</t>
  </si>
  <si>
    <t>Fontes consultadas:</t>
  </si>
  <si>
    <t>Arredondamento</t>
  </si>
  <si>
    <t>Casas decimais</t>
  </si>
  <si>
    <t>Valor (arredondamento)</t>
  </si>
  <si>
    <t>Percentual (arredondamento)</t>
  </si>
  <si>
    <t>Avaliação do bem</t>
  </si>
  <si>
    <t>Depositário</t>
  </si>
  <si>
    <t>Resultado dos cálculos acima:</t>
  </si>
  <si>
    <r>
      <rPr>
        <b/>
        <sz val="11"/>
        <rFont val="Arial"/>
        <family val="2"/>
      </rPr>
      <t>PODER JUDICIÁRIO
TRIBUNAL REGIONAL DO TRABALHO DA 15ª REGIÃO
VARA DO TRABALHO DE BEBEDOURO-SP</t>
    </r>
    <r>
      <rPr>
        <sz val="11"/>
        <rFont val="Arial"/>
        <family val="2"/>
      </rPr>
      <t xml:space="preserve">
Rua Dr. Oscar Werneck, 634, Centro, Bebedouro-SP
Telefone: (17) 3342-6210 -  CEP: 14701-120</t>
    </r>
  </si>
  <si>
    <t>AUTO DE PENHORA  E LAUDO DE AVALIAÇÃO</t>
  </si>
  <si>
    <t>Placas</t>
  </si>
  <si>
    <t>Ano de fabricação / Ano do modelo</t>
  </si>
  <si>
    <t>Marca/modelo:</t>
  </si>
  <si>
    <t>Tipo:</t>
  </si>
  <si>
    <t>Cor:</t>
  </si>
  <si>
    <t>Espécie de veículo:</t>
  </si>
  <si>
    <t>Combustível:</t>
  </si>
  <si>
    <t>Potência do veículo:</t>
  </si>
  <si>
    <t>Chassi</t>
  </si>
  <si>
    <t>Renavam:</t>
  </si>
  <si>
    <t>Componentes a examinar</t>
  </si>
  <si>
    <t>Estado</t>
  </si>
  <si>
    <t>Ótimo</t>
  </si>
  <si>
    <t>Bom</t>
  </si>
  <si>
    <t>Médio</t>
  </si>
  <si>
    <t>Ruim</t>
  </si>
  <si>
    <t>Péssimo</t>
  </si>
  <si>
    <t>Pintura</t>
  </si>
  <si>
    <t>Lataria</t>
  </si>
  <si>
    <t>Bancos</t>
  </si>
  <si>
    <t>Pneus</t>
  </si>
  <si>
    <t>Idade (tempo de uso do bem em anos)</t>
  </si>
  <si>
    <t>0000000-00.0000.5.15.0000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</si>
</sst>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&quot;R$&quot;\ #,##0.00;[Red]&quot;R$&quot;\ #,##0.00"/>
    <numFmt numFmtId="166" formatCode="dd\ &quot; de &quot;\ mmmm\ &quot; de &quot;\ yyyy"/>
    <numFmt numFmtId="167" formatCode="#,##0.00_ ;\-#,##0.00\ "/>
    <numFmt numFmtId="168" formatCode="#,##0.000000000_ ;\-#,##0.000000000\ "/>
    <numFmt numFmtId="169" formatCode="#,##0_ ;[Red]\-#,##0\ "/>
    <numFmt numFmtId="170" formatCode="#,##0.0000_ ;[Red]\-#,##0.0000\ "/>
    <numFmt numFmtId="171" formatCode="_-[$R$-416]\ * #,##0.00_-;\-[$R$-416]\ * #,##0.00_-;_-[$R$-416]\ * &quot;-&quot;??_-;_-@_-"/>
  </numFmts>
  <fonts count="9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name val="Arial Nova"/>
      <family val="2"/>
    </font>
    <font>
      <sz val="9"/>
      <name val="Arial"/>
      <family val="2"/>
    </font>
    <font>
      <i/>
      <sz val="11"/>
      <name val="Arial"/>
      <family val="2"/>
    </font>
    <font>
      <sz val="11"/>
      <color theme="0"/>
      <name val="Arial Nova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164" fontId="0" fillId="0" borderId="0">
      <alignment horizontal="justify"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164" fontId="0" fillId="0" borderId="0" xfId="0">
      <alignment horizontal="justify" vertical="center"/>
    </xf>
    <xf numFmtId="167" fontId="3" fillId="0" borderId="0" xfId="0" applyNumberFormat="1" applyFont="1" applyAlignment="1" applyProtection="1">
      <alignment horizontal="center" vertical="center"/>
      <protection hidden="1"/>
    </xf>
    <xf numFmtId="168" fontId="3" fillId="0" borderId="0" xfId="0" applyNumberFormat="1" applyFont="1" applyAlignment="1" applyProtection="1">
      <alignment horizontal="right" vertical="center"/>
      <protection hidden="1"/>
    </xf>
    <xf numFmtId="164" fontId="3" fillId="0" borderId="0" xfId="0" applyFont="1" applyProtection="1">
      <alignment horizontal="justify" vertical="center"/>
      <protection hidden="1"/>
    </xf>
    <xf numFmtId="169" fontId="3" fillId="0" borderId="0" xfId="0" applyNumberFormat="1" applyFont="1" applyProtection="1">
      <alignment horizontal="justify" vertical="center"/>
      <protection hidden="1"/>
    </xf>
    <xf numFmtId="167" fontId="3" fillId="0" borderId="0" xfId="0" applyNumberFormat="1" applyFont="1" applyProtection="1">
      <alignment horizontal="justify" vertical="center"/>
      <protection hidden="1"/>
    </xf>
    <xf numFmtId="164" fontId="3" fillId="0" borderId="0" xfId="0" applyFont="1" applyAlignment="1" applyProtection="1">
      <alignment horizontal="left" vertical="center" wrapText="1"/>
      <protection hidden="1"/>
    </xf>
    <xf numFmtId="164" fontId="3" fillId="0" borderId="0" xfId="0" applyFont="1" applyAlignment="1" applyProtection="1">
      <alignment vertical="center" wrapText="1"/>
      <protection hidden="1"/>
    </xf>
    <xf numFmtId="164" fontId="3" fillId="0" borderId="0" xfId="0" applyFont="1" applyAlignment="1" applyProtection="1">
      <alignment horizontal="left" vertical="center"/>
      <protection hidden="1"/>
    </xf>
    <xf numFmtId="167" fontId="3" fillId="0" borderId="0" xfId="0" applyNumberFormat="1" applyFont="1" applyAlignment="1" applyProtection="1">
      <alignment vertical="center"/>
      <protection hidden="1"/>
    </xf>
    <xf numFmtId="167" fontId="3" fillId="0" borderId="0" xfId="0" applyNumberFormat="1" applyFont="1" applyAlignment="1" applyProtection="1">
      <alignment horizontal="right" vertical="center"/>
      <protection hidden="1"/>
    </xf>
    <xf numFmtId="164" fontId="8" fillId="0" borderId="0" xfId="0" applyFont="1" applyProtection="1">
      <alignment horizontal="justify" vertical="center"/>
      <protection hidden="1"/>
    </xf>
    <xf numFmtId="164" fontId="5" fillId="0" borderId="0" xfId="0" applyFont="1" applyAlignment="1" applyProtection="1">
      <alignment vertical="center"/>
      <protection locked="0"/>
    </xf>
    <xf numFmtId="164" fontId="2" fillId="0" borderId="0" xfId="0" applyFont="1" applyAlignment="1" applyProtection="1">
      <alignment vertical="center"/>
      <protection locked="0"/>
    </xf>
    <xf numFmtId="164" fontId="2" fillId="0" borderId="0" xfId="0" applyFont="1" applyAlignment="1" applyProtection="1">
      <alignment horizontal="justify" vertical="center" wrapText="1"/>
      <protection locked="0"/>
    </xf>
    <xf numFmtId="164" fontId="6" fillId="0" borderId="0" xfId="0" applyFont="1" applyAlignment="1" applyProtection="1">
      <alignment horizontal="justify" vertical="center" wrapText="1"/>
      <protection locked="0"/>
    </xf>
    <xf numFmtId="164" fontId="2" fillId="0" borderId="0" xfId="0" applyFont="1" applyProtection="1">
      <alignment horizontal="justify" vertical="center"/>
      <protection locked="0"/>
    </xf>
    <xf numFmtId="164" fontId="4" fillId="0" borderId="0" xfId="0" applyFont="1" applyAlignment="1" applyProtection="1">
      <alignment horizontal="center" vertical="center" wrapText="1"/>
      <protection locked="0"/>
    </xf>
    <xf numFmtId="164" fontId="2" fillId="0" borderId="0" xfId="0" applyFont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2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Font="1" applyAlignment="1" applyProtection="1">
      <alignment horizontal="left" vertical="center"/>
      <protection locked="0"/>
    </xf>
    <xf numFmtId="164" fontId="2" fillId="0" borderId="4" xfId="0" applyFont="1" applyBorder="1" applyProtection="1">
      <alignment horizontal="justify" vertical="center"/>
      <protection locked="0"/>
    </xf>
    <xf numFmtId="164" fontId="2" fillId="0" borderId="9" xfId="0" applyFont="1" applyBorder="1" applyProtection="1">
      <alignment horizontal="justify" vertical="center"/>
      <protection locked="0"/>
    </xf>
    <xf numFmtId="164" fontId="4" fillId="0" borderId="0" xfId="0" applyFont="1" applyAlignment="1" applyProtection="1">
      <alignment horizontal="left" vertical="center"/>
      <protection locked="0"/>
    </xf>
    <xf numFmtId="164" fontId="4" fillId="0" borderId="0" xfId="0" applyFont="1" applyProtection="1">
      <alignment horizontal="justify" vertical="center"/>
      <protection locked="0"/>
    </xf>
    <xf numFmtId="0" fontId="2" fillId="0" borderId="0" xfId="0" applyNumberFormat="1" applyFont="1" applyProtection="1">
      <alignment horizontal="justify" vertical="center"/>
      <protection locked="0"/>
    </xf>
    <xf numFmtId="0" fontId="2" fillId="0" borderId="10" xfId="0" applyNumberFormat="1" applyFont="1" applyBorder="1" applyProtection="1">
      <alignment horizontal="justify" vertical="center"/>
      <protection locked="0"/>
    </xf>
    <xf numFmtId="164" fontId="4" fillId="0" borderId="4" xfId="0" applyFont="1" applyBorder="1" applyAlignment="1" applyProtection="1">
      <alignment horizontal="center" vertical="center"/>
      <protection locked="0"/>
    </xf>
    <xf numFmtId="164" fontId="4" fillId="0" borderId="9" xfId="0" applyFont="1" applyBorder="1" applyAlignment="1" applyProtection="1">
      <alignment horizontal="center" vertical="center"/>
      <protection locked="0"/>
    </xf>
    <xf numFmtId="169" fontId="2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2" xfId="0" applyFont="1" applyBorder="1" applyAlignment="1" applyProtection="1">
      <alignment horizontal="right" vertical="center" wrapText="1"/>
      <protection locked="0"/>
    </xf>
    <xf numFmtId="169" fontId="2" fillId="0" borderId="3" xfId="0" applyNumberFormat="1" applyFont="1" applyBorder="1" applyAlignment="1" applyProtection="1">
      <alignment horizontal="right" vertical="center" wrapText="1"/>
      <protection locked="0"/>
    </xf>
    <xf numFmtId="164" fontId="2" fillId="0" borderId="3" xfId="0" applyFont="1" applyBorder="1" applyAlignment="1" applyProtection="1">
      <alignment horizontal="right" vertical="center" wrapText="1"/>
      <protection locked="0"/>
    </xf>
    <xf numFmtId="164" fontId="2" fillId="0" borderId="3" xfId="0" applyFont="1" applyBorder="1" applyProtection="1">
      <alignment horizontal="justify" vertical="center"/>
      <protection locked="0"/>
    </xf>
    <xf numFmtId="170" fontId="2" fillId="0" borderId="3" xfId="0" applyNumberFormat="1" applyFont="1" applyBorder="1" applyAlignment="1" applyProtection="1">
      <alignment horizontal="right" vertical="center"/>
      <protection locked="0"/>
    </xf>
    <xf numFmtId="169" fontId="2" fillId="0" borderId="0" xfId="0" applyNumberFormat="1" applyFont="1" applyAlignment="1" applyProtection="1">
      <alignment horizontal="right" vertical="center" wrapText="1"/>
      <protection locked="0"/>
    </xf>
    <xf numFmtId="164" fontId="2" fillId="0" borderId="2" xfId="0" applyFont="1" applyBorder="1" applyProtection="1">
      <alignment horizontal="justify" vertical="center"/>
      <protection locked="0"/>
    </xf>
    <xf numFmtId="170" fontId="2" fillId="0" borderId="3" xfId="0" applyNumberFormat="1" applyFont="1" applyBorder="1" applyAlignment="1" applyProtection="1">
      <alignment horizontal="right" vertical="center" wrapText="1"/>
      <protection locked="0"/>
    </xf>
    <xf numFmtId="10" fontId="2" fillId="0" borderId="3" xfId="3" applyNumberFormat="1" applyFont="1" applyBorder="1" applyAlignment="1" applyProtection="1">
      <alignment horizontal="right" vertical="center" wrapText="1"/>
      <protection locked="0"/>
    </xf>
    <xf numFmtId="44" fontId="4" fillId="0" borderId="0" xfId="2" applyFont="1" applyBorder="1" applyAlignment="1" applyProtection="1">
      <alignment horizontal="right" vertical="center"/>
      <protection locked="0"/>
    </xf>
    <xf numFmtId="164" fontId="4" fillId="0" borderId="0" xfId="0" applyFont="1" applyAlignment="1" applyProtection="1">
      <alignment vertical="center" wrapText="1"/>
      <protection locked="0"/>
    </xf>
    <xf numFmtId="164" fontId="2" fillId="0" borderId="2" xfId="0" applyFont="1" applyBorder="1" applyAlignment="1" applyProtection="1">
      <alignment vertical="center" wrapText="1"/>
      <protection locked="0"/>
    </xf>
    <xf numFmtId="164" fontId="2" fillId="0" borderId="3" xfId="0" applyFont="1" applyBorder="1" applyAlignment="1" applyProtection="1">
      <alignment vertical="center" wrapText="1"/>
      <protection locked="0"/>
    </xf>
    <xf numFmtId="164" fontId="2" fillId="0" borderId="0" xfId="0" applyFont="1" applyAlignment="1" applyProtection="1">
      <alignment vertical="center" wrapText="1"/>
      <protection locked="0"/>
    </xf>
    <xf numFmtId="164" fontId="4" fillId="0" borderId="2" xfId="0" applyFont="1" applyBorder="1" applyAlignment="1" applyProtection="1">
      <alignment vertical="center" wrapText="1"/>
      <protection locked="0"/>
    </xf>
    <xf numFmtId="164" fontId="4" fillId="0" borderId="11" xfId="0" applyFont="1" applyBorder="1" applyAlignment="1" applyProtection="1">
      <alignment horizontal="justify" vertical="top" wrapText="1"/>
      <protection locked="0"/>
    </xf>
    <xf numFmtId="164" fontId="4" fillId="0" borderId="12" xfId="0" applyFont="1" applyBorder="1" applyAlignment="1" applyProtection="1">
      <alignment horizontal="justify" vertical="top" wrapText="1"/>
      <protection locked="0"/>
    </xf>
    <xf numFmtId="164" fontId="4" fillId="0" borderId="13" xfId="0" applyFont="1" applyBorder="1" applyAlignment="1" applyProtection="1">
      <alignment horizontal="justify" vertical="top" wrapText="1"/>
      <protection locked="0"/>
    </xf>
    <xf numFmtId="164" fontId="4" fillId="0" borderId="14" xfId="0" applyFont="1" applyBorder="1" applyAlignment="1" applyProtection="1">
      <alignment horizontal="justify" vertical="top" wrapText="1"/>
      <protection locked="0"/>
    </xf>
    <xf numFmtId="164" fontId="4" fillId="0" borderId="0" xfId="0" applyFont="1" applyAlignment="1" applyProtection="1">
      <alignment horizontal="justify" vertical="top" wrapText="1"/>
      <protection locked="0"/>
    </xf>
    <xf numFmtId="164" fontId="4" fillId="0" borderId="10" xfId="0" applyFont="1" applyBorder="1" applyAlignment="1" applyProtection="1">
      <alignment horizontal="justify" vertical="top" wrapText="1"/>
      <protection locked="0"/>
    </xf>
    <xf numFmtId="164" fontId="4" fillId="0" borderId="15" xfId="0" applyFont="1" applyBorder="1" applyAlignment="1" applyProtection="1">
      <alignment horizontal="justify" vertical="top" wrapText="1"/>
      <protection locked="0"/>
    </xf>
    <xf numFmtId="164" fontId="4" fillId="0" borderId="1" xfId="0" applyFont="1" applyBorder="1" applyAlignment="1" applyProtection="1">
      <alignment horizontal="justify" vertical="top" wrapText="1"/>
      <protection locked="0"/>
    </xf>
    <xf numFmtId="164" fontId="4" fillId="0" borderId="16" xfId="0" applyFont="1" applyBorder="1" applyAlignment="1" applyProtection="1">
      <alignment horizontal="justify" vertical="top" wrapText="1"/>
      <protection locked="0"/>
    </xf>
    <xf numFmtId="164" fontId="3" fillId="0" borderId="0" xfId="0" applyFont="1" applyAlignment="1" applyProtection="1">
      <alignment horizontal="left" vertical="center"/>
      <protection hidden="1"/>
    </xf>
    <xf numFmtId="164" fontId="2" fillId="0" borderId="0" xfId="0" applyFont="1" applyAlignment="1" applyProtection="1">
      <alignment horizontal="left" vertical="center"/>
      <protection locked="0"/>
    </xf>
    <xf numFmtId="164" fontId="2" fillId="0" borderId="2" xfId="0" applyFont="1" applyBorder="1" applyAlignment="1" applyProtection="1">
      <alignment horizontal="left" vertical="center" wrapText="1"/>
      <protection locked="0"/>
    </xf>
    <xf numFmtId="164" fontId="2" fillId="0" borderId="3" xfId="0" applyFont="1" applyBorder="1" applyAlignment="1" applyProtection="1">
      <alignment horizontal="left" vertical="center" wrapText="1"/>
      <protection locked="0"/>
    </xf>
    <xf numFmtId="164" fontId="4" fillId="0" borderId="0" xfId="0" applyFont="1" applyAlignment="1" applyProtection="1">
      <alignment horizontal="left" vertical="center" wrapText="1"/>
      <protection locked="0"/>
    </xf>
    <xf numFmtId="164" fontId="4" fillId="0" borderId="2" xfId="0" applyFont="1" applyBorder="1" applyAlignment="1" applyProtection="1">
      <alignment horizontal="left" vertical="center" wrapText="1"/>
      <protection locked="0"/>
    </xf>
    <xf numFmtId="169" fontId="2" fillId="0" borderId="2" xfId="0" applyNumberFormat="1" applyFont="1" applyBorder="1" applyAlignment="1" applyProtection="1">
      <alignment horizontal="right" vertical="center" wrapText="1"/>
      <protection locked="0"/>
    </xf>
    <xf numFmtId="10" fontId="2" fillId="0" borderId="3" xfId="3" applyNumberFormat="1" applyFont="1" applyFill="1" applyBorder="1" applyAlignment="1" applyProtection="1">
      <alignment horizontal="right" vertical="center" wrapText="1"/>
      <protection locked="0"/>
    </xf>
    <xf numFmtId="171" fontId="4" fillId="0" borderId="2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Font="1" applyProtection="1">
      <alignment horizontal="justify" vertical="center"/>
      <protection locked="0"/>
    </xf>
    <xf numFmtId="164" fontId="2" fillId="0" borderId="2" xfId="0" applyFont="1" applyBorder="1" applyProtection="1">
      <alignment horizontal="justify" vertical="center"/>
      <protection locked="0"/>
    </xf>
    <xf numFmtId="164" fontId="2" fillId="0" borderId="0" xfId="0" applyFont="1" applyAlignment="1" applyProtection="1">
      <alignment horizontal="center" vertical="center" wrapText="1"/>
      <protection locked="0"/>
    </xf>
    <xf numFmtId="164" fontId="4" fillId="0" borderId="2" xfId="0" applyFont="1" applyBorder="1" applyAlignment="1" applyProtection="1">
      <alignment horizontal="justify" vertical="center" wrapText="1"/>
      <protection locked="0"/>
    </xf>
    <xf numFmtId="164" fontId="4" fillId="0" borderId="2" xfId="0" applyFont="1" applyBorder="1" applyAlignment="1" applyProtection="1">
      <alignment horizontal="left" vertical="center"/>
      <protection locked="0"/>
    </xf>
    <xf numFmtId="44" fontId="7" fillId="0" borderId="2" xfId="2" applyFont="1" applyBorder="1" applyAlignment="1" applyProtection="1">
      <alignment horizontal="right" vertical="center"/>
      <protection locked="0"/>
    </xf>
    <xf numFmtId="164" fontId="2" fillId="0" borderId="2" xfId="0" applyFont="1" applyBorder="1" applyAlignment="1" applyProtection="1">
      <alignment horizontal="left" vertical="center"/>
      <protection locked="0"/>
    </xf>
    <xf numFmtId="164" fontId="2" fillId="0" borderId="3" xfId="0" applyFont="1" applyBorder="1" applyAlignment="1" applyProtection="1">
      <alignment horizontal="left" vertical="center"/>
      <protection locked="0"/>
    </xf>
    <xf numFmtId="44" fontId="2" fillId="0" borderId="2" xfId="2" applyFont="1" applyBorder="1" applyAlignment="1" applyProtection="1">
      <alignment horizontal="right" vertical="center"/>
      <protection locked="0"/>
    </xf>
    <xf numFmtId="164" fontId="2" fillId="0" borderId="3" xfId="0" applyFont="1" applyBorder="1" applyAlignment="1" applyProtection="1">
      <alignment horizontal="right" vertical="center" wrapText="1"/>
      <protection locked="0"/>
    </xf>
    <xf numFmtId="164" fontId="4" fillId="0" borderId="1" xfId="0" applyFont="1" applyBorder="1" applyAlignment="1" applyProtection="1">
      <alignment horizontal="center" vertical="center" wrapText="1"/>
      <protection locked="0"/>
    </xf>
    <xf numFmtId="44" fontId="2" fillId="0" borderId="3" xfId="2" applyFont="1" applyBorder="1" applyAlignment="1" applyProtection="1">
      <alignment horizontal="right" vertical="center"/>
      <protection locked="0"/>
    </xf>
    <xf numFmtId="44" fontId="2" fillId="0" borderId="0" xfId="2" applyFont="1" applyAlignment="1" applyProtection="1">
      <alignment horizontal="right" vertical="center"/>
      <protection locked="0"/>
    </xf>
    <xf numFmtId="166" fontId="2" fillId="0" borderId="3" xfId="0" applyNumberFormat="1" applyFont="1" applyBorder="1" applyAlignment="1" applyProtection="1">
      <alignment horizontal="justify" vertical="center" wrapText="1"/>
      <protection locked="0"/>
    </xf>
    <xf numFmtId="164" fontId="2" fillId="0" borderId="0" xfId="0" applyFont="1" applyAlignment="1" applyProtection="1">
      <alignment horizontal="left" vertical="center" wrapText="1"/>
      <protection locked="0"/>
    </xf>
    <xf numFmtId="164" fontId="4" fillId="0" borderId="5" xfId="0" applyFont="1" applyBorder="1" applyProtection="1">
      <alignment horizontal="justify" vertical="center"/>
      <protection locked="0"/>
    </xf>
    <xf numFmtId="164" fontId="4" fillId="0" borderId="4" xfId="0" applyFont="1" applyBorder="1" applyProtection="1">
      <alignment horizontal="justify" vertical="center"/>
      <protection locked="0"/>
    </xf>
    <xf numFmtId="164" fontId="4" fillId="0" borderId="5" xfId="0" applyFont="1" applyBorder="1" applyAlignment="1" applyProtection="1">
      <alignment horizontal="left" vertical="center"/>
      <protection locked="0"/>
    </xf>
    <xf numFmtId="164" fontId="4" fillId="0" borderId="4" xfId="0" applyFont="1" applyBorder="1" applyAlignment="1" applyProtection="1">
      <alignment horizontal="left" vertical="center"/>
      <protection locked="0"/>
    </xf>
    <xf numFmtId="164" fontId="2" fillId="0" borderId="4" xfId="0" applyFont="1" applyBorder="1" applyProtection="1">
      <alignment horizontal="justify" vertical="center"/>
      <protection locked="0"/>
    </xf>
    <xf numFmtId="0" fontId="2" fillId="0" borderId="4" xfId="0" applyNumberFormat="1" applyFont="1" applyBorder="1" applyProtection="1">
      <alignment horizontal="justify" vertical="center"/>
      <protection locked="0"/>
    </xf>
    <xf numFmtId="0" fontId="2" fillId="0" borderId="9" xfId="0" applyNumberFormat="1" applyFont="1" applyBorder="1" applyProtection="1">
      <alignment horizontal="justify" vertical="center"/>
      <protection locked="0"/>
    </xf>
    <xf numFmtId="49" fontId="2" fillId="0" borderId="3" xfId="0" applyNumberFormat="1" applyFont="1" applyBorder="1" applyAlignment="1" applyProtection="1">
      <alignment horizontal="justify" vertical="center" wrapText="1"/>
      <protection locked="0"/>
    </xf>
    <xf numFmtId="164" fontId="2" fillId="0" borderId="3" xfId="0" applyFont="1" applyBorder="1" applyAlignment="1" applyProtection="1">
      <alignment horizontal="justify" vertical="center" wrapText="1"/>
      <protection locked="0"/>
    </xf>
    <xf numFmtId="164" fontId="2" fillId="0" borderId="0" xfId="0" applyFont="1" applyAlignment="1" applyProtection="1">
      <alignment horizontal="left" vertical="top" wrapText="1"/>
      <protection locked="0"/>
    </xf>
    <xf numFmtId="164" fontId="4" fillId="0" borderId="0" xfId="0" applyFont="1" applyAlignment="1" applyProtection="1">
      <alignment horizontal="center" vertical="center" wrapText="1"/>
      <protection locked="0"/>
    </xf>
    <xf numFmtId="2" fontId="2" fillId="0" borderId="2" xfId="1" applyNumberFormat="1" applyFont="1" applyBorder="1" applyAlignment="1" applyProtection="1">
      <alignment horizontal="justify" vertical="center" wrapText="1"/>
      <protection locked="0"/>
    </xf>
    <xf numFmtId="164" fontId="4" fillId="0" borderId="4" xfId="0" applyFont="1" applyBorder="1" applyAlignment="1" applyProtection="1">
      <alignment horizontal="center" vertical="center"/>
      <protection locked="0"/>
    </xf>
    <xf numFmtId="164" fontId="4" fillId="0" borderId="9" xfId="0" applyFont="1" applyBorder="1" applyAlignment="1" applyProtection="1">
      <alignment horizontal="center" vertical="center"/>
      <protection locked="0"/>
    </xf>
    <xf numFmtId="164" fontId="2" fillId="0" borderId="9" xfId="0" applyFont="1" applyBorder="1" applyProtection="1">
      <alignment horizontal="justify" vertical="center"/>
      <protection locked="0"/>
    </xf>
    <xf numFmtId="164" fontId="4" fillId="0" borderId="6" xfId="0" applyFont="1" applyBorder="1" applyAlignment="1" applyProtection="1">
      <alignment horizontal="left" vertical="center"/>
      <protection locked="0"/>
    </xf>
    <xf numFmtId="164" fontId="4" fillId="0" borderId="7" xfId="0" applyFont="1" applyBorder="1" applyAlignment="1" applyProtection="1">
      <alignment horizontal="left" vertical="center"/>
      <protection locked="0"/>
    </xf>
    <xf numFmtId="164" fontId="2" fillId="0" borderId="7" xfId="0" applyFont="1" applyBorder="1" applyProtection="1">
      <alignment horizontal="justify" vertical="center"/>
      <protection locked="0"/>
    </xf>
    <xf numFmtId="164" fontId="4" fillId="0" borderId="7" xfId="0" applyFont="1" applyBorder="1" applyProtection="1">
      <alignment horizontal="justify" vertical="center"/>
      <protection locked="0"/>
    </xf>
    <xf numFmtId="0" fontId="2" fillId="0" borderId="7" xfId="0" applyNumberFormat="1" applyFont="1" applyBorder="1" applyProtection="1">
      <alignment horizontal="justify" vertical="center"/>
      <protection locked="0"/>
    </xf>
    <xf numFmtId="0" fontId="2" fillId="0" borderId="8" xfId="0" applyNumberFormat="1" applyFont="1" applyBorder="1" applyProtection="1">
      <alignment horizontal="justify" vertical="center"/>
      <protection locked="0"/>
    </xf>
  </cellXfs>
  <cellStyles count="6">
    <cellStyle name="Moeda" xfId="2" builtinId="4"/>
    <cellStyle name="Moeda 2" xfId="5" xr:uid="{66347DD3-4709-4B80-A3CD-E73EC8117593}"/>
    <cellStyle name="Normal" xfId="0" builtinId="0" customBuiltin="1"/>
    <cellStyle name="Porcentagem" xfId="3" builtinId="5"/>
    <cellStyle name="Vírgula" xfId="1" builtinId="3"/>
    <cellStyle name="Vírgula 2" xfId="4" xr:uid="{E36625BC-7EC1-423B-8707-350FD927ABD3}"/>
  </cellStyles>
  <dxfs count="8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1260000</xdr:colOff>
      <xdr:row>5</xdr:row>
      <xdr:rowOff>35357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76C2F90-0F6B-263F-D10D-2DAC9A12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0000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49CB-4647-4B3C-AB4A-9E77CB828413}">
  <sheetPr>
    <pageSetUpPr fitToPage="1"/>
  </sheetPr>
  <dimension ref="A1:X112"/>
  <sheetViews>
    <sheetView tabSelected="1" zoomScaleNormal="100" workbookViewId="0">
      <selection activeCell="C12" sqref="C12:H12"/>
    </sheetView>
  </sheetViews>
  <sheetFormatPr defaultColWidth="15.625" defaultRowHeight="20.100000000000001" customHeight="1" x14ac:dyDescent="0.2"/>
  <cols>
    <col min="1" max="8" width="18.625" style="16" customWidth="1"/>
    <col min="9" max="16384" width="15.625" style="3"/>
  </cols>
  <sheetData>
    <row r="1" spans="1:8" ht="20.100000000000001" customHeight="1" x14ac:dyDescent="0.2">
      <c r="A1" s="12"/>
      <c r="B1" s="89" t="s">
        <v>53</v>
      </c>
      <c r="C1" s="89"/>
      <c r="D1" s="89"/>
      <c r="E1" s="89"/>
      <c r="F1" s="89"/>
      <c r="G1" s="89"/>
      <c r="H1" s="89"/>
    </row>
    <row r="2" spans="1:8" ht="20.100000000000001" customHeight="1" x14ac:dyDescent="0.2">
      <c r="A2" s="12"/>
      <c r="B2" s="89"/>
      <c r="C2" s="89"/>
      <c r="D2" s="89"/>
      <c r="E2" s="89"/>
      <c r="F2" s="89"/>
      <c r="G2" s="89"/>
      <c r="H2" s="89"/>
    </row>
    <row r="3" spans="1:8" ht="20.100000000000001" customHeight="1" x14ac:dyDescent="0.2">
      <c r="A3" s="12"/>
      <c r="B3" s="89"/>
      <c r="C3" s="89"/>
      <c r="D3" s="89"/>
      <c r="E3" s="89"/>
      <c r="F3" s="89"/>
      <c r="G3" s="89"/>
      <c r="H3" s="89"/>
    </row>
    <row r="4" spans="1:8" ht="20.100000000000001" customHeight="1" x14ac:dyDescent="0.2">
      <c r="A4" s="12"/>
      <c r="B4" s="89"/>
      <c r="C4" s="89"/>
      <c r="D4" s="89"/>
      <c r="E4" s="89"/>
      <c r="F4" s="89"/>
      <c r="G4" s="89"/>
      <c r="H4" s="89"/>
    </row>
    <row r="5" spans="1:8" ht="20.100000000000001" customHeight="1" x14ac:dyDescent="0.2">
      <c r="A5" s="12"/>
      <c r="B5" s="89"/>
      <c r="C5" s="89"/>
      <c r="D5" s="89"/>
      <c r="E5" s="89"/>
      <c r="F5" s="89"/>
      <c r="G5" s="89"/>
      <c r="H5" s="89"/>
    </row>
    <row r="6" spans="1:8" ht="20.100000000000001" customHeight="1" x14ac:dyDescent="0.2">
      <c r="A6" s="13"/>
      <c r="B6" s="14"/>
      <c r="C6" s="14"/>
      <c r="D6" s="14"/>
      <c r="E6" s="14"/>
      <c r="F6" s="14"/>
      <c r="G6" s="14"/>
      <c r="H6" s="14"/>
    </row>
    <row r="7" spans="1:8" ht="20.100000000000001" customHeight="1" x14ac:dyDescent="0.2">
      <c r="A7" s="15"/>
      <c r="B7" s="15"/>
      <c r="C7" s="15"/>
      <c r="D7" s="15"/>
      <c r="E7" s="14"/>
    </row>
    <row r="8" spans="1:8" ht="20.100000000000001" customHeight="1" x14ac:dyDescent="0.2">
      <c r="A8" s="90" t="s">
        <v>54</v>
      </c>
      <c r="B8" s="90"/>
      <c r="C8" s="90"/>
      <c r="D8" s="90"/>
      <c r="E8" s="90"/>
      <c r="F8" s="90"/>
      <c r="G8" s="90"/>
      <c r="H8" s="90"/>
    </row>
    <row r="9" spans="1:8" ht="20.100000000000001" customHeight="1" x14ac:dyDescent="0.2">
      <c r="A9" s="17"/>
      <c r="B9" s="17"/>
      <c r="C9" s="17"/>
      <c r="D9" s="17"/>
      <c r="E9" s="17"/>
    </row>
    <row r="10" spans="1:8" ht="20.100000000000001" customHeight="1" x14ac:dyDescent="0.2">
      <c r="A10" s="14"/>
      <c r="B10" s="18"/>
      <c r="C10" s="18"/>
      <c r="D10" s="14"/>
      <c r="E10" s="14"/>
    </row>
    <row r="11" spans="1:8" ht="24.95" customHeight="1" x14ac:dyDescent="0.2">
      <c r="A11" s="68" t="s">
        <v>0</v>
      </c>
      <c r="B11" s="68"/>
      <c r="C11" s="91" t="s">
        <v>77</v>
      </c>
      <c r="D11" s="91"/>
      <c r="E11" s="91"/>
      <c r="F11" s="91"/>
      <c r="G11" s="91"/>
      <c r="H11" s="91"/>
    </row>
    <row r="12" spans="1:8" ht="24.95" customHeight="1" x14ac:dyDescent="0.2">
      <c r="A12" s="68" t="s">
        <v>1</v>
      </c>
      <c r="B12" s="68"/>
      <c r="C12" s="87"/>
      <c r="D12" s="87"/>
      <c r="E12" s="87"/>
      <c r="F12" s="87"/>
      <c r="G12" s="87"/>
      <c r="H12" s="87"/>
    </row>
    <row r="13" spans="1:8" ht="24.95" customHeight="1" x14ac:dyDescent="0.2">
      <c r="A13" s="68" t="s">
        <v>13</v>
      </c>
      <c r="B13" s="68"/>
      <c r="C13" s="87"/>
      <c r="D13" s="87"/>
      <c r="E13" s="87"/>
      <c r="F13" s="87"/>
      <c r="G13" s="87"/>
      <c r="H13" s="87"/>
    </row>
    <row r="14" spans="1:8" ht="24.95" customHeight="1" x14ac:dyDescent="0.2">
      <c r="A14" s="68" t="s">
        <v>2</v>
      </c>
      <c r="B14" s="68"/>
      <c r="C14" s="87"/>
      <c r="D14" s="87"/>
      <c r="E14" s="87"/>
      <c r="F14" s="87"/>
      <c r="G14" s="87"/>
      <c r="H14" s="87"/>
    </row>
    <row r="15" spans="1:8" ht="24.95" customHeight="1" x14ac:dyDescent="0.2">
      <c r="A15" s="68" t="s">
        <v>3</v>
      </c>
      <c r="B15" s="68"/>
      <c r="C15" s="19"/>
      <c r="D15" s="20" t="s">
        <v>4</v>
      </c>
      <c r="E15" s="21"/>
      <c r="F15" s="88"/>
      <c r="G15" s="88"/>
      <c r="H15" s="88"/>
    </row>
    <row r="16" spans="1:8" ht="24.95" customHeight="1" x14ac:dyDescent="0.2">
      <c r="A16" s="68" t="s">
        <v>5</v>
      </c>
      <c r="B16" s="68"/>
      <c r="C16" s="78"/>
      <c r="D16" s="78"/>
      <c r="E16" s="78"/>
      <c r="F16" s="78"/>
      <c r="G16" s="78"/>
      <c r="H16" s="78"/>
    </row>
    <row r="17" spans="1:19" ht="24.95" customHeight="1" x14ac:dyDescent="0.2">
      <c r="B17" s="14"/>
      <c r="C17" s="14"/>
      <c r="D17" s="18"/>
      <c r="E17" s="18"/>
      <c r="F17" s="14"/>
      <c r="G17" s="14"/>
    </row>
    <row r="18" spans="1:19" ht="24.95" customHeight="1" x14ac:dyDescent="0.2">
      <c r="A18" s="79" t="s">
        <v>44</v>
      </c>
      <c r="B18" s="79"/>
      <c r="C18" s="79"/>
      <c r="D18" s="79"/>
      <c r="E18" s="79"/>
      <c r="F18" s="79"/>
      <c r="G18" s="79"/>
      <c r="H18" s="79"/>
    </row>
    <row r="19" spans="1:19" ht="24.95" customHeight="1" thickBot="1" x14ac:dyDescent="0.25"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24.95" customHeight="1" x14ac:dyDescent="0.2">
      <c r="A20" s="47"/>
      <c r="B20" s="48"/>
      <c r="C20" s="48"/>
      <c r="D20" s="48"/>
      <c r="E20" s="48"/>
      <c r="F20" s="48"/>
      <c r="G20" s="48"/>
      <c r="H20" s="49"/>
    </row>
    <row r="21" spans="1:19" ht="24.95" customHeight="1" x14ac:dyDescent="0.2">
      <c r="A21" s="50"/>
      <c r="B21" s="51"/>
      <c r="C21" s="51"/>
      <c r="D21" s="51"/>
      <c r="E21" s="51"/>
      <c r="F21" s="51"/>
      <c r="G21" s="51"/>
      <c r="H21" s="52"/>
    </row>
    <row r="22" spans="1:19" ht="24.95" customHeight="1" x14ac:dyDescent="0.2">
      <c r="A22" s="50"/>
      <c r="B22" s="51"/>
      <c r="C22" s="51"/>
      <c r="D22" s="51"/>
      <c r="E22" s="51"/>
      <c r="F22" s="51"/>
      <c r="G22" s="51"/>
      <c r="H22" s="52"/>
    </row>
    <row r="23" spans="1:19" ht="24.95" customHeight="1" x14ac:dyDescent="0.2">
      <c r="A23" s="50"/>
      <c r="B23" s="51"/>
      <c r="C23" s="51"/>
      <c r="D23" s="51"/>
      <c r="E23" s="51"/>
      <c r="F23" s="51"/>
      <c r="G23" s="51"/>
      <c r="H23" s="52"/>
    </row>
    <row r="24" spans="1:19" ht="24.95" customHeight="1" thickBot="1" x14ac:dyDescent="0.25">
      <c r="A24" s="53"/>
      <c r="B24" s="54"/>
      <c r="C24" s="54"/>
      <c r="D24" s="54"/>
      <c r="E24" s="54"/>
      <c r="F24" s="54"/>
      <c r="G24" s="54"/>
      <c r="H24" s="55"/>
    </row>
    <row r="25" spans="1:19" ht="24.95" customHeight="1" thickBot="1" x14ac:dyDescent="0.25">
      <c r="A25" s="22"/>
      <c r="B25" s="22"/>
    </row>
    <row r="26" spans="1:19" ht="24.95" customHeight="1" x14ac:dyDescent="0.2">
      <c r="A26" s="95" t="s">
        <v>55</v>
      </c>
      <c r="B26" s="96"/>
      <c r="C26" s="97"/>
      <c r="D26" s="97"/>
      <c r="E26" s="98" t="s">
        <v>56</v>
      </c>
      <c r="F26" s="98"/>
      <c r="G26" s="99"/>
      <c r="H26" s="100"/>
      <c r="I26" s="11"/>
      <c r="J26" s="9"/>
      <c r="K26" s="10"/>
      <c r="L26" s="11"/>
      <c r="M26" s="11"/>
      <c r="N26" s="11"/>
      <c r="O26" s="11"/>
      <c r="P26" s="11"/>
      <c r="Q26" s="11"/>
      <c r="R26" s="11"/>
      <c r="S26" s="11"/>
    </row>
    <row r="27" spans="1:19" ht="24.95" customHeight="1" x14ac:dyDescent="0.2">
      <c r="A27" s="82" t="s">
        <v>57</v>
      </c>
      <c r="B27" s="83"/>
      <c r="C27" s="85"/>
      <c r="D27" s="85"/>
      <c r="E27" s="81" t="s">
        <v>58</v>
      </c>
      <c r="F27" s="81"/>
      <c r="G27" s="84"/>
      <c r="H27" s="94"/>
      <c r="I27" s="11"/>
      <c r="J27" s="5"/>
      <c r="K27" s="10"/>
      <c r="L27" s="11"/>
      <c r="M27" s="11"/>
      <c r="N27" s="11"/>
      <c r="O27" s="11"/>
      <c r="P27" s="11"/>
      <c r="Q27" s="11"/>
      <c r="R27" s="11"/>
      <c r="S27" s="11"/>
    </row>
    <row r="28" spans="1:19" ht="24.95" customHeight="1" x14ac:dyDescent="0.2">
      <c r="A28" s="82" t="s">
        <v>59</v>
      </c>
      <c r="B28" s="83"/>
      <c r="C28" s="84"/>
      <c r="D28" s="84"/>
      <c r="E28" s="81" t="s">
        <v>60</v>
      </c>
      <c r="F28" s="81"/>
      <c r="G28" s="84"/>
      <c r="H28" s="94"/>
      <c r="I28" s="11"/>
      <c r="J28" s="1" t="s">
        <v>16</v>
      </c>
      <c r="K28" s="2">
        <v>1.3479614310000001</v>
      </c>
      <c r="M28" s="4">
        <v>0</v>
      </c>
      <c r="N28" s="3" t="s">
        <v>24</v>
      </c>
      <c r="O28" s="3" t="s">
        <v>29</v>
      </c>
      <c r="P28" s="11"/>
      <c r="Q28" s="11"/>
      <c r="R28" s="11"/>
      <c r="S28" s="11"/>
    </row>
    <row r="29" spans="1:19" ht="24.95" customHeight="1" x14ac:dyDescent="0.2">
      <c r="A29" s="82" t="s">
        <v>61</v>
      </c>
      <c r="B29" s="83"/>
      <c r="C29" s="84"/>
      <c r="D29" s="84"/>
      <c r="E29" s="81" t="s">
        <v>62</v>
      </c>
      <c r="F29" s="81"/>
      <c r="G29" s="85"/>
      <c r="H29" s="86"/>
      <c r="I29" s="11"/>
      <c r="J29" s="1" t="s">
        <v>17</v>
      </c>
      <c r="K29" s="2">
        <v>0.34796143099999999</v>
      </c>
      <c r="M29" s="4">
        <v>5</v>
      </c>
      <c r="N29" s="3" t="s">
        <v>25</v>
      </c>
      <c r="O29" s="3" t="s">
        <v>30</v>
      </c>
      <c r="P29" s="11"/>
      <c r="Q29" s="11"/>
      <c r="R29" s="11"/>
      <c r="S29" s="11"/>
    </row>
    <row r="30" spans="1:19" ht="24.95" customHeight="1" x14ac:dyDescent="0.2">
      <c r="A30" s="82" t="s">
        <v>63</v>
      </c>
      <c r="B30" s="83"/>
      <c r="C30" s="84"/>
      <c r="D30" s="84"/>
      <c r="E30" s="81" t="s">
        <v>64</v>
      </c>
      <c r="F30" s="81"/>
      <c r="G30" s="85"/>
      <c r="H30" s="86"/>
      <c r="I30" s="11"/>
      <c r="J30" s="1" t="s">
        <v>18</v>
      </c>
      <c r="K30" s="2">
        <v>3.579760093</v>
      </c>
      <c r="M30" s="4">
        <v>10</v>
      </c>
      <c r="N30" s="3" t="s">
        <v>26</v>
      </c>
      <c r="O30" s="3" t="s">
        <v>26</v>
      </c>
      <c r="P30" s="11"/>
      <c r="Q30" s="11"/>
      <c r="R30" s="11"/>
      <c r="S30" s="11"/>
    </row>
    <row r="31" spans="1:19" ht="24.95" customHeight="1" x14ac:dyDescent="0.2">
      <c r="A31" s="25"/>
      <c r="B31" s="25"/>
      <c r="E31" s="26"/>
      <c r="F31" s="26"/>
      <c r="G31" s="27"/>
      <c r="H31" s="28"/>
      <c r="I31" s="11"/>
      <c r="J31" s="5"/>
      <c r="K31" s="2"/>
      <c r="M31" s="4">
        <v>15</v>
      </c>
      <c r="N31" s="3" t="s">
        <v>27</v>
      </c>
      <c r="O31" s="3" t="s">
        <v>31</v>
      </c>
      <c r="P31" s="11"/>
      <c r="Q31" s="11"/>
      <c r="R31" s="11"/>
      <c r="S31" s="11"/>
    </row>
    <row r="32" spans="1:19" ht="24.95" customHeight="1" x14ac:dyDescent="0.2">
      <c r="A32" s="80" t="s">
        <v>65</v>
      </c>
      <c r="B32" s="81"/>
      <c r="C32" s="81"/>
      <c r="D32" s="92" t="s">
        <v>66</v>
      </c>
      <c r="E32" s="92"/>
      <c r="F32" s="92"/>
      <c r="G32" s="92"/>
      <c r="H32" s="93"/>
      <c r="I32" s="11"/>
      <c r="J32" s="1" t="s">
        <v>19</v>
      </c>
      <c r="K32" s="2">
        <v>0.85308170999999999</v>
      </c>
      <c r="M32" s="4">
        <v>20</v>
      </c>
      <c r="N32" s="3" t="s">
        <v>28</v>
      </c>
      <c r="O32" s="3" t="s">
        <v>32</v>
      </c>
      <c r="P32" s="11"/>
      <c r="Q32" s="11"/>
      <c r="R32" s="11"/>
      <c r="S32" s="11"/>
    </row>
    <row r="33" spans="1:15" ht="24.95" customHeight="1" x14ac:dyDescent="0.2">
      <c r="A33" s="80"/>
      <c r="B33" s="81"/>
      <c r="C33" s="81"/>
      <c r="D33" s="29" t="s">
        <v>67</v>
      </c>
      <c r="E33" s="29" t="s">
        <v>68</v>
      </c>
      <c r="F33" s="29" t="s">
        <v>69</v>
      </c>
      <c r="G33" s="29" t="s">
        <v>70</v>
      </c>
      <c r="H33" s="30" t="s">
        <v>71</v>
      </c>
      <c r="I33" s="11"/>
      <c r="J33" s="1" t="s">
        <v>20</v>
      </c>
      <c r="K33" s="2">
        <v>6.7348748E-2</v>
      </c>
    </row>
    <row r="34" spans="1:15" ht="24.95" customHeight="1" x14ac:dyDescent="0.2">
      <c r="A34" s="80" t="s">
        <v>72</v>
      </c>
      <c r="B34" s="81"/>
      <c r="C34" s="81"/>
      <c r="D34" s="23"/>
      <c r="E34" s="23"/>
      <c r="F34" s="23"/>
      <c r="G34" s="23"/>
      <c r="H34" s="24"/>
      <c r="I34" s="11"/>
      <c r="J34" s="1" t="s">
        <v>21</v>
      </c>
      <c r="K34" s="2">
        <v>-4.1679277000000001E-2</v>
      </c>
    </row>
    <row r="35" spans="1:15" ht="24.95" customHeight="1" x14ac:dyDescent="0.2">
      <c r="A35" s="80" t="s">
        <v>73</v>
      </c>
      <c r="B35" s="81"/>
      <c r="C35" s="81"/>
      <c r="D35" s="23"/>
      <c r="E35" s="23"/>
      <c r="F35" s="23"/>
      <c r="G35" s="23"/>
      <c r="H35" s="24"/>
      <c r="I35" s="11"/>
      <c r="J35" s="1" t="s">
        <v>22</v>
      </c>
      <c r="K35" s="2">
        <v>-1.02286E-3</v>
      </c>
    </row>
    <row r="36" spans="1:15" ht="24.95" customHeight="1" x14ac:dyDescent="0.2">
      <c r="A36" s="80" t="s">
        <v>74</v>
      </c>
      <c r="B36" s="81"/>
      <c r="C36" s="81"/>
      <c r="D36" s="23"/>
      <c r="E36" s="23"/>
      <c r="F36" s="23"/>
      <c r="G36" s="23"/>
      <c r="H36" s="24"/>
      <c r="I36" s="11"/>
      <c r="J36" s="1" t="s">
        <v>23</v>
      </c>
      <c r="K36" s="2">
        <v>2.7182820532347876</v>
      </c>
    </row>
    <row r="37" spans="1:15" ht="24.95" customHeight="1" x14ac:dyDescent="0.2">
      <c r="A37" s="80" t="s">
        <v>75</v>
      </c>
      <c r="B37" s="81"/>
      <c r="C37" s="81"/>
      <c r="D37" s="23"/>
      <c r="E37" s="23"/>
      <c r="F37" s="23"/>
      <c r="G37" s="23"/>
      <c r="H37" s="24"/>
      <c r="I37" s="11"/>
      <c r="J37" s="11"/>
      <c r="K37" s="11"/>
      <c r="L37" s="11"/>
      <c r="M37" s="11"/>
      <c r="N37" s="11"/>
      <c r="O37" s="11"/>
    </row>
    <row r="38" spans="1:15" ht="24.95" customHeight="1" x14ac:dyDescent="0.2">
      <c r="A38" s="22"/>
      <c r="B38" s="22"/>
    </row>
    <row r="39" spans="1:15" ht="24.95" customHeight="1" x14ac:dyDescent="0.2"/>
    <row r="40" spans="1:15" ht="24.95" customHeight="1" x14ac:dyDescent="0.2">
      <c r="A40" s="68" t="s">
        <v>40</v>
      </c>
      <c r="B40" s="68"/>
      <c r="C40" s="68"/>
      <c r="D40" s="68"/>
      <c r="E40" s="68"/>
      <c r="F40" s="68"/>
      <c r="G40" s="68"/>
      <c r="H40" s="68"/>
    </row>
    <row r="41" spans="1:15" ht="24.95" customHeight="1" x14ac:dyDescent="0.2">
      <c r="B41" s="14"/>
      <c r="C41" s="14"/>
      <c r="D41" s="14"/>
      <c r="E41" s="14"/>
      <c r="F41" s="14"/>
    </row>
    <row r="42" spans="1:15" ht="24.95" customHeight="1" x14ac:dyDescent="0.2">
      <c r="A42" s="71" t="s">
        <v>33</v>
      </c>
      <c r="B42" s="71"/>
      <c r="C42" s="31">
        <v>5</v>
      </c>
      <c r="D42" s="32" t="str">
        <f>VLOOKUP(C42,M104:O108,2,0)</f>
        <v>leve</v>
      </c>
      <c r="E42" s="14"/>
    </row>
    <row r="43" spans="1:15" ht="24.95" customHeight="1" x14ac:dyDescent="0.2">
      <c r="A43" s="72" t="s">
        <v>34</v>
      </c>
      <c r="B43" s="72"/>
      <c r="C43" s="33">
        <v>20</v>
      </c>
      <c r="D43" s="34" t="str">
        <f>VLOOKUP(C43,M104:O108,3,0)</f>
        <v>perfeita</v>
      </c>
      <c r="E43" s="14"/>
      <c r="F43" s="14"/>
    </row>
    <row r="44" spans="1:15" ht="24.95" customHeight="1" x14ac:dyDescent="0.2">
      <c r="A44" s="59" t="s">
        <v>35</v>
      </c>
      <c r="B44" s="59"/>
      <c r="C44" s="35"/>
      <c r="D44" s="36">
        <f>K108*(K112^(K109*C42+K110*C43+K111*C42*C43))</f>
        <v>0.46858967151984349</v>
      </c>
      <c r="E44" s="14"/>
      <c r="F44" s="14"/>
    </row>
    <row r="45" spans="1:15" ht="24.95" customHeight="1" x14ac:dyDescent="0.2">
      <c r="A45" s="22"/>
      <c r="B45" s="22"/>
      <c r="C45" s="37"/>
      <c r="D45" s="14"/>
      <c r="E45" s="14"/>
      <c r="F45" s="14"/>
    </row>
    <row r="46" spans="1:15" ht="24.95" customHeight="1" x14ac:dyDescent="0.2">
      <c r="A46" s="71" t="s">
        <v>76</v>
      </c>
      <c r="B46" s="71"/>
      <c r="C46" s="38"/>
      <c r="D46" s="31">
        <v>7</v>
      </c>
      <c r="E46" s="14"/>
      <c r="F46" s="14"/>
    </row>
    <row r="47" spans="1:15" ht="24.95" customHeight="1" x14ac:dyDescent="0.2">
      <c r="A47" s="72" t="s">
        <v>41</v>
      </c>
      <c r="B47" s="72"/>
      <c r="C47" s="35"/>
      <c r="D47" s="33">
        <v>15</v>
      </c>
      <c r="E47" s="14"/>
    </row>
    <row r="48" spans="1:15" ht="24.95" customHeight="1" x14ac:dyDescent="0.2">
      <c r="A48" s="72" t="s">
        <v>36</v>
      </c>
      <c r="B48" s="72"/>
      <c r="C48" s="35"/>
      <c r="D48" s="39">
        <f>K104/(1+(K105*K112^(D44*K106*(D46/D47))))</f>
        <v>0.76536525224134855</v>
      </c>
      <c r="E48" s="14"/>
      <c r="F48" s="14"/>
    </row>
    <row r="49" spans="1:24" ht="24.95" customHeight="1" x14ac:dyDescent="0.2">
      <c r="A49" s="72" t="s">
        <v>38</v>
      </c>
      <c r="B49" s="72"/>
      <c r="C49" s="35"/>
      <c r="D49" s="40">
        <f>D48-1</f>
        <v>-0.23463474775865145</v>
      </c>
      <c r="E49" s="14"/>
      <c r="F49" s="14"/>
    </row>
    <row r="50" spans="1:24" ht="24.95" customHeight="1" x14ac:dyDescent="0.2">
      <c r="D50" s="14"/>
      <c r="E50" s="14"/>
      <c r="F50" s="14"/>
    </row>
    <row r="51" spans="1:24" ht="24.95" customHeight="1" x14ac:dyDescent="0.2">
      <c r="A51" s="71" t="s">
        <v>37</v>
      </c>
      <c r="B51" s="71"/>
      <c r="C51" s="71"/>
      <c r="D51" s="71"/>
      <c r="E51" s="71"/>
      <c r="F51" s="71"/>
      <c r="G51" s="73">
        <v>47000</v>
      </c>
      <c r="H51" s="73"/>
    </row>
    <row r="52" spans="1:24" ht="24.95" customHeight="1" x14ac:dyDescent="0.2">
      <c r="A52" s="72" t="s">
        <v>39</v>
      </c>
      <c r="B52" s="72"/>
      <c r="C52" s="72"/>
      <c r="D52" s="72"/>
      <c r="E52" s="72"/>
      <c r="F52" s="72"/>
      <c r="G52" s="76">
        <f>G51*D49</f>
        <v>-11027.833144656619</v>
      </c>
      <c r="H52" s="76"/>
    </row>
    <row r="53" spans="1:24" ht="24.95" customHeight="1" x14ac:dyDescent="0.2">
      <c r="A53" s="57"/>
      <c r="B53" s="57"/>
      <c r="C53" s="57"/>
      <c r="D53" s="57"/>
      <c r="E53" s="57"/>
      <c r="F53" s="57"/>
      <c r="G53" s="77"/>
      <c r="H53" s="77"/>
    </row>
    <row r="54" spans="1:24" ht="24.95" customHeight="1" x14ac:dyDescent="0.2">
      <c r="A54" s="69" t="s">
        <v>52</v>
      </c>
      <c r="B54" s="69"/>
      <c r="C54" s="69"/>
      <c r="D54" s="69"/>
      <c r="E54" s="69"/>
      <c r="F54" s="69"/>
      <c r="G54" s="70">
        <f>G51+G52</f>
        <v>35972.166855343385</v>
      </c>
      <c r="H54" s="70"/>
    </row>
    <row r="55" spans="1:24" ht="24.95" customHeight="1" x14ac:dyDescent="0.2">
      <c r="A55" s="25"/>
      <c r="B55" s="25"/>
      <c r="C55" s="25"/>
      <c r="D55" s="25"/>
      <c r="E55" s="25"/>
      <c r="F55" s="25"/>
      <c r="G55" s="41"/>
      <c r="H55" s="41"/>
    </row>
    <row r="56" spans="1:24" ht="24.95" customHeight="1" x14ac:dyDescent="0.2">
      <c r="A56" s="60" t="s">
        <v>46</v>
      </c>
      <c r="B56" s="60"/>
      <c r="C56" s="60"/>
      <c r="D56" s="42"/>
      <c r="E56" s="42"/>
      <c r="F56" s="42"/>
      <c r="G56" s="42"/>
      <c r="H56" s="42"/>
      <c r="U56" s="6"/>
      <c r="V56" s="6"/>
      <c r="W56" s="7"/>
      <c r="X56" s="7"/>
    </row>
    <row r="57" spans="1:24" ht="24.95" customHeight="1" x14ac:dyDescent="0.2">
      <c r="A57" s="58" t="s">
        <v>47</v>
      </c>
      <c r="B57" s="58"/>
      <c r="C57" s="58"/>
      <c r="D57" s="43"/>
      <c r="E57" s="43"/>
      <c r="F57" s="43"/>
      <c r="G57" s="62">
        <v>3</v>
      </c>
      <c r="H57" s="62"/>
      <c r="I57" s="56" t="str">
        <f>IF(G59&gt;0.01,"Reduzir o número de casas decimais","")</f>
        <v/>
      </c>
      <c r="J57" s="56"/>
      <c r="K57" s="56"/>
      <c r="L57" s="8"/>
      <c r="U57" s="7"/>
      <c r="V57" s="7"/>
      <c r="W57" s="7"/>
      <c r="X57" s="7"/>
    </row>
    <row r="58" spans="1:24" ht="24.95" customHeight="1" x14ac:dyDescent="0.2">
      <c r="A58" s="59" t="s">
        <v>48</v>
      </c>
      <c r="B58" s="59"/>
      <c r="C58" s="59"/>
      <c r="D58" s="44"/>
      <c r="E58" s="44"/>
      <c r="F58" s="44"/>
      <c r="G58" s="74">
        <f>G61-G54</f>
        <v>27.833144656615332</v>
      </c>
      <c r="H58" s="74"/>
      <c r="U58" s="6"/>
      <c r="V58" s="6"/>
      <c r="W58" s="7"/>
      <c r="X58" s="7"/>
    </row>
    <row r="59" spans="1:24" ht="24.95" customHeight="1" x14ac:dyDescent="0.2">
      <c r="A59" s="59" t="s">
        <v>49</v>
      </c>
      <c r="B59" s="59"/>
      <c r="C59" s="59"/>
      <c r="D59" s="44"/>
      <c r="E59" s="44"/>
      <c r="F59" s="44"/>
      <c r="G59" s="63">
        <f>G58/G54</f>
        <v>7.7374111958676561E-4</v>
      </c>
      <c r="H59" s="63"/>
      <c r="U59" s="6"/>
      <c r="V59" s="6"/>
      <c r="W59" s="7"/>
      <c r="X59" s="7"/>
    </row>
    <row r="60" spans="1:24" ht="24.95" customHeight="1" x14ac:dyDescent="0.2">
      <c r="A60" s="45"/>
      <c r="B60" s="45"/>
      <c r="C60" s="45"/>
      <c r="D60" s="45"/>
      <c r="E60" s="45"/>
      <c r="F60" s="45"/>
      <c r="G60" s="45"/>
      <c r="H60" s="45"/>
      <c r="U60" s="6"/>
      <c r="V60" s="6"/>
      <c r="W60" s="7"/>
      <c r="X60" s="7"/>
    </row>
    <row r="61" spans="1:24" ht="24.95" customHeight="1" x14ac:dyDescent="0.2">
      <c r="A61" s="61" t="s">
        <v>50</v>
      </c>
      <c r="B61" s="61"/>
      <c r="C61" s="61"/>
      <c r="D61" s="46"/>
      <c r="E61" s="46"/>
      <c r="F61" s="46"/>
      <c r="G61" s="64">
        <f>ROUNDUP(G54,-G57)</f>
        <v>36000</v>
      </c>
      <c r="H61" s="64"/>
      <c r="U61" s="6"/>
      <c r="V61" s="6"/>
      <c r="W61" s="7"/>
      <c r="X61" s="7"/>
    </row>
    <row r="62" spans="1:24" ht="24.95" customHeight="1" x14ac:dyDescent="0.2">
      <c r="A62" s="25"/>
      <c r="B62" s="25"/>
      <c r="C62" s="25"/>
      <c r="D62" s="25"/>
      <c r="E62" s="25"/>
      <c r="F62" s="25"/>
      <c r="G62" s="41"/>
      <c r="H62" s="41"/>
    </row>
    <row r="63" spans="1:24" ht="24.95" customHeight="1" x14ac:dyDescent="0.2">
      <c r="A63" s="25"/>
      <c r="B63" s="25"/>
      <c r="C63" s="25"/>
      <c r="D63" s="25"/>
      <c r="E63" s="25"/>
      <c r="F63" s="25"/>
      <c r="G63" s="41"/>
      <c r="H63" s="41"/>
    </row>
    <row r="64" spans="1:24" ht="24.95" customHeight="1" x14ac:dyDescent="0.2">
      <c r="A64" s="25"/>
      <c r="B64" s="25"/>
      <c r="C64" s="25"/>
      <c r="D64" s="25"/>
      <c r="E64" s="25"/>
      <c r="F64" s="25"/>
      <c r="G64" s="41"/>
      <c r="H64" s="41"/>
    </row>
    <row r="65" spans="1:8" ht="24.95" customHeight="1" x14ac:dyDescent="0.2">
      <c r="A65" s="65" t="s">
        <v>7</v>
      </c>
      <c r="B65" s="65"/>
      <c r="C65" s="65"/>
      <c r="D65" s="65"/>
      <c r="E65" s="65"/>
      <c r="F65" s="65"/>
      <c r="G65" s="65"/>
      <c r="H65" s="65"/>
    </row>
    <row r="66" spans="1:8" ht="24.95" customHeight="1" x14ac:dyDescent="0.2">
      <c r="C66" s="38"/>
      <c r="D66" s="38"/>
      <c r="E66" s="38"/>
      <c r="F66" s="38"/>
    </row>
    <row r="67" spans="1:8" ht="24.95" customHeight="1" x14ac:dyDescent="0.2">
      <c r="A67" s="67" t="s">
        <v>6</v>
      </c>
      <c r="B67" s="67"/>
      <c r="C67" s="67"/>
      <c r="D67" s="67"/>
      <c r="E67" s="67"/>
      <c r="F67" s="67"/>
      <c r="G67" s="67"/>
      <c r="H67" s="67"/>
    </row>
    <row r="68" spans="1:8" ht="24.95" customHeight="1" x14ac:dyDescent="0.2">
      <c r="A68" s="67"/>
      <c r="B68" s="67"/>
      <c r="C68" s="67"/>
      <c r="D68" s="67"/>
      <c r="E68" s="67"/>
      <c r="F68" s="67"/>
      <c r="G68" s="67"/>
      <c r="H68" s="67"/>
    </row>
    <row r="69" spans="1:8" ht="24.95" customHeight="1" x14ac:dyDescent="0.2">
      <c r="A69" s="26"/>
      <c r="B69" s="26"/>
      <c r="C69" s="26"/>
      <c r="D69" s="26"/>
      <c r="E69" s="26"/>
      <c r="F69" s="26"/>
      <c r="G69" s="26"/>
      <c r="H69" s="25"/>
    </row>
    <row r="70" spans="1:8" ht="24.95" customHeight="1" x14ac:dyDescent="0.2">
      <c r="A70" s="57" t="s">
        <v>45</v>
      </c>
      <c r="B70" s="57"/>
      <c r="C70" s="26"/>
      <c r="D70" s="26"/>
      <c r="E70" s="26"/>
      <c r="F70" s="26"/>
      <c r="G70" s="26"/>
      <c r="H70" s="25"/>
    </row>
    <row r="71" spans="1:8" ht="24.95" customHeight="1" x14ac:dyDescent="0.2">
      <c r="A71" s="65" t="s">
        <v>42</v>
      </c>
      <c r="B71" s="65"/>
      <c r="C71" s="65"/>
      <c r="D71" s="65"/>
      <c r="E71" s="65"/>
      <c r="F71" s="65"/>
      <c r="G71" s="65"/>
      <c r="H71" s="65"/>
    </row>
    <row r="72" spans="1:8" ht="24.95" customHeight="1" x14ac:dyDescent="0.2">
      <c r="A72" s="66" t="s">
        <v>43</v>
      </c>
      <c r="B72" s="66"/>
      <c r="C72" s="66"/>
      <c r="D72" s="66"/>
      <c r="E72" s="66"/>
      <c r="F72" s="66"/>
      <c r="G72" s="66"/>
      <c r="H72" s="66"/>
    </row>
    <row r="73" spans="1:8" ht="24.95" customHeight="1" x14ac:dyDescent="0.2">
      <c r="A73" s="26"/>
      <c r="B73" s="26"/>
      <c r="C73" s="26"/>
      <c r="D73" s="26"/>
      <c r="E73" s="26"/>
      <c r="F73" s="26"/>
      <c r="G73" s="26"/>
      <c r="H73" s="25"/>
    </row>
    <row r="74" spans="1:8" ht="24.95" customHeight="1" x14ac:dyDescent="0.2">
      <c r="A74" s="26"/>
      <c r="B74" s="26"/>
      <c r="C74" s="26"/>
      <c r="D74" s="26"/>
      <c r="E74" s="26"/>
      <c r="F74" s="26"/>
      <c r="G74" s="26"/>
      <c r="H74" s="25"/>
    </row>
    <row r="75" spans="1:8" ht="20.100000000000001" customHeight="1" thickBot="1" x14ac:dyDescent="0.25">
      <c r="A75" s="75" t="s">
        <v>8</v>
      </c>
      <c r="B75" s="75"/>
      <c r="C75" s="75"/>
      <c r="D75" s="75"/>
      <c r="E75" s="75"/>
      <c r="F75" s="75"/>
      <c r="G75" s="75"/>
      <c r="H75" s="75"/>
    </row>
    <row r="77" spans="1:8" ht="20.100000000000001" customHeight="1" x14ac:dyDescent="0.2">
      <c r="A77" s="65" t="s">
        <v>15</v>
      </c>
      <c r="B77" s="65"/>
      <c r="C77" s="65"/>
      <c r="D77" s="65"/>
      <c r="E77" s="65"/>
      <c r="F77" s="65"/>
      <c r="G77" s="65"/>
      <c r="H77" s="65"/>
    </row>
    <row r="79" spans="1:8" ht="20.100000000000001" customHeight="1" x14ac:dyDescent="0.2">
      <c r="A79" s="66" t="s">
        <v>9</v>
      </c>
      <c r="B79" s="66"/>
      <c r="C79" s="38"/>
      <c r="D79" s="38"/>
      <c r="E79" s="38"/>
      <c r="F79" s="38"/>
      <c r="G79" s="38"/>
      <c r="H79" s="38"/>
    </row>
    <row r="81" spans="1:8" ht="20.100000000000001" customHeight="1" x14ac:dyDescent="0.2">
      <c r="A81" s="66" t="s">
        <v>10</v>
      </c>
      <c r="B81" s="66"/>
      <c r="C81" s="38"/>
      <c r="D81" s="66" t="s">
        <v>14</v>
      </c>
      <c r="E81" s="66"/>
      <c r="F81" s="38"/>
      <c r="G81" s="38"/>
      <c r="H81" s="38"/>
    </row>
    <row r="83" spans="1:8" ht="20.100000000000001" customHeight="1" x14ac:dyDescent="0.2">
      <c r="A83" s="66" t="s">
        <v>11</v>
      </c>
      <c r="B83" s="66"/>
      <c r="C83" s="38"/>
      <c r="D83" s="38"/>
      <c r="E83" s="38"/>
      <c r="F83" s="38"/>
      <c r="G83" s="38"/>
      <c r="H83" s="38"/>
    </row>
    <row r="85" spans="1:8" ht="20.100000000000001" customHeight="1" x14ac:dyDescent="0.2">
      <c r="A85" s="65" t="s">
        <v>12</v>
      </c>
      <c r="B85" s="65"/>
      <c r="C85" s="65"/>
      <c r="D85" s="65"/>
      <c r="E85" s="65"/>
      <c r="F85" s="65"/>
      <c r="G85" s="65"/>
      <c r="H85" s="65"/>
    </row>
    <row r="86" spans="1:8" ht="20.100000000000001" customHeight="1" x14ac:dyDescent="0.2">
      <c r="A86" s="65"/>
      <c r="B86" s="65"/>
      <c r="C86" s="65"/>
      <c r="D86" s="65"/>
      <c r="E86" s="65"/>
      <c r="F86" s="65"/>
      <c r="G86" s="65"/>
      <c r="H86" s="65"/>
    </row>
    <row r="87" spans="1:8" ht="20.100000000000001" customHeight="1" x14ac:dyDescent="0.2">
      <c r="A87" s="65"/>
      <c r="B87" s="65"/>
      <c r="C87" s="65"/>
      <c r="D87" s="65"/>
      <c r="E87" s="65"/>
      <c r="F87" s="65"/>
      <c r="G87" s="65"/>
      <c r="H87" s="65"/>
    </row>
    <row r="88" spans="1:8" ht="20.100000000000001" customHeight="1" x14ac:dyDescent="0.2">
      <c r="C88" s="38"/>
      <c r="D88" s="38"/>
      <c r="E88" s="38"/>
      <c r="F88" s="38"/>
    </row>
    <row r="89" spans="1:8" ht="20.100000000000001" customHeight="1" x14ac:dyDescent="0.2">
      <c r="A89" s="67" t="s">
        <v>51</v>
      </c>
      <c r="B89" s="67"/>
      <c r="C89" s="67"/>
      <c r="D89" s="67"/>
      <c r="E89" s="67"/>
      <c r="F89" s="67"/>
      <c r="G89" s="67"/>
      <c r="H89" s="67"/>
    </row>
    <row r="91" spans="1:8" ht="20.100000000000001" customHeight="1" x14ac:dyDescent="0.2">
      <c r="C91" s="38"/>
      <c r="D91" s="38"/>
      <c r="E91" s="38"/>
      <c r="F91" s="38"/>
    </row>
    <row r="92" spans="1:8" ht="20.100000000000001" customHeight="1" x14ac:dyDescent="0.2">
      <c r="A92" s="67" t="s">
        <v>6</v>
      </c>
      <c r="B92" s="67"/>
      <c r="C92" s="67"/>
      <c r="D92" s="67"/>
      <c r="E92" s="67"/>
      <c r="F92" s="67"/>
      <c r="G92" s="67"/>
      <c r="H92" s="67"/>
    </row>
    <row r="93" spans="1:8" ht="20.100000000000001" customHeight="1" x14ac:dyDescent="0.2">
      <c r="A93" s="67"/>
      <c r="B93" s="67"/>
      <c r="C93" s="67"/>
      <c r="D93" s="67"/>
      <c r="E93" s="67"/>
      <c r="F93" s="67"/>
      <c r="G93" s="67"/>
      <c r="H93" s="67"/>
    </row>
    <row r="104" spans="10:15" ht="20.100000000000001" customHeight="1" x14ac:dyDescent="0.2">
      <c r="J104" s="1" t="s">
        <v>16</v>
      </c>
      <c r="K104" s="2">
        <v>1.3479614310000001</v>
      </c>
      <c r="M104" s="4">
        <v>0</v>
      </c>
      <c r="N104" s="3" t="s">
        <v>24</v>
      </c>
      <c r="O104" s="3" t="s">
        <v>29</v>
      </c>
    </row>
    <row r="105" spans="10:15" ht="20.100000000000001" customHeight="1" x14ac:dyDescent="0.2">
      <c r="J105" s="1" t="s">
        <v>17</v>
      </c>
      <c r="K105" s="2">
        <v>0.34796143099999999</v>
      </c>
      <c r="M105" s="4">
        <v>5</v>
      </c>
      <c r="N105" s="3" t="s">
        <v>25</v>
      </c>
      <c r="O105" s="3" t="s">
        <v>30</v>
      </c>
    </row>
    <row r="106" spans="10:15" ht="20.100000000000001" customHeight="1" x14ac:dyDescent="0.2">
      <c r="J106" s="1" t="s">
        <v>18</v>
      </c>
      <c r="K106" s="2">
        <v>3.579760093</v>
      </c>
      <c r="M106" s="4">
        <v>10</v>
      </c>
      <c r="N106" s="3" t="s">
        <v>26</v>
      </c>
      <c r="O106" s="3" t="s">
        <v>26</v>
      </c>
    </row>
    <row r="107" spans="10:15" ht="20.100000000000001" customHeight="1" x14ac:dyDescent="0.2">
      <c r="J107" s="5"/>
      <c r="K107" s="2"/>
      <c r="M107" s="4">
        <v>15</v>
      </c>
      <c r="N107" s="3" t="s">
        <v>27</v>
      </c>
      <c r="O107" s="3" t="s">
        <v>31</v>
      </c>
    </row>
    <row r="108" spans="10:15" ht="20.100000000000001" customHeight="1" x14ac:dyDescent="0.2">
      <c r="J108" s="1" t="s">
        <v>19</v>
      </c>
      <c r="K108" s="2">
        <v>0.85308170999999999</v>
      </c>
      <c r="M108" s="4">
        <v>20</v>
      </c>
      <c r="N108" s="3" t="s">
        <v>28</v>
      </c>
      <c r="O108" s="3" t="s">
        <v>32</v>
      </c>
    </row>
    <row r="109" spans="10:15" ht="20.100000000000001" customHeight="1" x14ac:dyDescent="0.2">
      <c r="J109" s="1" t="s">
        <v>20</v>
      </c>
      <c r="K109" s="2">
        <v>6.7348748E-2</v>
      </c>
    </row>
    <row r="110" spans="10:15" ht="20.100000000000001" customHeight="1" x14ac:dyDescent="0.2">
      <c r="J110" s="1" t="s">
        <v>21</v>
      </c>
      <c r="K110" s="2">
        <v>-4.1679277000000001E-2</v>
      </c>
    </row>
    <row r="111" spans="10:15" ht="20.100000000000001" customHeight="1" x14ac:dyDescent="0.2">
      <c r="J111" s="1" t="s">
        <v>22</v>
      </c>
      <c r="K111" s="2">
        <v>-1.02286E-3</v>
      </c>
    </row>
    <row r="112" spans="10:15" ht="20.100000000000001" customHeight="1" x14ac:dyDescent="0.2">
      <c r="J112" s="1" t="s">
        <v>23</v>
      </c>
      <c r="K112" s="2">
        <f>(1+(1/10^10))^(10^10)</f>
        <v>2.7182820532347876</v>
      </c>
    </row>
  </sheetData>
  <sheetProtection sheet="1" objects="1" scenarios="1"/>
  <mergeCells count="83">
    <mergeCell ref="G29:H29"/>
    <mergeCell ref="C28:D28"/>
    <mergeCell ref="E28:F28"/>
    <mergeCell ref="G28:H28"/>
    <mergeCell ref="A26:B26"/>
    <mergeCell ref="C26:D26"/>
    <mergeCell ref="E26:F26"/>
    <mergeCell ref="G26:H26"/>
    <mergeCell ref="A27:B27"/>
    <mergeCell ref="C27:D27"/>
    <mergeCell ref="E27:F27"/>
    <mergeCell ref="G27:H27"/>
    <mergeCell ref="B1:H5"/>
    <mergeCell ref="A8:H8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F15:H15"/>
    <mergeCell ref="A16:B16"/>
    <mergeCell ref="C16:H16"/>
    <mergeCell ref="A18:H18"/>
    <mergeCell ref="A42:B42"/>
    <mergeCell ref="A43:B43"/>
    <mergeCell ref="A34:C34"/>
    <mergeCell ref="A35:C35"/>
    <mergeCell ref="A36:C36"/>
    <mergeCell ref="A37:C37"/>
    <mergeCell ref="A30:B30"/>
    <mergeCell ref="C30:D30"/>
    <mergeCell ref="E30:F30"/>
    <mergeCell ref="G30:H30"/>
    <mergeCell ref="A32:C33"/>
    <mergeCell ref="D32:H32"/>
    <mergeCell ref="A28:B28"/>
    <mergeCell ref="A92:H93"/>
    <mergeCell ref="G58:H58"/>
    <mergeCell ref="A65:H65"/>
    <mergeCell ref="A67:H68"/>
    <mergeCell ref="A79:B79"/>
    <mergeCell ref="A81:B81"/>
    <mergeCell ref="D81:E81"/>
    <mergeCell ref="A83:B83"/>
    <mergeCell ref="A87:H87"/>
    <mergeCell ref="A75:H75"/>
    <mergeCell ref="A77:H77"/>
    <mergeCell ref="A71:H71"/>
    <mergeCell ref="A72:H72"/>
    <mergeCell ref="A89:H89"/>
    <mergeCell ref="A85:H86"/>
    <mergeCell ref="A40:H40"/>
    <mergeCell ref="A54:F54"/>
    <mergeCell ref="G54:H54"/>
    <mergeCell ref="A44:B44"/>
    <mergeCell ref="A46:B46"/>
    <mergeCell ref="A47:B47"/>
    <mergeCell ref="A48:B48"/>
    <mergeCell ref="A49:B49"/>
    <mergeCell ref="A51:F51"/>
    <mergeCell ref="G51:H51"/>
    <mergeCell ref="A52:F52"/>
    <mergeCell ref="G52:H52"/>
    <mergeCell ref="A20:H24"/>
    <mergeCell ref="I57:K57"/>
    <mergeCell ref="A70:B70"/>
    <mergeCell ref="A57:C57"/>
    <mergeCell ref="A58:C58"/>
    <mergeCell ref="A59:C59"/>
    <mergeCell ref="A56:C56"/>
    <mergeCell ref="A61:C61"/>
    <mergeCell ref="G57:H57"/>
    <mergeCell ref="G59:H59"/>
    <mergeCell ref="G61:H61"/>
    <mergeCell ref="A53:F53"/>
    <mergeCell ref="G53:H53"/>
    <mergeCell ref="A29:B29"/>
    <mergeCell ref="C29:D29"/>
    <mergeCell ref="E29:F29"/>
  </mergeCells>
  <conditionalFormatting sqref="A18 A25:H38">
    <cfRule type="cellIs" dxfId="7" priority="6" operator="lessThan">
      <formula>0</formula>
    </cfRule>
  </conditionalFormatting>
  <conditionalFormatting sqref="A10:E10 A41:H43 A44:B44 D44:H44 A45:H45 A46:B49 D46:H49 A50:H55 A62:H69 A70 C70:H70 A71:H80 A81:E81 H81 A82:H1048576">
    <cfRule type="cellIs" dxfId="6" priority="8" operator="lessThan">
      <formula>0</formula>
    </cfRule>
  </conditionalFormatting>
  <conditionalFormatting sqref="B1">
    <cfRule type="cellIs" dxfId="5" priority="1" operator="lessThan">
      <formula>0</formula>
    </cfRule>
  </conditionalFormatting>
  <conditionalFormatting sqref="B6:H6 A7:H18 A20 A40">
    <cfRule type="cellIs" dxfId="4" priority="7" operator="lessThan">
      <formula>0</formula>
    </cfRule>
  </conditionalFormatting>
  <conditionalFormatting sqref="D15:F15 B17:G18">
    <cfRule type="cellIs" dxfId="3" priority="10" operator="lessThan">
      <formula>0</formula>
    </cfRule>
  </conditionalFormatting>
  <conditionalFormatting sqref="E6:E7 A11:A16">
    <cfRule type="cellIs" dxfId="2" priority="9" operator="lessThan">
      <formula>0</formula>
    </cfRule>
  </conditionalFormatting>
  <conditionalFormatting sqref="G59">
    <cfRule type="cellIs" dxfId="1" priority="4" operator="greaterThan">
      <formula>0.01</formula>
    </cfRule>
  </conditionalFormatting>
  <conditionalFormatting sqref="I57 L57">
    <cfRule type="containsText" dxfId="0" priority="2" operator="containsText" text="Reduzir o número de casas decimais">
      <formula>NOT(ISERROR(SEARCH("Reduzir o número de casas decimais",I57)))</formula>
    </cfRule>
  </conditionalFormatting>
  <dataValidations count="1">
    <dataValidation type="list" allowBlank="1" showInputMessage="1" showErrorMessage="1" sqref="C42:C43" xr:uid="{CB74A728-395C-4C31-B73E-27746BDB219C}">
      <formula1>$M$104:$M$108</formula1>
    </dataValidation>
  </dataValidations>
  <pageMargins left="0.7" right="0.7" top="0.75" bottom="0.75" header="0.3" footer="0.3"/>
  <pageSetup paperSize="9"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PENHORA,AVALIAÇÃO E DEPÓSITO</vt:lpstr>
      <vt:lpstr>'PENHORA,AVALIAÇÃO E DEPÓSITO'!Area_de_impressao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Penhora, avaliação e depósito de automóvel</dc:title>
  <dc:creator>Samuel Jesus de Oliveira</dc:creator>
  <cp:lastModifiedBy>Samuel Jesus de Oliveira</cp:lastModifiedBy>
  <cp:lastPrinted>2025-03-07T23:27:45Z</cp:lastPrinted>
  <dcterms:created xsi:type="dcterms:W3CDTF">2020-02-17T04:32:26Z</dcterms:created>
  <dcterms:modified xsi:type="dcterms:W3CDTF">2025-04-26T16:01:42Z</dcterms:modified>
</cp:coreProperties>
</file>