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3 - TRÊS VARIÁVEIS INDEPENDENTES/I/"/>
    </mc:Choice>
  </mc:AlternateContent>
  <xr:revisionPtr revIDLastSave="1654" documentId="8_{8D3E7AC0-27A4-4D97-8DEC-3F7BA09DCB09}" xr6:coauthVersionLast="47" xr6:coauthVersionMax="47" xr10:uidLastSave="{5649D82A-8CC4-494C-91E3-6A0C90375B40}"/>
  <bookViews>
    <workbookView xWindow="-120" yWindow="-120" windowWidth="29040" windowHeight="15720" xr2:uid="{1F4201A7-3895-4FFC-8593-79D99B2E80C2}"/>
  </bookViews>
  <sheets>
    <sheet name="RESULTADOS DA REGRESSÃO" sheetId="1" r:id="rId1"/>
    <sheet name="LAUDO DE VISTORIA" sheetId="2" r:id="rId2"/>
  </sheets>
  <definedNames>
    <definedName name="_xlnm._FilterDatabase" localSheetId="0" hidden="1">'RESULTADOS DA REGRESSÃO'!$A$10:$I$22</definedName>
    <definedName name="_xlchart.v2.0" hidden="1">'RESULTADOS DA REGRESSÃO'!$L$507:$M$507</definedName>
    <definedName name="_xlchart.v2.1" hidden="1">'RESULTADOS DA REGRESSÃO'!$L$508:$M$508</definedName>
    <definedName name="_xlnm.Print_Area" localSheetId="1">'LAUDO DE VISTORIA'!$A$1:$AL$144</definedName>
    <definedName name="_xlnm.Print_Area" localSheetId="0">'RESULTADOS DA REGRESSÃO'!$A$1:$F$534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11" i="1"/>
  <c r="I11" i="1" s="1"/>
  <c r="C170" i="1"/>
  <c r="F135" i="1"/>
  <c r="D428" i="1" l="1"/>
  <c r="E428" i="1"/>
  <c r="D429" i="1"/>
  <c r="E429" i="1"/>
  <c r="C429" i="1"/>
  <c r="C428" i="1"/>
  <c r="A176" i="1"/>
  <c r="B60" i="1"/>
  <c r="C220" i="1"/>
  <c r="B220" i="1"/>
  <c r="A231" i="1"/>
  <c r="A232" i="1"/>
  <c r="A221" i="1"/>
  <c r="A222" i="1"/>
  <c r="A223" i="1"/>
  <c r="A224" i="1"/>
  <c r="A225" i="1"/>
  <c r="A226" i="1"/>
  <c r="A227" i="1"/>
  <c r="A228" i="1"/>
  <c r="A229" i="1"/>
  <c r="A230" i="1"/>
  <c r="A220" i="1"/>
  <c r="C202" i="1"/>
  <c r="B203" i="1"/>
  <c r="B221" i="1" s="1"/>
  <c r="B204" i="1"/>
  <c r="B222" i="1" s="1"/>
  <c r="B205" i="1"/>
  <c r="B223" i="1" s="1"/>
  <c r="B206" i="1"/>
  <c r="B224" i="1" s="1"/>
  <c r="B207" i="1"/>
  <c r="B225" i="1" s="1"/>
  <c r="B208" i="1"/>
  <c r="B226" i="1" s="1"/>
  <c r="B209" i="1"/>
  <c r="B227" i="1" s="1"/>
  <c r="B210" i="1"/>
  <c r="B228" i="1" s="1"/>
  <c r="B211" i="1"/>
  <c r="B229" i="1" s="1"/>
  <c r="B212" i="1"/>
  <c r="B230" i="1" s="1"/>
  <c r="B213" i="1"/>
  <c r="B231" i="1" s="1"/>
  <c r="B214" i="1"/>
  <c r="B232" i="1" s="1"/>
  <c r="A214" i="1"/>
  <c r="A203" i="1"/>
  <c r="A204" i="1"/>
  <c r="A205" i="1"/>
  <c r="A206" i="1"/>
  <c r="A207" i="1"/>
  <c r="A208" i="1"/>
  <c r="A209" i="1"/>
  <c r="A210" i="1"/>
  <c r="A211" i="1"/>
  <c r="A212" i="1"/>
  <c r="A213" i="1"/>
  <c r="A202" i="1"/>
  <c r="C186" i="1"/>
  <c r="C222" i="1" s="1"/>
  <c r="C187" i="1"/>
  <c r="C223" i="1" s="1"/>
  <c r="C188" i="1"/>
  <c r="C224" i="1" s="1"/>
  <c r="C189" i="1"/>
  <c r="C225" i="1" s="1"/>
  <c r="C190" i="1"/>
  <c r="C226" i="1" s="1"/>
  <c r="C191" i="1"/>
  <c r="C227" i="1" s="1"/>
  <c r="C192" i="1"/>
  <c r="C228" i="1" s="1"/>
  <c r="C193" i="1"/>
  <c r="C229" i="1" s="1"/>
  <c r="C194" i="1"/>
  <c r="C230" i="1" s="1"/>
  <c r="C195" i="1"/>
  <c r="C231" i="1" s="1"/>
  <c r="D231" i="1" s="1"/>
  <c r="C196" i="1"/>
  <c r="C232" i="1" s="1"/>
  <c r="D232" i="1" s="1"/>
  <c r="C185" i="1"/>
  <c r="C221" i="1" s="1"/>
  <c r="C171" i="1" l="1"/>
  <c r="F136" i="1"/>
  <c r="D227" i="1"/>
  <c r="D223" i="1"/>
  <c r="D222" i="1"/>
  <c r="D230" i="1"/>
  <c r="D225" i="1"/>
  <c r="D224" i="1"/>
  <c r="D229" i="1"/>
  <c r="D228" i="1"/>
  <c r="D226" i="1"/>
  <c r="D221" i="1"/>
  <c r="D234" i="1" l="1"/>
  <c r="C69" i="1" s="1"/>
  <c r="A185" i="1" l="1"/>
  <c r="A186" i="1"/>
  <c r="A187" i="1"/>
  <c r="A188" i="1"/>
  <c r="A189" i="1"/>
  <c r="A190" i="1"/>
  <c r="A191" i="1"/>
  <c r="A192" i="1"/>
  <c r="A193" i="1"/>
  <c r="A194" i="1"/>
  <c r="A195" i="1"/>
  <c r="A196" i="1"/>
  <c r="A184" i="1"/>
  <c r="B84" i="1"/>
  <c r="B83" i="1"/>
  <c r="B82" i="1"/>
  <c r="B449" i="1" l="1"/>
  <c r="B448" i="1"/>
  <c r="B447" i="1"/>
  <c r="D438" i="1"/>
  <c r="E438" i="1"/>
  <c r="C438" i="1"/>
  <c r="C449" i="1"/>
  <c r="C448" i="1"/>
  <c r="C447" i="1"/>
  <c r="E439" i="1"/>
  <c r="D439" i="1"/>
  <c r="C439" i="1"/>
  <c r="A37" i="1"/>
  <c r="A36" i="1"/>
  <c r="A35" i="1"/>
  <c r="A47" i="1"/>
  <c r="A46" i="1"/>
  <c r="A45" i="1"/>
  <c r="C44" i="1"/>
  <c r="D44" i="1"/>
  <c r="B44" i="1"/>
  <c r="BK532" i="1" l="1"/>
  <c r="BK534" i="1" s="1"/>
  <c r="BL530" i="1"/>
  <c r="BM530" i="1" s="1"/>
  <c r="BO526" i="1"/>
  <c r="AT25" i="1"/>
  <c r="Y19" i="1"/>
  <c r="Z19" i="1"/>
  <c r="AA19" i="1"/>
  <c r="Y20" i="1"/>
  <c r="Z20" i="1"/>
  <c r="AA20" i="1"/>
  <c r="Y21" i="1"/>
  <c r="Z21" i="1"/>
  <c r="AA21" i="1"/>
  <c r="Y22" i="1"/>
  <c r="Z22" i="1"/>
  <c r="AA22" i="1"/>
  <c r="Y23" i="1"/>
  <c r="Z23" i="1"/>
  <c r="AA23" i="1"/>
  <c r="Y24" i="1"/>
  <c r="Z24" i="1"/>
  <c r="AA24" i="1"/>
  <c r="Y25" i="1"/>
  <c r="Z25" i="1"/>
  <c r="AA25" i="1"/>
  <c r="Y26" i="1"/>
  <c r="Z26" i="1"/>
  <c r="AA26" i="1"/>
  <c r="Y27" i="1"/>
  <c r="Z27" i="1"/>
  <c r="AA27" i="1"/>
  <c r="Y28" i="1"/>
  <c r="Z28" i="1"/>
  <c r="AA28" i="1"/>
  <c r="Y29" i="1"/>
  <c r="Z29" i="1"/>
  <c r="AA29" i="1"/>
  <c r="Z18" i="1"/>
  <c r="AA18" i="1"/>
  <c r="Y18" i="1"/>
  <c r="BL531" i="1" l="1"/>
  <c r="BL532" i="1" s="1"/>
  <c r="BL533" i="1" s="1"/>
  <c r="BL534" i="1" s="1"/>
  <c r="BL535" i="1" s="1"/>
  <c r="BL536" i="1" s="1"/>
  <c r="BL537" i="1" s="1"/>
  <c r="BL538" i="1" s="1"/>
  <c r="BL539" i="1" s="1"/>
  <c r="BL540" i="1" s="1"/>
  <c r="BL541" i="1" s="1"/>
  <c r="BL542" i="1" s="1"/>
  <c r="BL543" i="1" s="1"/>
  <c r="BL544" i="1" s="1"/>
  <c r="BL545" i="1" s="1"/>
  <c r="BL546" i="1" s="1"/>
  <c r="BL547" i="1" s="1"/>
  <c r="BL548" i="1" s="1"/>
  <c r="BL549" i="1" s="1"/>
  <c r="BL550" i="1" s="1"/>
  <c r="BL551" i="1" s="1"/>
  <c r="BL552" i="1" s="1"/>
  <c r="BL553" i="1" s="1"/>
  <c r="BL554" i="1" s="1"/>
  <c r="BL555" i="1" s="1"/>
  <c r="BL556" i="1" s="1"/>
  <c r="BL557" i="1" s="1"/>
  <c r="BL558" i="1" s="1"/>
  <c r="BL559" i="1" s="1"/>
  <c r="BL560" i="1" s="1"/>
  <c r="BL561" i="1" s="1"/>
  <c r="BL562" i="1" s="1"/>
  <c r="BL563" i="1" s="1"/>
  <c r="BL564" i="1" s="1"/>
  <c r="BL565" i="1" s="1"/>
  <c r="BL566" i="1" s="1"/>
  <c r="BL567" i="1" s="1"/>
  <c r="BL568" i="1" s="1"/>
  <c r="BL569" i="1" s="1"/>
  <c r="BL570" i="1" s="1"/>
  <c r="BL571" i="1" s="1"/>
  <c r="BL572" i="1" s="1"/>
  <c r="BL573" i="1" s="1"/>
  <c r="BL574" i="1" s="1"/>
  <c r="BL575" i="1" s="1"/>
  <c r="BL576" i="1" s="1"/>
  <c r="BL577" i="1" s="1"/>
  <c r="BL578" i="1" s="1"/>
  <c r="BL579" i="1" s="1"/>
  <c r="BL580" i="1" s="1"/>
  <c r="BL581" i="1" s="1"/>
  <c r="BL582" i="1" s="1"/>
  <c r="BL583" i="1" s="1"/>
  <c r="BL584" i="1" s="1"/>
  <c r="BL585" i="1" s="1"/>
  <c r="BL586" i="1" s="1"/>
  <c r="BL587" i="1" s="1"/>
  <c r="BL588" i="1" s="1"/>
  <c r="BL589" i="1" s="1"/>
  <c r="BL590" i="1" s="1"/>
  <c r="BL591" i="1" s="1"/>
  <c r="BL592" i="1" s="1"/>
  <c r="BL593" i="1" s="1"/>
  <c r="BL594" i="1" s="1"/>
  <c r="BL595" i="1" s="1"/>
  <c r="BL596" i="1" s="1"/>
  <c r="BL597" i="1" s="1"/>
  <c r="BL598" i="1" s="1"/>
  <c r="BL599" i="1" s="1"/>
  <c r="BL600" i="1" s="1"/>
  <c r="BL601" i="1" s="1"/>
  <c r="BL602" i="1" s="1"/>
  <c r="BL603" i="1" s="1"/>
  <c r="BL604" i="1" s="1"/>
  <c r="BL605" i="1" s="1"/>
  <c r="BL606" i="1" s="1"/>
  <c r="BL607" i="1" s="1"/>
  <c r="BL608" i="1" s="1"/>
  <c r="BL609" i="1" s="1"/>
  <c r="BL610" i="1" s="1"/>
  <c r="BL611" i="1" s="1"/>
  <c r="BL612" i="1" s="1"/>
  <c r="BL613" i="1" s="1"/>
  <c r="BL614" i="1" s="1"/>
  <c r="BL615" i="1" s="1"/>
  <c r="BL616" i="1" s="1"/>
  <c r="BL617" i="1" s="1"/>
  <c r="BL618" i="1" s="1"/>
  <c r="BL619" i="1" s="1"/>
  <c r="BL620" i="1" s="1"/>
  <c r="BL621" i="1" s="1"/>
  <c r="BL622" i="1" s="1"/>
  <c r="BL623" i="1" s="1"/>
  <c r="BL624" i="1" s="1"/>
  <c r="BL625" i="1" s="1"/>
  <c r="BL626" i="1" s="1"/>
  <c r="BL627" i="1" s="1"/>
  <c r="BL628" i="1" s="1"/>
  <c r="BL629" i="1" s="1"/>
  <c r="BL630" i="1" s="1"/>
  <c r="BL631" i="1" s="1"/>
  <c r="BL632" i="1" s="1"/>
  <c r="BL633" i="1" s="1"/>
  <c r="BL634" i="1" s="1"/>
  <c r="BL635" i="1" s="1"/>
  <c r="BL636" i="1" s="1"/>
  <c r="BL637" i="1" s="1"/>
  <c r="BL638" i="1" s="1"/>
  <c r="BL639" i="1" s="1"/>
  <c r="BL640" i="1" s="1"/>
  <c r="BL641" i="1" s="1"/>
  <c r="BL642" i="1" s="1"/>
  <c r="BL643" i="1" s="1"/>
  <c r="BL644" i="1" s="1"/>
  <c r="BL645" i="1" s="1"/>
  <c r="BL646" i="1" s="1"/>
  <c r="BL647" i="1" s="1"/>
  <c r="BL648" i="1" s="1"/>
  <c r="BL649" i="1" s="1"/>
  <c r="BL650" i="1" s="1"/>
  <c r="BL651" i="1" s="1"/>
  <c r="BL652" i="1" s="1"/>
  <c r="BL653" i="1" s="1"/>
  <c r="BL654" i="1" s="1"/>
  <c r="BL655" i="1" s="1"/>
  <c r="BL656" i="1" s="1"/>
  <c r="BL657" i="1" s="1"/>
  <c r="BL658" i="1" s="1"/>
  <c r="BL659" i="1" s="1"/>
  <c r="BL660" i="1" s="1"/>
  <c r="BL661" i="1" s="1"/>
  <c r="BL662" i="1" s="1"/>
  <c r="BL663" i="1" s="1"/>
  <c r="BL664" i="1" s="1"/>
  <c r="BL665" i="1" s="1"/>
  <c r="BL666" i="1" s="1"/>
  <c r="BL667" i="1" s="1"/>
  <c r="BL668" i="1" s="1"/>
  <c r="BL669" i="1" s="1"/>
  <c r="BL670" i="1" s="1"/>
  <c r="BL671" i="1" s="1"/>
  <c r="BL672" i="1" s="1"/>
  <c r="BL673" i="1" s="1"/>
  <c r="BL674" i="1" s="1"/>
  <c r="BL675" i="1" s="1"/>
  <c r="BL676" i="1" s="1"/>
  <c r="BL677" i="1" s="1"/>
  <c r="BL678" i="1" s="1"/>
  <c r="BL679" i="1" s="1"/>
  <c r="BL680" i="1" s="1"/>
  <c r="BL681" i="1" s="1"/>
  <c r="BL682" i="1" s="1"/>
  <c r="BL683" i="1" s="1"/>
  <c r="BL684" i="1" s="1"/>
  <c r="BL685" i="1" s="1"/>
  <c r="BL686" i="1" s="1"/>
  <c r="BL687" i="1" s="1"/>
  <c r="BL688" i="1" s="1"/>
  <c r="BL689" i="1" s="1"/>
  <c r="BL690" i="1" s="1"/>
  <c r="BL691" i="1" s="1"/>
  <c r="BL692" i="1" s="1"/>
  <c r="BL693" i="1" s="1"/>
  <c r="BL694" i="1" s="1"/>
  <c r="BL695" i="1" s="1"/>
  <c r="BL696" i="1" s="1"/>
  <c r="BL697" i="1" s="1"/>
  <c r="BL698" i="1" s="1"/>
  <c r="BL699" i="1" s="1"/>
  <c r="BL700" i="1" s="1"/>
  <c r="BL701" i="1" s="1"/>
  <c r="BL702" i="1" s="1"/>
  <c r="BL703" i="1" s="1"/>
  <c r="BL704" i="1" s="1"/>
  <c r="BL705" i="1" s="1"/>
  <c r="BL706" i="1" s="1"/>
  <c r="BL707" i="1" s="1"/>
  <c r="BL708" i="1" s="1"/>
  <c r="BL709" i="1" s="1"/>
  <c r="BL710" i="1" s="1"/>
  <c r="BL711" i="1" s="1"/>
  <c r="BL712" i="1" s="1"/>
  <c r="BL713" i="1" s="1"/>
  <c r="BL714" i="1" s="1"/>
  <c r="BL715" i="1" s="1"/>
  <c r="BL716" i="1" s="1"/>
  <c r="BL717" i="1" s="1"/>
  <c r="BL718" i="1" s="1"/>
  <c r="BL719" i="1" s="1"/>
  <c r="BL720" i="1" s="1"/>
  <c r="BL721" i="1" s="1"/>
  <c r="BL722" i="1" s="1"/>
  <c r="BL723" i="1" s="1"/>
  <c r="BL724" i="1" s="1"/>
  <c r="BL725" i="1" s="1"/>
  <c r="BL726" i="1" s="1"/>
  <c r="BL727" i="1" s="1"/>
  <c r="BL728" i="1" s="1"/>
  <c r="BL729" i="1" s="1"/>
  <c r="BL730" i="1" s="1"/>
  <c r="BL731" i="1" s="1"/>
  <c r="BL732" i="1" s="1"/>
  <c r="BL733" i="1" s="1"/>
  <c r="BL734" i="1" s="1"/>
  <c r="BL735" i="1" s="1"/>
  <c r="BL736" i="1" s="1"/>
  <c r="BL737" i="1" s="1"/>
  <c r="BL738" i="1" s="1"/>
  <c r="BL739" i="1" s="1"/>
  <c r="BL740" i="1" s="1"/>
  <c r="BL741" i="1" s="1"/>
  <c r="BL742" i="1" s="1"/>
  <c r="BL743" i="1" s="1"/>
  <c r="BL744" i="1" s="1"/>
  <c r="BL745" i="1" s="1"/>
  <c r="BL746" i="1" s="1"/>
  <c r="BL747" i="1" s="1"/>
  <c r="BL748" i="1" s="1"/>
  <c r="BL749" i="1" s="1"/>
  <c r="BL750" i="1" s="1"/>
  <c r="BL751" i="1" s="1"/>
  <c r="BL752" i="1" s="1"/>
  <c r="BL753" i="1" s="1"/>
  <c r="BL754" i="1" s="1"/>
  <c r="BL755" i="1" s="1"/>
  <c r="BL756" i="1" s="1"/>
  <c r="BL757" i="1" s="1"/>
  <c r="BL758" i="1" s="1"/>
  <c r="BL759" i="1" s="1"/>
  <c r="BL760" i="1" s="1"/>
  <c r="BL761" i="1" s="1"/>
  <c r="BL762" i="1" s="1"/>
  <c r="BL763" i="1" s="1"/>
  <c r="BL764" i="1" s="1"/>
  <c r="BL765" i="1" s="1"/>
  <c r="BL766" i="1" s="1"/>
  <c r="BL767" i="1" s="1"/>
  <c r="BL768" i="1" s="1"/>
  <c r="BL769" i="1" s="1"/>
  <c r="BL770" i="1" s="1"/>
  <c r="BL771" i="1" s="1"/>
  <c r="BL772" i="1" s="1"/>
  <c r="BL773" i="1" s="1"/>
  <c r="BL774" i="1" s="1"/>
  <c r="BL775" i="1" s="1"/>
  <c r="BL776" i="1" s="1"/>
  <c r="BL777" i="1" s="1"/>
  <c r="BL778" i="1" s="1"/>
  <c r="BL779" i="1" s="1"/>
  <c r="BL780" i="1" s="1"/>
  <c r="BL781" i="1" s="1"/>
  <c r="BL782" i="1" s="1"/>
  <c r="BL783" i="1" s="1"/>
  <c r="BL784" i="1" s="1"/>
  <c r="BL785" i="1" s="1"/>
  <c r="BL786" i="1" s="1"/>
  <c r="BL787" i="1" s="1"/>
  <c r="BL788" i="1" s="1"/>
  <c r="BL789" i="1" s="1"/>
  <c r="BL790" i="1" s="1"/>
  <c r="BL791" i="1" s="1"/>
  <c r="BL792" i="1" s="1"/>
  <c r="BL793" i="1" s="1"/>
  <c r="BL794" i="1" s="1"/>
  <c r="BL795" i="1" s="1"/>
  <c r="BL796" i="1" s="1"/>
  <c r="BL797" i="1" s="1"/>
  <c r="BL798" i="1" s="1"/>
  <c r="BL799" i="1" s="1"/>
  <c r="BL800" i="1" s="1"/>
  <c r="BL801" i="1" s="1"/>
  <c r="BL802" i="1" s="1"/>
  <c r="BL803" i="1" s="1"/>
  <c r="BL804" i="1" s="1"/>
  <c r="BL805" i="1" s="1"/>
  <c r="BL806" i="1" s="1"/>
  <c r="BL807" i="1" s="1"/>
  <c r="BL808" i="1" s="1"/>
  <c r="BL809" i="1" s="1"/>
  <c r="BL810" i="1" s="1"/>
  <c r="BL811" i="1" s="1"/>
  <c r="BL812" i="1" s="1"/>
  <c r="BL813" i="1" s="1"/>
  <c r="BL814" i="1" s="1"/>
  <c r="BL815" i="1" s="1"/>
  <c r="BL816" i="1" s="1"/>
  <c r="BL817" i="1" s="1"/>
  <c r="BL818" i="1" s="1"/>
  <c r="BL819" i="1" s="1"/>
  <c r="BL820" i="1" s="1"/>
  <c r="BL821" i="1" s="1"/>
  <c r="BL822" i="1" s="1"/>
  <c r="BL823" i="1" s="1"/>
  <c r="BL824" i="1" s="1"/>
  <c r="BL825" i="1" s="1"/>
  <c r="BL826" i="1" s="1"/>
  <c r="BL827" i="1" s="1"/>
  <c r="BL828" i="1" s="1"/>
  <c r="BL829" i="1" s="1"/>
  <c r="BL830" i="1" s="1"/>
  <c r="BL831" i="1" s="1"/>
  <c r="BL832" i="1" s="1"/>
  <c r="BL833" i="1" s="1"/>
  <c r="BL834" i="1" s="1"/>
  <c r="BL835" i="1" s="1"/>
  <c r="BL836" i="1" s="1"/>
  <c r="BL837" i="1" s="1"/>
  <c r="BL838" i="1" s="1"/>
  <c r="BL839" i="1" s="1"/>
  <c r="BL840" i="1" s="1"/>
  <c r="BL841" i="1" s="1"/>
  <c r="BL842" i="1" s="1"/>
  <c r="BL843" i="1" s="1"/>
  <c r="BL844" i="1" s="1"/>
  <c r="BL845" i="1" s="1"/>
  <c r="BL846" i="1" s="1"/>
  <c r="BL847" i="1" s="1"/>
  <c r="BL848" i="1" s="1"/>
  <c r="BL849" i="1" s="1"/>
  <c r="BL850" i="1" s="1"/>
  <c r="BL851" i="1" s="1"/>
  <c r="BL852" i="1" s="1"/>
  <c r="BL853" i="1" s="1"/>
  <c r="BL854" i="1" s="1"/>
  <c r="BL855" i="1" s="1"/>
  <c r="BL856" i="1" s="1"/>
  <c r="BL857" i="1" s="1"/>
  <c r="BL858" i="1" s="1"/>
  <c r="BL859" i="1" s="1"/>
  <c r="BL860" i="1" s="1"/>
  <c r="BL861" i="1" s="1"/>
  <c r="BL862" i="1" s="1"/>
  <c r="BL863" i="1" s="1"/>
  <c r="BL864" i="1" s="1"/>
  <c r="BL865" i="1" s="1"/>
  <c r="BL866" i="1" s="1"/>
  <c r="BL867" i="1" s="1"/>
  <c r="BL868" i="1" s="1"/>
  <c r="BL869" i="1" s="1"/>
  <c r="BL870" i="1" s="1"/>
  <c r="BL871" i="1" s="1"/>
  <c r="BL872" i="1" s="1"/>
  <c r="BL873" i="1" s="1"/>
  <c r="BL874" i="1" s="1"/>
  <c r="BL875" i="1" s="1"/>
  <c r="BL876" i="1" s="1"/>
  <c r="BL877" i="1" s="1"/>
  <c r="BL878" i="1" s="1"/>
  <c r="BL879" i="1" s="1"/>
  <c r="BL880" i="1" s="1"/>
  <c r="BL881" i="1" s="1"/>
  <c r="BL882" i="1" s="1"/>
  <c r="BL883" i="1" s="1"/>
  <c r="BL884" i="1" s="1"/>
  <c r="BL885" i="1" s="1"/>
  <c r="BL886" i="1" s="1"/>
  <c r="BL887" i="1" s="1"/>
  <c r="BL888" i="1" s="1"/>
  <c r="BL889" i="1" s="1"/>
  <c r="BL890" i="1" s="1"/>
  <c r="BL891" i="1" s="1"/>
  <c r="BL892" i="1" s="1"/>
  <c r="BL893" i="1" s="1"/>
  <c r="BL894" i="1" s="1"/>
  <c r="BL895" i="1" s="1"/>
  <c r="BL896" i="1" s="1"/>
  <c r="BL897" i="1" s="1"/>
  <c r="BL898" i="1" s="1"/>
  <c r="BL899" i="1" s="1"/>
  <c r="BL900" i="1" s="1"/>
  <c r="BL901" i="1" s="1"/>
  <c r="BL902" i="1" s="1"/>
  <c r="BL903" i="1" s="1"/>
  <c r="BL904" i="1" s="1"/>
  <c r="BL905" i="1" s="1"/>
  <c r="BL906" i="1" s="1"/>
  <c r="BL907" i="1" s="1"/>
  <c r="BL908" i="1" s="1"/>
  <c r="BL909" i="1" s="1"/>
  <c r="BL910" i="1" s="1"/>
  <c r="BL911" i="1" s="1"/>
  <c r="BL912" i="1" s="1"/>
  <c r="BL913" i="1" s="1"/>
  <c r="BL914" i="1" s="1"/>
  <c r="BL915" i="1" s="1"/>
  <c r="BL916" i="1" s="1"/>
  <c r="BL917" i="1" s="1"/>
  <c r="BL918" i="1" s="1"/>
  <c r="BL919" i="1" s="1"/>
  <c r="BL920" i="1" s="1"/>
  <c r="BL921" i="1" s="1"/>
  <c r="BL922" i="1" s="1"/>
  <c r="BL923" i="1" s="1"/>
  <c r="BL924" i="1" s="1"/>
  <c r="BL925" i="1" s="1"/>
  <c r="BL926" i="1" s="1"/>
  <c r="BL927" i="1" s="1"/>
  <c r="BL928" i="1" s="1"/>
  <c r="BL929" i="1" s="1"/>
  <c r="BL930" i="1" s="1"/>
  <c r="BL931" i="1" s="1"/>
  <c r="BL932" i="1" s="1"/>
  <c r="BL933" i="1" s="1"/>
  <c r="BL934" i="1" s="1"/>
  <c r="BL935" i="1" s="1"/>
  <c r="BL936" i="1" s="1"/>
  <c r="BL937" i="1" s="1"/>
  <c r="BL938" i="1" s="1"/>
  <c r="BL939" i="1" s="1"/>
  <c r="BL940" i="1" s="1"/>
  <c r="BL941" i="1" s="1"/>
  <c r="BL942" i="1" s="1"/>
  <c r="BL943" i="1" s="1"/>
  <c r="BL944" i="1" s="1"/>
  <c r="BL945" i="1" s="1"/>
  <c r="BL946" i="1" s="1"/>
  <c r="BL947" i="1" s="1"/>
  <c r="BL948" i="1" s="1"/>
  <c r="BL949" i="1" s="1"/>
  <c r="BL950" i="1" s="1"/>
  <c r="BL951" i="1" s="1"/>
  <c r="BL952" i="1" s="1"/>
  <c r="BL953" i="1" s="1"/>
  <c r="BL954" i="1" s="1"/>
  <c r="BL955" i="1" s="1"/>
  <c r="BL956" i="1" s="1"/>
  <c r="BL957" i="1" s="1"/>
  <c r="BL958" i="1" s="1"/>
  <c r="BL959" i="1" s="1"/>
  <c r="BL960" i="1" s="1"/>
  <c r="BL961" i="1" s="1"/>
  <c r="BL962" i="1" s="1"/>
  <c r="BL963" i="1" s="1"/>
  <c r="BL964" i="1" s="1"/>
  <c r="BL965" i="1" s="1"/>
  <c r="BL966" i="1" s="1"/>
  <c r="BL967" i="1" s="1"/>
  <c r="BL968" i="1" s="1"/>
  <c r="BL969" i="1" s="1"/>
  <c r="BL970" i="1" s="1"/>
  <c r="BL971" i="1" s="1"/>
  <c r="BL972" i="1" s="1"/>
  <c r="BL973" i="1" s="1"/>
  <c r="BL974" i="1" s="1"/>
  <c r="BL975" i="1" s="1"/>
  <c r="BL976" i="1" s="1"/>
  <c r="BL977" i="1" s="1"/>
  <c r="BL978" i="1" s="1"/>
  <c r="BL979" i="1" s="1"/>
  <c r="BL980" i="1" s="1"/>
  <c r="BL981" i="1" s="1"/>
  <c r="BL982" i="1" s="1"/>
  <c r="BL983" i="1" s="1"/>
  <c r="BL984" i="1" s="1"/>
  <c r="BL985" i="1" s="1"/>
  <c r="BL986" i="1" s="1"/>
  <c r="BL987" i="1" s="1"/>
  <c r="BL988" i="1" s="1"/>
  <c r="BL989" i="1" s="1"/>
  <c r="BL990" i="1" s="1"/>
  <c r="BL991" i="1" s="1"/>
  <c r="BL992" i="1" s="1"/>
  <c r="BL993" i="1" s="1"/>
  <c r="BL994" i="1" s="1"/>
  <c r="BL995" i="1" s="1"/>
  <c r="BL996" i="1" s="1"/>
  <c r="BL997" i="1" s="1"/>
  <c r="BL998" i="1" s="1"/>
  <c r="BL999" i="1" s="1"/>
  <c r="BL1000" i="1" s="1"/>
  <c r="BL1001" i="1" s="1"/>
  <c r="BL1002" i="1" s="1"/>
  <c r="BL1003" i="1" s="1"/>
  <c r="BL1004" i="1" s="1"/>
  <c r="BL1005" i="1" s="1"/>
  <c r="BL1006" i="1" s="1"/>
  <c r="BL1007" i="1" s="1"/>
  <c r="BL1008" i="1" s="1"/>
  <c r="BL1009" i="1" s="1"/>
  <c r="BL1010" i="1" s="1"/>
  <c r="BL1011" i="1" s="1"/>
  <c r="BL1012" i="1" s="1"/>
  <c r="BL1013" i="1" s="1"/>
  <c r="BL1014" i="1" s="1"/>
  <c r="BL1015" i="1" s="1"/>
  <c r="BL1016" i="1" s="1"/>
  <c r="BL1017" i="1" s="1"/>
  <c r="BL1018" i="1" s="1"/>
  <c r="BL1019" i="1" s="1"/>
  <c r="BL1020" i="1" s="1"/>
  <c r="BL1021" i="1" s="1"/>
  <c r="BL1022" i="1" s="1"/>
  <c r="BL1023" i="1" s="1"/>
  <c r="BL1024" i="1" s="1"/>
  <c r="BL1025" i="1" s="1"/>
  <c r="BL1026" i="1" s="1"/>
  <c r="BL1027" i="1" s="1"/>
  <c r="BL1028" i="1" s="1"/>
  <c r="BL1029" i="1" s="1"/>
  <c r="BL1030" i="1" s="1"/>
  <c r="BL1031" i="1" s="1"/>
  <c r="BL1032" i="1" s="1"/>
  <c r="BL1033" i="1" s="1"/>
  <c r="BL1034" i="1" s="1"/>
  <c r="BL1035" i="1" s="1"/>
  <c r="BL1036" i="1" s="1"/>
  <c r="BL1037" i="1" s="1"/>
  <c r="BL1038" i="1" s="1"/>
  <c r="BL1039" i="1" s="1"/>
  <c r="BL1040" i="1" s="1"/>
  <c r="BL1041" i="1" s="1"/>
  <c r="BL1042" i="1" s="1"/>
  <c r="BL1043" i="1" s="1"/>
  <c r="BL1044" i="1" s="1"/>
  <c r="BL1045" i="1" s="1"/>
  <c r="BL1046" i="1" s="1"/>
  <c r="BL1047" i="1" s="1"/>
  <c r="BL1048" i="1" s="1"/>
  <c r="BL1049" i="1" s="1"/>
  <c r="BL1050" i="1" s="1"/>
  <c r="BL1051" i="1" s="1"/>
  <c r="BL1052" i="1" s="1"/>
  <c r="BL1053" i="1" s="1"/>
  <c r="BL1054" i="1" s="1"/>
  <c r="BL1055" i="1" s="1"/>
  <c r="BL1056" i="1" s="1"/>
  <c r="BL1057" i="1" s="1"/>
  <c r="BL1058" i="1" s="1"/>
  <c r="BL1059" i="1" s="1"/>
  <c r="BL1060" i="1" s="1"/>
  <c r="BL1061" i="1" s="1"/>
  <c r="BL1062" i="1" s="1"/>
  <c r="BL1063" i="1" s="1"/>
  <c r="BL1064" i="1" s="1"/>
  <c r="BL1065" i="1" s="1"/>
  <c r="BL1066" i="1" s="1"/>
  <c r="BL1067" i="1" s="1"/>
  <c r="BL1068" i="1" s="1"/>
  <c r="BL1069" i="1" s="1"/>
  <c r="BL1070" i="1" s="1"/>
  <c r="BL1071" i="1" s="1"/>
  <c r="BL1072" i="1" s="1"/>
  <c r="BL1073" i="1" s="1"/>
  <c r="BL1074" i="1" s="1"/>
  <c r="BL1075" i="1" s="1"/>
  <c r="BL1076" i="1" s="1"/>
  <c r="BL1077" i="1" s="1"/>
  <c r="BL1078" i="1" s="1"/>
  <c r="BL1079" i="1" s="1"/>
  <c r="BL1080" i="1" s="1"/>
  <c r="BL1081" i="1" s="1"/>
  <c r="BL1082" i="1" s="1"/>
  <c r="BL1083" i="1" s="1"/>
  <c r="BL1084" i="1" s="1"/>
  <c r="BL1085" i="1" s="1"/>
  <c r="BL1086" i="1" s="1"/>
  <c r="BL1087" i="1" s="1"/>
  <c r="BL1088" i="1" s="1"/>
  <c r="BL1089" i="1" s="1"/>
  <c r="BL1090" i="1" s="1"/>
  <c r="BL1091" i="1" s="1"/>
  <c r="BL1092" i="1" s="1"/>
  <c r="BL1093" i="1" s="1"/>
  <c r="BL1094" i="1" s="1"/>
  <c r="BL1095" i="1" s="1"/>
  <c r="BL1096" i="1" s="1"/>
  <c r="BL1097" i="1" s="1"/>
  <c r="BL1098" i="1" s="1"/>
  <c r="BL1099" i="1" s="1"/>
  <c r="BL1100" i="1" s="1"/>
  <c r="BL1101" i="1" s="1"/>
  <c r="BL1102" i="1" s="1"/>
  <c r="BL1103" i="1" s="1"/>
  <c r="BL1104" i="1" s="1"/>
  <c r="BL1105" i="1" s="1"/>
  <c r="BL1106" i="1" s="1"/>
  <c r="BL1107" i="1" s="1"/>
  <c r="BL1108" i="1" s="1"/>
  <c r="BL1109" i="1" s="1"/>
  <c r="BL1110" i="1" s="1"/>
  <c r="BL1111" i="1" s="1"/>
  <c r="BL1112" i="1" s="1"/>
  <c r="BL1113" i="1" s="1"/>
  <c r="BL1114" i="1" s="1"/>
  <c r="BL1115" i="1" s="1"/>
  <c r="BL1116" i="1" s="1"/>
  <c r="BL1117" i="1" s="1"/>
  <c r="BL1118" i="1" s="1"/>
  <c r="BL1119" i="1" s="1"/>
  <c r="BL1120" i="1" s="1"/>
  <c r="BL1121" i="1" s="1"/>
  <c r="BL1122" i="1" s="1"/>
  <c r="BL1123" i="1" s="1"/>
  <c r="BL1124" i="1" s="1"/>
  <c r="BL1125" i="1" s="1"/>
  <c r="BL1126" i="1" s="1"/>
  <c r="BL1127" i="1" s="1"/>
  <c r="BL1128" i="1" s="1"/>
  <c r="BL1129" i="1" s="1"/>
  <c r="BL1130" i="1" s="1"/>
  <c r="BL1131" i="1" s="1"/>
  <c r="BL1132" i="1" s="1"/>
  <c r="BL1133" i="1" s="1"/>
  <c r="BL1134" i="1" s="1"/>
  <c r="BL1135" i="1" s="1"/>
  <c r="BL1136" i="1" s="1"/>
  <c r="BL1137" i="1" s="1"/>
  <c r="BL1138" i="1" s="1"/>
  <c r="BL1139" i="1" s="1"/>
  <c r="BL1140" i="1" s="1"/>
  <c r="BL1141" i="1" s="1"/>
  <c r="BL1142" i="1" s="1"/>
  <c r="BL1143" i="1" s="1"/>
  <c r="BL1144" i="1" s="1"/>
  <c r="BL1145" i="1" s="1"/>
  <c r="BL1146" i="1" s="1"/>
  <c r="BL1147" i="1" s="1"/>
  <c r="BL1148" i="1" s="1"/>
  <c r="BL1149" i="1" s="1"/>
  <c r="BL1150" i="1" s="1"/>
  <c r="BL1151" i="1" s="1"/>
  <c r="BL1152" i="1" s="1"/>
  <c r="BL1153" i="1" s="1"/>
  <c r="BL1154" i="1" s="1"/>
  <c r="BL1155" i="1" s="1"/>
  <c r="BL1156" i="1" s="1"/>
  <c r="BL1157" i="1" s="1"/>
  <c r="BL1158" i="1" s="1"/>
  <c r="BL1159" i="1" s="1"/>
  <c r="BL1160" i="1" s="1"/>
  <c r="BL1161" i="1" s="1"/>
  <c r="BL1162" i="1" s="1"/>
  <c r="BL1163" i="1" s="1"/>
  <c r="BL1164" i="1" s="1"/>
  <c r="BL1165" i="1" s="1"/>
  <c r="BL1166" i="1" s="1"/>
  <c r="BL1167" i="1" s="1"/>
  <c r="BL1168" i="1" s="1"/>
  <c r="BL1169" i="1" s="1"/>
  <c r="BL1170" i="1" s="1"/>
  <c r="BL1171" i="1" s="1"/>
  <c r="BL1172" i="1" s="1"/>
  <c r="BL1173" i="1" s="1"/>
  <c r="BL1174" i="1" s="1"/>
  <c r="BL1175" i="1" s="1"/>
  <c r="BL1176" i="1" s="1"/>
  <c r="BL1177" i="1" s="1"/>
  <c r="BL1178" i="1" s="1"/>
  <c r="BL1179" i="1" s="1"/>
  <c r="BL1180" i="1" s="1"/>
  <c r="BL1181" i="1" s="1"/>
  <c r="BL1182" i="1" s="1"/>
  <c r="BL1183" i="1" s="1"/>
  <c r="BL1184" i="1" s="1"/>
  <c r="BL1185" i="1" s="1"/>
  <c r="BL1186" i="1" s="1"/>
  <c r="BL1187" i="1" s="1"/>
  <c r="BL1188" i="1" s="1"/>
  <c r="BL1189" i="1" s="1"/>
  <c r="BL1190" i="1" s="1"/>
  <c r="BL1191" i="1" s="1"/>
  <c r="BL1192" i="1" s="1"/>
  <c r="BL1193" i="1" s="1"/>
  <c r="BL1194" i="1" s="1"/>
  <c r="BL1195" i="1" s="1"/>
  <c r="BL1196" i="1" s="1"/>
  <c r="BL1197" i="1" s="1"/>
  <c r="BL1198" i="1" s="1"/>
  <c r="BL1199" i="1" s="1"/>
  <c r="BL1200" i="1" s="1"/>
  <c r="BL1201" i="1" s="1"/>
  <c r="BL1202" i="1" s="1"/>
  <c r="BL1203" i="1" s="1"/>
  <c r="BL1204" i="1" s="1"/>
  <c r="BL1205" i="1" s="1"/>
  <c r="BL1206" i="1" s="1"/>
  <c r="BL1207" i="1" s="1"/>
  <c r="BL1208" i="1" s="1"/>
  <c r="BL1209" i="1" s="1"/>
  <c r="BL1210" i="1" s="1"/>
  <c r="BL1211" i="1" s="1"/>
  <c r="BL1212" i="1" s="1"/>
  <c r="BL1213" i="1" s="1"/>
  <c r="BL1214" i="1" s="1"/>
  <c r="BL1215" i="1" s="1"/>
  <c r="BL1216" i="1" s="1"/>
  <c r="BL1217" i="1" s="1"/>
  <c r="BL1218" i="1" s="1"/>
  <c r="BL1219" i="1" s="1"/>
  <c r="BL1220" i="1" s="1"/>
  <c r="BL1221" i="1" s="1"/>
  <c r="BL1222" i="1" s="1"/>
  <c r="BL1223" i="1" s="1"/>
  <c r="BL1224" i="1" s="1"/>
  <c r="BL1225" i="1" s="1"/>
  <c r="BL1226" i="1" s="1"/>
  <c r="BL1227" i="1" s="1"/>
  <c r="BL1228" i="1" s="1"/>
  <c r="BL1229" i="1" s="1"/>
  <c r="BL1230" i="1" s="1"/>
  <c r="BL1231" i="1" s="1"/>
  <c r="BL1232" i="1" s="1"/>
  <c r="BL1233" i="1" s="1"/>
  <c r="BL1234" i="1" s="1"/>
  <c r="BL1235" i="1" s="1"/>
  <c r="BL1236" i="1" s="1"/>
  <c r="BL1237" i="1" s="1"/>
  <c r="BL1238" i="1" s="1"/>
  <c r="BL1239" i="1" s="1"/>
  <c r="BL1240" i="1" s="1"/>
  <c r="BL1241" i="1" s="1"/>
  <c r="BL1242" i="1" s="1"/>
  <c r="BL1243" i="1" s="1"/>
  <c r="BL1244" i="1" s="1"/>
  <c r="BL1245" i="1" s="1"/>
  <c r="BL1246" i="1" s="1"/>
  <c r="BL1247" i="1" s="1"/>
  <c r="BL1248" i="1" s="1"/>
  <c r="BL1249" i="1" s="1"/>
  <c r="BL1250" i="1" s="1"/>
  <c r="BL1251" i="1" s="1"/>
  <c r="BL1252" i="1" s="1"/>
  <c r="BL1253" i="1" s="1"/>
  <c r="BL1254" i="1" s="1"/>
  <c r="BL1255" i="1" s="1"/>
  <c r="BL1256" i="1" s="1"/>
  <c r="BL1257" i="1" s="1"/>
  <c r="BL1258" i="1" s="1"/>
  <c r="BL1259" i="1" s="1"/>
  <c r="BL1260" i="1" s="1"/>
  <c r="BL1261" i="1" s="1"/>
  <c r="BL1262" i="1" s="1"/>
  <c r="BL1263" i="1" s="1"/>
  <c r="BL1264" i="1" s="1"/>
  <c r="BL1265" i="1" s="1"/>
  <c r="BL1266" i="1" s="1"/>
  <c r="BL1267" i="1" s="1"/>
  <c r="BL1268" i="1" s="1"/>
  <c r="BL1269" i="1" s="1"/>
  <c r="BL1270" i="1" s="1"/>
  <c r="BL1271" i="1" s="1"/>
  <c r="BL1272" i="1" s="1"/>
  <c r="BL1273" i="1" s="1"/>
  <c r="BL1274" i="1" s="1"/>
  <c r="BL1275" i="1" s="1"/>
  <c r="BL1276" i="1" s="1"/>
  <c r="BL1277" i="1" s="1"/>
  <c r="BL1278" i="1" s="1"/>
  <c r="BL1279" i="1" s="1"/>
  <c r="BL1280" i="1" s="1"/>
  <c r="BL1281" i="1" s="1"/>
  <c r="BL1282" i="1" s="1"/>
  <c r="BL1283" i="1" s="1"/>
  <c r="BL1284" i="1" s="1"/>
  <c r="BL1285" i="1" s="1"/>
  <c r="BL1286" i="1" s="1"/>
  <c r="BL1287" i="1" s="1"/>
  <c r="BL1288" i="1" s="1"/>
  <c r="BL1289" i="1" s="1"/>
  <c r="BL1290" i="1" s="1"/>
  <c r="BL1291" i="1" s="1"/>
  <c r="BL1292" i="1" s="1"/>
  <c r="BL1293" i="1" s="1"/>
  <c r="BL1294" i="1" s="1"/>
  <c r="BL1295" i="1" s="1"/>
  <c r="BL1296" i="1" s="1"/>
  <c r="BL1297" i="1" s="1"/>
  <c r="BL1298" i="1" s="1"/>
  <c r="BL1299" i="1" s="1"/>
  <c r="BL1300" i="1" s="1"/>
  <c r="BL1301" i="1" s="1"/>
  <c r="BL1302" i="1" s="1"/>
  <c r="BL1303" i="1" s="1"/>
  <c r="BL1304" i="1" s="1"/>
  <c r="BL1305" i="1" s="1"/>
  <c r="BL1306" i="1" s="1"/>
  <c r="BL1307" i="1" s="1"/>
  <c r="BL1308" i="1" s="1"/>
  <c r="BL1309" i="1" s="1"/>
  <c r="BL1310" i="1" s="1"/>
  <c r="BL1311" i="1" s="1"/>
  <c r="BL1312" i="1" s="1"/>
  <c r="BL1313" i="1" s="1"/>
  <c r="BL1314" i="1" s="1"/>
  <c r="BL1315" i="1" s="1"/>
  <c r="BL1316" i="1" s="1"/>
  <c r="BL1317" i="1" s="1"/>
  <c r="BL1318" i="1" s="1"/>
  <c r="BL1319" i="1" s="1"/>
  <c r="BL1320" i="1" s="1"/>
  <c r="BL1321" i="1" s="1"/>
  <c r="BL1322" i="1" s="1"/>
  <c r="BL1323" i="1" s="1"/>
  <c r="BL1324" i="1" s="1"/>
  <c r="BL1325" i="1" s="1"/>
  <c r="BL1326" i="1" s="1"/>
  <c r="BL1327" i="1" s="1"/>
  <c r="BL1328" i="1" s="1"/>
  <c r="BL1329" i="1" s="1"/>
  <c r="BL1330" i="1" s="1"/>
  <c r="BL1331" i="1" s="1"/>
  <c r="BL1332" i="1" s="1"/>
  <c r="BL1333" i="1" s="1"/>
  <c r="BL1334" i="1" s="1"/>
  <c r="BL1335" i="1" s="1"/>
  <c r="BL1336" i="1" s="1"/>
  <c r="BL1337" i="1" s="1"/>
  <c r="BL1338" i="1" s="1"/>
  <c r="BL1339" i="1" s="1"/>
  <c r="BL1340" i="1" s="1"/>
  <c r="BL1341" i="1" s="1"/>
  <c r="BL1342" i="1" s="1"/>
  <c r="BL1343" i="1" s="1"/>
  <c r="BL1344" i="1" s="1"/>
  <c r="BL1345" i="1" s="1"/>
  <c r="BL1346" i="1" s="1"/>
  <c r="BL1347" i="1" s="1"/>
  <c r="BL1348" i="1" s="1"/>
  <c r="BL1349" i="1" s="1"/>
  <c r="BL1350" i="1" s="1"/>
  <c r="BL1351" i="1" s="1"/>
  <c r="BL1352" i="1" s="1"/>
  <c r="BL1353" i="1" s="1"/>
  <c r="BL1354" i="1" s="1"/>
  <c r="BL1355" i="1" s="1"/>
  <c r="BL1356" i="1" s="1"/>
  <c r="BL1357" i="1" s="1"/>
  <c r="BL1358" i="1" s="1"/>
  <c r="BL1359" i="1" s="1"/>
  <c r="BL1360" i="1" s="1"/>
  <c r="BL1361" i="1" s="1"/>
  <c r="BL1362" i="1" s="1"/>
  <c r="BL1363" i="1" s="1"/>
  <c r="BL1364" i="1" s="1"/>
  <c r="BL1365" i="1" s="1"/>
  <c r="BL1366" i="1" s="1"/>
  <c r="BL1367" i="1" s="1"/>
  <c r="BL1368" i="1" s="1"/>
  <c r="BL1369" i="1" s="1"/>
  <c r="BL1370" i="1" s="1"/>
  <c r="BL1371" i="1" s="1"/>
  <c r="BL1372" i="1" s="1"/>
  <c r="BL1373" i="1" s="1"/>
  <c r="BL1374" i="1" s="1"/>
  <c r="BL1375" i="1" s="1"/>
  <c r="BL1376" i="1" s="1"/>
  <c r="BL1377" i="1" s="1"/>
  <c r="BL1378" i="1" s="1"/>
  <c r="BL1379" i="1" s="1"/>
  <c r="BL1380" i="1" s="1"/>
  <c r="BL1381" i="1" s="1"/>
  <c r="BL1382" i="1" s="1"/>
  <c r="BL1383" i="1" s="1"/>
  <c r="BL1384" i="1" s="1"/>
  <c r="BL1385" i="1" s="1"/>
  <c r="BL1386" i="1" s="1"/>
  <c r="BL1387" i="1" s="1"/>
  <c r="BL1388" i="1" s="1"/>
  <c r="BL1389" i="1" s="1"/>
  <c r="BL1390" i="1" s="1"/>
  <c r="BL1391" i="1" s="1"/>
  <c r="BL1392" i="1" s="1"/>
  <c r="BL1393" i="1" s="1"/>
  <c r="BL1394" i="1" s="1"/>
  <c r="BL1395" i="1" s="1"/>
  <c r="BL1396" i="1" s="1"/>
  <c r="BL1397" i="1" s="1"/>
  <c r="BL1398" i="1" s="1"/>
  <c r="BL1399" i="1" s="1"/>
  <c r="BL1400" i="1" s="1"/>
  <c r="BL1401" i="1" s="1"/>
  <c r="BL1402" i="1" s="1"/>
  <c r="BL1403" i="1" s="1"/>
  <c r="BL1404" i="1" s="1"/>
  <c r="BL1405" i="1" s="1"/>
  <c r="BL1406" i="1" s="1"/>
  <c r="BL1407" i="1" s="1"/>
  <c r="BL1408" i="1" s="1"/>
  <c r="BL1409" i="1" s="1"/>
  <c r="BL1410" i="1" s="1"/>
  <c r="BL1411" i="1" s="1"/>
  <c r="BL1412" i="1" s="1"/>
  <c r="BL1413" i="1" s="1"/>
  <c r="BL1414" i="1" s="1"/>
  <c r="BL1415" i="1" s="1"/>
  <c r="BL1416" i="1" s="1"/>
  <c r="BL1417" i="1" s="1"/>
  <c r="BL1418" i="1" s="1"/>
  <c r="BL1419" i="1" s="1"/>
  <c r="BL1420" i="1" s="1"/>
  <c r="BL1421" i="1" s="1"/>
  <c r="BL1422" i="1" s="1"/>
  <c r="BL1423" i="1" s="1"/>
  <c r="BL1424" i="1" s="1"/>
  <c r="BL1425" i="1" s="1"/>
  <c r="BL1426" i="1" s="1"/>
  <c r="BL1427" i="1" s="1"/>
  <c r="BL1428" i="1" s="1"/>
  <c r="BL1429" i="1" s="1"/>
  <c r="BL1430" i="1" s="1"/>
  <c r="BL1431" i="1" s="1"/>
  <c r="BL1432" i="1" s="1"/>
  <c r="BL1433" i="1" s="1"/>
  <c r="BL1434" i="1" s="1"/>
  <c r="BL1435" i="1" s="1"/>
  <c r="BL1436" i="1" s="1"/>
  <c r="BL1437" i="1" s="1"/>
  <c r="BL1438" i="1" s="1"/>
  <c r="BL1439" i="1" s="1"/>
  <c r="BL1440" i="1" s="1"/>
  <c r="BL1441" i="1" s="1"/>
  <c r="BL1442" i="1" s="1"/>
  <c r="BL1443" i="1" s="1"/>
  <c r="BL1444" i="1" s="1"/>
  <c r="BL1445" i="1" s="1"/>
  <c r="BL1446" i="1" s="1"/>
  <c r="BL1447" i="1" s="1"/>
  <c r="BL1448" i="1" s="1"/>
  <c r="BL1449" i="1" s="1"/>
  <c r="BL1450" i="1" s="1"/>
  <c r="BL1451" i="1" s="1"/>
  <c r="BL1452" i="1" s="1"/>
  <c r="BL1453" i="1" s="1"/>
  <c r="BL1454" i="1" s="1"/>
  <c r="BL1455" i="1" s="1"/>
  <c r="BL1456" i="1" s="1"/>
  <c r="BL1457" i="1" s="1"/>
  <c r="BL1458" i="1" s="1"/>
  <c r="BL1459" i="1" s="1"/>
  <c r="BL1460" i="1" s="1"/>
  <c r="BL1461" i="1" s="1"/>
  <c r="BL1462" i="1" s="1"/>
  <c r="BL1463" i="1" s="1"/>
  <c r="BL1464" i="1" s="1"/>
  <c r="BL1465" i="1" s="1"/>
  <c r="BL1466" i="1" s="1"/>
  <c r="BL1467" i="1" s="1"/>
  <c r="BL1468" i="1" s="1"/>
  <c r="BL1469" i="1" s="1"/>
  <c r="BL1470" i="1" s="1"/>
  <c r="BL1471" i="1" s="1"/>
  <c r="BL1472" i="1" s="1"/>
  <c r="BL1473" i="1" s="1"/>
  <c r="BL1474" i="1" s="1"/>
  <c r="BL1475" i="1" s="1"/>
  <c r="BL1476" i="1" s="1"/>
  <c r="BL1477" i="1" s="1"/>
  <c r="BL1478" i="1" s="1"/>
  <c r="BL1479" i="1" s="1"/>
  <c r="BL1480" i="1" s="1"/>
  <c r="BL1481" i="1" s="1"/>
  <c r="BL1482" i="1" s="1"/>
  <c r="BL1483" i="1" s="1"/>
  <c r="BL1484" i="1" s="1"/>
  <c r="BL1485" i="1" s="1"/>
  <c r="BL1486" i="1" s="1"/>
  <c r="BL1487" i="1" s="1"/>
  <c r="BL1488" i="1" s="1"/>
  <c r="BL1489" i="1" s="1"/>
  <c r="BL1490" i="1" s="1"/>
  <c r="BL1491" i="1" s="1"/>
  <c r="BL1492" i="1" s="1"/>
  <c r="BL1493" i="1" s="1"/>
  <c r="BL1494" i="1" s="1"/>
  <c r="BL1495" i="1" s="1"/>
  <c r="BL1496" i="1" s="1"/>
  <c r="BL1497" i="1" s="1"/>
  <c r="BL1498" i="1" s="1"/>
  <c r="BL1499" i="1" s="1"/>
  <c r="BL1500" i="1" s="1"/>
  <c r="BL1501" i="1" s="1"/>
  <c r="BL1502" i="1" s="1"/>
  <c r="BL1503" i="1" s="1"/>
  <c r="BL1504" i="1" s="1"/>
  <c r="BL1505" i="1" s="1"/>
  <c r="BL1506" i="1" s="1"/>
  <c r="BL1507" i="1" s="1"/>
  <c r="BL1508" i="1" s="1"/>
  <c r="BL1509" i="1" s="1"/>
  <c r="BL1510" i="1" s="1"/>
  <c r="BL1511" i="1" s="1"/>
  <c r="BL1512" i="1" s="1"/>
  <c r="BL1513" i="1" s="1"/>
  <c r="BL1514" i="1" s="1"/>
  <c r="BL1515" i="1" s="1"/>
  <c r="BL1516" i="1" s="1"/>
  <c r="BL1517" i="1" s="1"/>
  <c r="BL1518" i="1" s="1"/>
  <c r="BL1519" i="1" s="1"/>
  <c r="BL1520" i="1" s="1"/>
  <c r="BL1521" i="1" s="1"/>
  <c r="BL1522" i="1" s="1"/>
  <c r="BL1523" i="1" s="1"/>
  <c r="BL1524" i="1" s="1"/>
  <c r="BL1525" i="1" s="1"/>
  <c r="BL1526" i="1" s="1"/>
  <c r="BL1527" i="1" s="1"/>
  <c r="BL1528" i="1" s="1"/>
  <c r="BL1529" i="1" s="1"/>
  <c r="BL1530" i="1" s="1"/>
  <c r="BL1531" i="1" s="1"/>
  <c r="BL1532" i="1" s="1"/>
  <c r="BL1533" i="1" s="1"/>
  <c r="BL1534" i="1" s="1"/>
  <c r="BL1535" i="1" s="1"/>
  <c r="BL1536" i="1" s="1"/>
  <c r="BL1537" i="1" s="1"/>
  <c r="BL1538" i="1" s="1"/>
  <c r="BL1539" i="1" s="1"/>
  <c r="BL1540" i="1" s="1"/>
  <c r="BL1541" i="1" s="1"/>
  <c r="BL1542" i="1" s="1"/>
  <c r="BL1543" i="1" s="1"/>
  <c r="BL1544" i="1" s="1"/>
  <c r="BL1545" i="1" s="1"/>
  <c r="BL1546" i="1" s="1"/>
  <c r="BL1547" i="1" s="1"/>
  <c r="BL1548" i="1" s="1"/>
  <c r="BL1549" i="1" s="1"/>
  <c r="BL1550" i="1" s="1"/>
  <c r="BL1551" i="1" s="1"/>
  <c r="BL1552" i="1" s="1"/>
  <c r="BL1553" i="1" s="1"/>
  <c r="BL1554" i="1" s="1"/>
  <c r="BL1555" i="1" s="1"/>
  <c r="BL1556" i="1" s="1"/>
  <c r="BL1557" i="1" s="1"/>
  <c r="BL1558" i="1" s="1"/>
  <c r="BL1559" i="1" s="1"/>
  <c r="BL1560" i="1" s="1"/>
  <c r="BL1561" i="1" s="1"/>
  <c r="BL1562" i="1" s="1"/>
  <c r="BL1563" i="1" s="1"/>
  <c r="BL1564" i="1" s="1"/>
  <c r="BL1565" i="1" s="1"/>
  <c r="BL1566" i="1" s="1"/>
  <c r="BL1567" i="1" s="1"/>
  <c r="BL1568" i="1" s="1"/>
  <c r="BL1569" i="1" s="1"/>
  <c r="BL1570" i="1" s="1"/>
  <c r="BL1571" i="1" s="1"/>
  <c r="BL1572" i="1" s="1"/>
  <c r="BL1573" i="1" s="1"/>
  <c r="BL1574" i="1" s="1"/>
  <c r="BL1575" i="1" s="1"/>
  <c r="BL1576" i="1" s="1"/>
  <c r="BL1577" i="1" s="1"/>
  <c r="BL1578" i="1" s="1"/>
  <c r="BL1579" i="1" s="1"/>
  <c r="BL1580" i="1" s="1"/>
  <c r="BL1581" i="1" s="1"/>
  <c r="BL1582" i="1" s="1"/>
  <c r="BL1583" i="1" s="1"/>
  <c r="BL1584" i="1" s="1"/>
  <c r="BL1585" i="1" s="1"/>
  <c r="BL1586" i="1" s="1"/>
  <c r="BL1587" i="1" s="1"/>
  <c r="BL1588" i="1" s="1"/>
  <c r="BL1589" i="1" s="1"/>
  <c r="BL1590" i="1" s="1"/>
  <c r="BL1591" i="1" s="1"/>
  <c r="BL1592" i="1" s="1"/>
  <c r="BL1593" i="1" s="1"/>
  <c r="BL1594" i="1" s="1"/>
  <c r="BL1595" i="1" s="1"/>
  <c r="BL1596" i="1" s="1"/>
  <c r="BL1597" i="1" s="1"/>
  <c r="BL1598" i="1" s="1"/>
  <c r="BL1599" i="1" s="1"/>
  <c r="BL1600" i="1" s="1"/>
  <c r="BL1601" i="1" s="1"/>
  <c r="BL1602" i="1" s="1"/>
  <c r="BL1603" i="1" s="1"/>
  <c r="BL1604" i="1" s="1"/>
  <c r="BL1605" i="1" s="1"/>
  <c r="BL1606" i="1" s="1"/>
  <c r="BL1607" i="1" s="1"/>
  <c r="BL1608" i="1" s="1"/>
  <c r="BL1609" i="1" s="1"/>
  <c r="BL1610" i="1" s="1"/>
  <c r="BL1611" i="1" s="1"/>
  <c r="BL1612" i="1" s="1"/>
  <c r="BL1613" i="1" s="1"/>
  <c r="BL1614" i="1" s="1"/>
  <c r="BL1615" i="1" s="1"/>
  <c r="BL1616" i="1" s="1"/>
  <c r="BL1617" i="1" s="1"/>
  <c r="BL1618" i="1" s="1"/>
  <c r="BL1619" i="1" s="1"/>
  <c r="BL1620" i="1" s="1"/>
  <c r="BL1621" i="1" s="1"/>
  <c r="BL1622" i="1" s="1"/>
  <c r="BL1623" i="1" s="1"/>
  <c r="BL1624" i="1" s="1"/>
  <c r="BL1625" i="1" s="1"/>
  <c r="BL1626" i="1" s="1"/>
  <c r="BL1627" i="1" s="1"/>
  <c r="BL1628" i="1" s="1"/>
  <c r="BL1629" i="1" s="1"/>
  <c r="BL1630" i="1" s="1"/>
  <c r="BL1631" i="1" s="1"/>
  <c r="BL1632" i="1" s="1"/>
  <c r="BL1633" i="1" s="1"/>
  <c r="BL1634" i="1" s="1"/>
  <c r="BL1635" i="1" s="1"/>
  <c r="BL1636" i="1" s="1"/>
  <c r="BL1637" i="1" s="1"/>
  <c r="BL1638" i="1" s="1"/>
  <c r="BL1639" i="1" s="1"/>
  <c r="BL1640" i="1" s="1"/>
  <c r="BL1641" i="1" s="1"/>
  <c r="BL1642" i="1" s="1"/>
  <c r="BL1643" i="1" s="1"/>
  <c r="BL1644" i="1" s="1"/>
  <c r="BL1645" i="1" s="1"/>
  <c r="BL1646" i="1" s="1"/>
  <c r="BL1647" i="1" s="1"/>
  <c r="BL1648" i="1" s="1"/>
  <c r="BL1649" i="1" s="1"/>
  <c r="BL1650" i="1" s="1"/>
  <c r="BL1651" i="1" s="1"/>
  <c r="BL1652" i="1" s="1"/>
  <c r="BL1653" i="1" s="1"/>
  <c r="BL1654" i="1" s="1"/>
  <c r="BL1655" i="1" s="1"/>
  <c r="BL1656" i="1" s="1"/>
  <c r="BL1657" i="1" s="1"/>
  <c r="BL1658" i="1" s="1"/>
  <c r="BL1659" i="1" s="1"/>
  <c r="BL1660" i="1" s="1"/>
  <c r="BL1661" i="1" s="1"/>
  <c r="BL1662" i="1" s="1"/>
  <c r="BL1663" i="1" s="1"/>
  <c r="BL1664" i="1" s="1"/>
  <c r="BL1665" i="1" s="1"/>
  <c r="BL1666" i="1" s="1"/>
  <c r="BL1667" i="1" s="1"/>
  <c r="BL1668" i="1" s="1"/>
  <c r="BL1669" i="1" s="1"/>
  <c r="BL1670" i="1" s="1"/>
  <c r="BL1671" i="1" s="1"/>
  <c r="BL1672" i="1" s="1"/>
  <c r="BL1673" i="1" s="1"/>
  <c r="BL1674" i="1" s="1"/>
  <c r="BL1675" i="1" s="1"/>
  <c r="BL1676" i="1" s="1"/>
  <c r="BL1677" i="1" s="1"/>
  <c r="BL1678" i="1" s="1"/>
  <c r="BL1679" i="1" s="1"/>
  <c r="BL1680" i="1" s="1"/>
  <c r="BL1681" i="1" s="1"/>
  <c r="BL1682" i="1" s="1"/>
  <c r="BL1683" i="1" s="1"/>
  <c r="BL1684" i="1" s="1"/>
  <c r="BL1685" i="1" s="1"/>
  <c r="BL1686" i="1" s="1"/>
  <c r="BL1687" i="1" s="1"/>
  <c r="BL1688" i="1" s="1"/>
  <c r="BL1689" i="1" s="1"/>
  <c r="BL1690" i="1" s="1"/>
  <c r="BL1691" i="1" s="1"/>
  <c r="BL1692" i="1" s="1"/>
  <c r="BL1693" i="1" s="1"/>
  <c r="BL1694" i="1" s="1"/>
  <c r="BL1695" i="1" s="1"/>
  <c r="BL1696" i="1" s="1"/>
  <c r="BL1697" i="1" s="1"/>
  <c r="BL1698" i="1" s="1"/>
  <c r="BL1699" i="1" s="1"/>
  <c r="BL1700" i="1" s="1"/>
  <c r="BL1701" i="1" s="1"/>
  <c r="BL1702" i="1" s="1"/>
  <c r="BL1703" i="1" s="1"/>
  <c r="BL1704" i="1" s="1"/>
  <c r="BL1705" i="1" s="1"/>
  <c r="BL1706" i="1" s="1"/>
  <c r="BL1707" i="1" s="1"/>
  <c r="BL1708" i="1" s="1"/>
  <c r="BL1709" i="1" s="1"/>
  <c r="BL1710" i="1" s="1"/>
  <c r="BL1711" i="1" s="1"/>
  <c r="BL1712" i="1" s="1"/>
  <c r="BL1713" i="1" s="1"/>
  <c r="BL1714" i="1" s="1"/>
  <c r="BL1715" i="1" s="1"/>
  <c r="BL1716" i="1" s="1"/>
  <c r="BL1717" i="1" s="1"/>
  <c r="BL1718" i="1" s="1"/>
  <c r="BL1719" i="1" s="1"/>
  <c r="BL1720" i="1" s="1"/>
  <c r="BL1721" i="1" s="1"/>
  <c r="BL1722" i="1" s="1"/>
  <c r="BL1723" i="1" s="1"/>
  <c r="BL1724" i="1" s="1"/>
  <c r="BL1725" i="1" s="1"/>
  <c r="BL1726" i="1" s="1"/>
  <c r="BL1727" i="1" s="1"/>
  <c r="BL1728" i="1" s="1"/>
  <c r="BL1729" i="1" s="1"/>
  <c r="BL1730" i="1" s="1"/>
  <c r="BL1731" i="1" s="1"/>
  <c r="BL1732" i="1" s="1"/>
  <c r="BL1733" i="1" s="1"/>
  <c r="BL1734" i="1" s="1"/>
  <c r="BL1735" i="1" s="1"/>
  <c r="BL1736" i="1" s="1"/>
  <c r="BL1737" i="1" s="1"/>
  <c r="BL1738" i="1" s="1"/>
  <c r="BL1739" i="1" s="1"/>
  <c r="BL1740" i="1" s="1"/>
  <c r="BL1741" i="1" s="1"/>
  <c r="BL1742" i="1" s="1"/>
  <c r="BL1743" i="1" s="1"/>
  <c r="BL1744" i="1" s="1"/>
  <c r="BL1745" i="1" s="1"/>
  <c r="BL1746" i="1" s="1"/>
  <c r="BL1747" i="1" s="1"/>
  <c r="BL1748" i="1" s="1"/>
  <c r="BL1749" i="1" s="1"/>
  <c r="BL1750" i="1" s="1"/>
  <c r="BL1751" i="1" s="1"/>
  <c r="BL1752" i="1" s="1"/>
  <c r="BL1753" i="1" s="1"/>
  <c r="BL1754" i="1" s="1"/>
  <c r="BL1755" i="1" s="1"/>
  <c r="BL1756" i="1" s="1"/>
  <c r="BL1757" i="1" s="1"/>
  <c r="BL1758" i="1" s="1"/>
  <c r="BL1759" i="1" s="1"/>
  <c r="BL1760" i="1" s="1"/>
  <c r="BL1761" i="1" s="1"/>
  <c r="BL1762" i="1" s="1"/>
  <c r="BL1763" i="1" s="1"/>
  <c r="BL1764" i="1" s="1"/>
  <c r="BL1765" i="1" s="1"/>
  <c r="BL1766" i="1" s="1"/>
  <c r="BL1767" i="1" s="1"/>
  <c r="BL1768" i="1" s="1"/>
  <c r="BL1769" i="1" s="1"/>
  <c r="BL1770" i="1" s="1"/>
  <c r="BL1771" i="1" s="1"/>
  <c r="BL1772" i="1" s="1"/>
  <c r="BL1773" i="1" s="1"/>
  <c r="BL1774" i="1" s="1"/>
  <c r="BL1775" i="1" s="1"/>
  <c r="BL1776" i="1" s="1"/>
  <c r="BL1777" i="1" s="1"/>
  <c r="BL1778" i="1" s="1"/>
  <c r="BL1779" i="1" s="1"/>
  <c r="BL1780" i="1" s="1"/>
  <c r="BL1781" i="1" s="1"/>
  <c r="BL1782" i="1" s="1"/>
  <c r="BL1783" i="1" s="1"/>
  <c r="BL1784" i="1" s="1"/>
  <c r="BL1785" i="1" s="1"/>
  <c r="BL1786" i="1" s="1"/>
  <c r="BL1787" i="1" s="1"/>
  <c r="BL1788" i="1" s="1"/>
  <c r="BL1789" i="1" s="1"/>
  <c r="BL1790" i="1" s="1"/>
  <c r="BL1791" i="1" s="1"/>
  <c r="BL1792" i="1" s="1"/>
  <c r="BL1793" i="1" s="1"/>
  <c r="BL1794" i="1" s="1"/>
  <c r="BL1795" i="1" s="1"/>
  <c r="BL1796" i="1" s="1"/>
  <c r="BL1797" i="1" s="1"/>
  <c r="BL1798" i="1" s="1"/>
  <c r="BL1799" i="1" s="1"/>
  <c r="BL1800" i="1" s="1"/>
  <c r="BL1801" i="1" s="1"/>
  <c r="BL1802" i="1" s="1"/>
  <c r="BL1803" i="1" s="1"/>
  <c r="BL1804" i="1" s="1"/>
  <c r="BL1805" i="1" s="1"/>
  <c r="BL1806" i="1" s="1"/>
  <c r="BL1807" i="1" s="1"/>
  <c r="BL1808" i="1" s="1"/>
  <c r="BL1809" i="1" s="1"/>
  <c r="BL1810" i="1" s="1"/>
  <c r="BL1811" i="1" s="1"/>
  <c r="BL1812" i="1" s="1"/>
  <c r="BL1813" i="1" s="1"/>
  <c r="BL1814" i="1" s="1"/>
  <c r="BL1815" i="1" s="1"/>
  <c r="BL1816" i="1" s="1"/>
  <c r="BL1817" i="1" s="1"/>
  <c r="BL1818" i="1" s="1"/>
  <c r="BL1819" i="1" s="1"/>
  <c r="BL1820" i="1" s="1"/>
  <c r="BL1821" i="1" s="1"/>
  <c r="BL1822" i="1" s="1"/>
  <c r="BL1823" i="1" s="1"/>
  <c r="BL1824" i="1" s="1"/>
  <c r="BL1825" i="1" s="1"/>
  <c r="BL1826" i="1" s="1"/>
  <c r="BL1827" i="1" s="1"/>
  <c r="BL1828" i="1" s="1"/>
  <c r="BL1829" i="1" s="1"/>
  <c r="BL1830" i="1" s="1"/>
  <c r="BL1831" i="1" s="1"/>
  <c r="BL1832" i="1" s="1"/>
  <c r="BL1833" i="1" s="1"/>
  <c r="BL1834" i="1" s="1"/>
  <c r="BL1835" i="1" s="1"/>
  <c r="BL1836" i="1" s="1"/>
  <c r="BL1837" i="1" s="1"/>
  <c r="BL1838" i="1" s="1"/>
  <c r="BL1839" i="1" s="1"/>
  <c r="BL1840" i="1" s="1"/>
  <c r="BL1841" i="1" s="1"/>
  <c r="BL1842" i="1" s="1"/>
  <c r="BL1843" i="1" s="1"/>
  <c r="BL1844" i="1" s="1"/>
  <c r="BL1845" i="1" s="1"/>
  <c r="BL1846" i="1" s="1"/>
  <c r="BL1847" i="1" s="1"/>
  <c r="BL1848" i="1" s="1"/>
  <c r="BL1849" i="1" s="1"/>
  <c r="BL1850" i="1" s="1"/>
  <c r="BL1851" i="1" s="1"/>
  <c r="BL1852" i="1" s="1"/>
  <c r="BL1853" i="1" s="1"/>
  <c r="BL1854" i="1" s="1"/>
  <c r="BL1855" i="1" s="1"/>
  <c r="BL1856" i="1" s="1"/>
  <c r="BL1857" i="1" s="1"/>
  <c r="BL1858" i="1" s="1"/>
  <c r="BL1859" i="1" s="1"/>
  <c r="BL1860" i="1" s="1"/>
  <c r="BL1861" i="1" s="1"/>
  <c r="BL1862" i="1" s="1"/>
  <c r="BL1863" i="1" s="1"/>
  <c r="BL1864" i="1" s="1"/>
  <c r="BL1865" i="1" s="1"/>
  <c r="BL1866" i="1" s="1"/>
  <c r="BL1867" i="1" s="1"/>
  <c r="BL1868" i="1" s="1"/>
  <c r="BL1869" i="1" s="1"/>
  <c r="BL1870" i="1" s="1"/>
  <c r="BL1871" i="1" s="1"/>
  <c r="BL1872" i="1" s="1"/>
  <c r="BL1873" i="1" s="1"/>
  <c r="BL1874" i="1" s="1"/>
  <c r="BL1875" i="1" s="1"/>
  <c r="BL1876" i="1" s="1"/>
  <c r="BL1877" i="1" s="1"/>
  <c r="BL1878" i="1" s="1"/>
  <c r="BL1879" i="1" s="1"/>
  <c r="BL1880" i="1" s="1"/>
  <c r="BL1881" i="1" s="1"/>
  <c r="BL1882" i="1" s="1"/>
  <c r="BL1883" i="1" s="1"/>
  <c r="BL1884" i="1" s="1"/>
  <c r="BL1885" i="1" s="1"/>
  <c r="BL1886" i="1" s="1"/>
  <c r="BL1887" i="1" s="1"/>
  <c r="BL1888" i="1" s="1"/>
  <c r="BL1889" i="1" s="1"/>
  <c r="BL1890" i="1" s="1"/>
  <c r="BL1891" i="1" s="1"/>
  <c r="BL1892" i="1" s="1"/>
  <c r="BL1893" i="1" s="1"/>
  <c r="BL1894" i="1" s="1"/>
  <c r="BL1895" i="1" s="1"/>
  <c r="BL1896" i="1" s="1"/>
  <c r="BL1897" i="1" s="1"/>
  <c r="BL1898" i="1" s="1"/>
  <c r="BL1899" i="1" s="1"/>
  <c r="BL1900" i="1" s="1"/>
  <c r="BL1901" i="1" s="1"/>
  <c r="BL1902" i="1" s="1"/>
  <c r="BL1903" i="1" s="1"/>
  <c r="BL1904" i="1" s="1"/>
  <c r="BL1905" i="1" s="1"/>
  <c r="BL1906" i="1" s="1"/>
  <c r="BL1907" i="1" s="1"/>
  <c r="BL1908" i="1" s="1"/>
  <c r="BL1909" i="1" s="1"/>
  <c r="BL1910" i="1" s="1"/>
  <c r="BL1911" i="1" s="1"/>
  <c r="BL1912" i="1" s="1"/>
  <c r="BL1913" i="1" s="1"/>
  <c r="BL1914" i="1" s="1"/>
  <c r="BL1915" i="1" s="1"/>
  <c r="BL1916" i="1" s="1"/>
  <c r="BL1917" i="1" s="1"/>
  <c r="BL1918" i="1" s="1"/>
  <c r="BL1919" i="1" s="1"/>
  <c r="BL1920" i="1" s="1"/>
  <c r="BL1921" i="1" s="1"/>
  <c r="BL1922" i="1" s="1"/>
  <c r="BL1923" i="1" s="1"/>
  <c r="BL1924" i="1" s="1"/>
  <c r="BL1925" i="1" s="1"/>
  <c r="BL1926" i="1" s="1"/>
  <c r="BL1927" i="1" s="1"/>
  <c r="BL1928" i="1" s="1"/>
  <c r="BL1929" i="1" s="1"/>
  <c r="BL1930" i="1" s="1"/>
  <c r="BL1931" i="1" s="1"/>
  <c r="BL1932" i="1" s="1"/>
  <c r="BL1933" i="1" s="1"/>
  <c r="BL1934" i="1" s="1"/>
  <c r="BL1935" i="1" s="1"/>
  <c r="BL1936" i="1" s="1"/>
  <c r="BL1937" i="1" s="1"/>
  <c r="BL1938" i="1" s="1"/>
  <c r="BL1939" i="1" s="1"/>
  <c r="BL1940" i="1" s="1"/>
  <c r="BL1941" i="1" s="1"/>
  <c r="BL1942" i="1" s="1"/>
  <c r="BL1943" i="1" s="1"/>
  <c r="BL1944" i="1" s="1"/>
  <c r="BL1945" i="1" s="1"/>
  <c r="BL1946" i="1" s="1"/>
  <c r="BL1947" i="1" s="1"/>
  <c r="BL1948" i="1" s="1"/>
  <c r="BL1949" i="1" s="1"/>
  <c r="BL1950" i="1" s="1"/>
  <c r="BL1951" i="1" s="1"/>
  <c r="BL1952" i="1" s="1"/>
  <c r="BL1953" i="1" s="1"/>
  <c r="BL1954" i="1" s="1"/>
  <c r="BL1955" i="1" s="1"/>
  <c r="BL1956" i="1" s="1"/>
  <c r="BL1957" i="1" s="1"/>
  <c r="BL1958" i="1" s="1"/>
  <c r="BL1959" i="1" s="1"/>
  <c r="BL1960" i="1" s="1"/>
  <c r="BL1961" i="1" s="1"/>
  <c r="BL1962" i="1" s="1"/>
  <c r="BL1963" i="1" s="1"/>
  <c r="BL1964" i="1" s="1"/>
  <c r="BL1965" i="1" s="1"/>
  <c r="BL1966" i="1" s="1"/>
  <c r="BL1967" i="1" s="1"/>
  <c r="BL1968" i="1" s="1"/>
  <c r="BL1969" i="1" s="1"/>
  <c r="BL1970" i="1" s="1"/>
  <c r="BL1971" i="1" s="1"/>
  <c r="BL1972" i="1" s="1"/>
  <c r="BL1973" i="1" s="1"/>
  <c r="BL1974" i="1" s="1"/>
  <c r="BL1975" i="1" s="1"/>
  <c r="BL1976" i="1" s="1"/>
  <c r="BL1977" i="1" s="1"/>
  <c r="BL1978" i="1" s="1"/>
  <c r="BL1979" i="1" s="1"/>
  <c r="BL1980" i="1" s="1"/>
  <c r="BL1981" i="1" s="1"/>
  <c r="BL1982" i="1" s="1"/>
  <c r="BL1983" i="1" s="1"/>
  <c r="BL1984" i="1" s="1"/>
  <c r="BL1985" i="1" s="1"/>
  <c r="BL1986" i="1" s="1"/>
  <c r="BL1987" i="1" s="1"/>
  <c r="BL1988" i="1" s="1"/>
  <c r="BL1989" i="1" s="1"/>
  <c r="BL1990" i="1" s="1"/>
  <c r="BL1991" i="1" s="1"/>
  <c r="BL1992" i="1" s="1"/>
  <c r="BL1993" i="1" s="1"/>
  <c r="BL1994" i="1" s="1"/>
  <c r="BL1995" i="1" s="1"/>
  <c r="BL1996" i="1" s="1"/>
  <c r="BL1997" i="1" s="1"/>
  <c r="BL1998" i="1" s="1"/>
  <c r="BL1999" i="1" s="1"/>
  <c r="BL2000" i="1" s="1"/>
  <c r="BL2001" i="1" s="1"/>
  <c r="BL2002" i="1" s="1"/>
  <c r="BL2003" i="1" s="1"/>
  <c r="BL2004" i="1" s="1"/>
  <c r="BL2005" i="1" s="1"/>
  <c r="BL2006" i="1" s="1"/>
  <c r="BL2007" i="1" s="1"/>
  <c r="BL2008" i="1" s="1"/>
  <c r="BL2009" i="1" s="1"/>
  <c r="BL2010" i="1" s="1"/>
  <c r="BL2011" i="1" s="1"/>
  <c r="BL2012" i="1" s="1"/>
  <c r="BL2013" i="1" s="1"/>
  <c r="BL2014" i="1" s="1"/>
  <c r="BL2015" i="1" s="1"/>
  <c r="BL2016" i="1" s="1"/>
  <c r="BL2017" i="1" s="1"/>
  <c r="BL2018" i="1" s="1"/>
  <c r="BL2019" i="1" s="1"/>
  <c r="BL2020" i="1" s="1"/>
  <c r="BL2021" i="1" s="1"/>
  <c r="BL2022" i="1" s="1"/>
  <c r="BL2023" i="1" s="1"/>
  <c r="BL2024" i="1" s="1"/>
  <c r="BL2025" i="1" s="1"/>
  <c r="BL2026" i="1" s="1"/>
  <c r="BL2027" i="1" s="1"/>
  <c r="BL2028" i="1" s="1"/>
  <c r="BL2029" i="1" s="1"/>
  <c r="BL2030" i="1" s="1"/>
  <c r="BL2031" i="1" s="1"/>
  <c r="BL2032" i="1" s="1"/>
  <c r="BL2033" i="1" s="1"/>
  <c r="BL2034" i="1" s="1"/>
  <c r="BL2035" i="1" s="1"/>
  <c r="BL2036" i="1" s="1"/>
  <c r="BL2037" i="1" s="1"/>
  <c r="BL2038" i="1" s="1"/>
  <c r="BL2039" i="1" s="1"/>
  <c r="BL2040" i="1" s="1"/>
  <c r="BL2041" i="1" s="1"/>
  <c r="BL2042" i="1" s="1"/>
  <c r="BL2043" i="1" s="1"/>
  <c r="BL2044" i="1" s="1"/>
  <c r="BL2045" i="1" s="1"/>
  <c r="BL2046" i="1" s="1"/>
  <c r="BL2047" i="1" s="1"/>
  <c r="BL2048" i="1" s="1"/>
  <c r="BL2049" i="1" s="1"/>
  <c r="BL2050" i="1" s="1"/>
  <c r="BL2051" i="1" s="1"/>
  <c r="BL2052" i="1" s="1"/>
  <c r="BL2053" i="1" s="1"/>
  <c r="BL2054" i="1" s="1"/>
  <c r="BL2055" i="1" s="1"/>
  <c r="BL2056" i="1" s="1"/>
  <c r="BL2057" i="1" s="1"/>
  <c r="BL2058" i="1" s="1"/>
  <c r="BL2059" i="1" s="1"/>
  <c r="BL2060" i="1" s="1"/>
  <c r="BL2061" i="1" s="1"/>
  <c r="BL2062" i="1" s="1"/>
  <c r="BL2063" i="1" s="1"/>
  <c r="BL2064" i="1" s="1"/>
  <c r="BL2065" i="1" s="1"/>
  <c r="BL2066" i="1" s="1"/>
  <c r="BL2067" i="1" s="1"/>
  <c r="BL2068" i="1" s="1"/>
  <c r="BL2069" i="1" s="1"/>
  <c r="BL2070" i="1" s="1"/>
  <c r="BL2071" i="1" s="1"/>
  <c r="BL2072" i="1" s="1"/>
  <c r="BL2073" i="1" s="1"/>
  <c r="BL2074" i="1" s="1"/>
  <c r="BL2075" i="1" s="1"/>
  <c r="BL2076" i="1" s="1"/>
  <c r="BL2077" i="1" s="1"/>
  <c r="BL2078" i="1" s="1"/>
  <c r="BL2079" i="1" s="1"/>
  <c r="BL2080" i="1" s="1"/>
  <c r="BL2081" i="1" s="1"/>
  <c r="BL2082" i="1" s="1"/>
  <c r="BL2083" i="1" s="1"/>
  <c r="BL2084" i="1" s="1"/>
  <c r="BL2085" i="1" s="1"/>
  <c r="BL2086" i="1" s="1"/>
  <c r="BL2087" i="1" s="1"/>
  <c r="BL2088" i="1" s="1"/>
  <c r="BL2089" i="1" s="1"/>
  <c r="BL2090" i="1" s="1"/>
  <c r="BL2091" i="1" s="1"/>
  <c r="BL2092" i="1" s="1"/>
  <c r="BL2093" i="1" s="1"/>
  <c r="BL2094" i="1" s="1"/>
  <c r="BL2095" i="1" s="1"/>
  <c r="BL2096" i="1" s="1"/>
  <c r="BL2097" i="1" s="1"/>
  <c r="BL2098" i="1" s="1"/>
  <c r="BL2099" i="1" s="1"/>
  <c r="BL2100" i="1" s="1"/>
  <c r="BL2101" i="1" s="1"/>
  <c r="BL2102" i="1" s="1"/>
  <c r="BL2103" i="1" s="1"/>
  <c r="BL2104" i="1" s="1"/>
  <c r="BL2105" i="1" s="1"/>
  <c r="BL2106" i="1" s="1"/>
  <c r="BL2107" i="1" s="1"/>
  <c r="BL2108" i="1" s="1"/>
  <c r="BL2109" i="1" s="1"/>
  <c r="BL2110" i="1" s="1"/>
  <c r="BL2111" i="1" s="1"/>
  <c r="BL2112" i="1" s="1"/>
  <c r="BL2113" i="1" s="1"/>
  <c r="BL2114" i="1" s="1"/>
  <c r="BL2115" i="1" s="1"/>
  <c r="BL2116" i="1" s="1"/>
  <c r="BL2117" i="1" s="1"/>
  <c r="BL2118" i="1" s="1"/>
  <c r="BL2119" i="1" s="1"/>
  <c r="BL2120" i="1" s="1"/>
  <c r="BL2121" i="1" s="1"/>
  <c r="BL2122" i="1" s="1"/>
  <c r="BL2123" i="1" s="1"/>
  <c r="BL2124" i="1" s="1"/>
  <c r="BL2125" i="1" s="1"/>
  <c r="BL2126" i="1" s="1"/>
  <c r="BL2127" i="1" s="1"/>
  <c r="BL2128" i="1" s="1"/>
  <c r="BL2129" i="1" s="1"/>
  <c r="BL2130" i="1" s="1"/>
  <c r="BL2131" i="1" s="1"/>
  <c r="BL2132" i="1" s="1"/>
  <c r="BL2133" i="1" s="1"/>
  <c r="BL2134" i="1" s="1"/>
  <c r="BL2135" i="1" s="1"/>
  <c r="BL2136" i="1" s="1"/>
  <c r="BL2137" i="1" s="1"/>
  <c r="BL2138" i="1" s="1"/>
  <c r="BL2139" i="1" s="1"/>
  <c r="BL2140" i="1" s="1"/>
  <c r="BL2141" i="1" s="1"/>
  <c r="BL2142" i="1" s="1"/>
  <c r="BL2143" i="1" s="1"/>
  <c r="BL2144" i="1" s="1"/>
  <c r="BL2145" i="1" s="1"/>
  <c r="BL2146" i="1" s="1"/>
  <c r="BL2147" i="1" s="1"/>
  <c r="BL2148" i="1" s="1"/>
  <c r="BL2149" i="1" s="1"/>
  <c r="BL2150" i="1" s="1"/>
  <c r="BL2151" i="1" s="1"/>
  <c r="BL2152" i="1" s="1"/>
  <c r="BL2153" i="1" s="1"/>
  <c r="BL2154" i="1" s="1"/>
  <c r="BL2155" i="1" s="1"/>
  <c r="BL2156" i="1" s="1"/>
  <c r="BL2157" i="1" s="1"/>
  <c r="BL2158" i="1" s="1"/>
  <c r="BL2159" i="1" s="1"/>
  <c r="BL2160" i="1" s="1"/>
  <c r="BL2161" i="1" s="1"/>
  <c r="BL2162" i="1" s="1"/>
  <c r="BL2163" i="1" s="1"/>
  <c r="BL2164" i="1" s="1"/>
  <c r="BL2165" i="1" s="1"/>
  <c r="BL2166" i="1" s="1"/>
  <c r="BL2167" i="1" s="1"/>
  <c r="BL2168" i="1" s="1"/>
  <c r="BL2169" i="1" s="1"/>
  <c r="BL2170" i="1" s="1"/>
  <c r="BL2171" i="1" s="1"/>
  <c r="BL2172" i="1" s="1"/>
  <c r="BL2173" i="1" s="1"/>
  <c r="BL2174" i="1" s="1"/>
  <c r="BL2175" i="1" s="1"/>
  <c r="BL2176" i="1" s="1"/>
  <c r="BL2177" i="1" s="1"/>
  <c r="BL2178" i="1" s="1"/>
  <c r="BL2179" i="1" s="1"/>
  <c r="BL2180" i="1" s="1"/>
  <c r="BL2181" i="1" s="1"/>
  <c r="BL2182" i="1" s="1"/>
  <c r="BL2183" i="1" s="1"/>
  <c r="BL2184" i="1" s="1"/>
  <c r="BL2185" i="1" s="1"/>
  <c r="BL2186" i="1" s="1"/>
  <c r="BL2187" i="1" s="1"/>
  <c r="BL2188" i="1" s="1"/>
  <c r="BL2189" i="1" s="1"/>
  <c r="BL2190" i="1" s="1"/>
  <c r="BL2191" i="1" s="1"/>
  <c r="BL2192" i="1" s="1"/>
  <c r="BL2193" i="1" s="1"/>
  <c r="BL2194" i="1" s="1"/>
  <c r="BL2195" i="1" s="1"/>
  <c r="BL2196" i="1" s="1"/>
  <c r="BL2197" i="1" s="1"/>
  <c r="BL2198" i="1" s="1"/>
  <c r="BL2199" i="1" s="1"/>
  <c r="BL2200" i="1" s="1"/>
  <c r="BL2201" i="1" s="1"/>
  <c r="BL2202" i="1" s="1"/>
  <c r="BL2203" i="1" s="1"/>
  <c r="BL2204" i="1" s="1"/>
  <c r="BL2205" i="1" s="1"/>
  <c r="BL2206" i="1" s="1"/>
  <c r="BL2207" i="1" s="1"/>
  <c r="BL2208" i="1" s="1"/>
  <c r="BL2209" i="1" s="1"/>
  <c r="BL2210" i="1" s="1"/>
  <c r="BL2211" i="1" s="1"/>
  <c r="BL2212" i="1" s="1"/>
  <c r="BL2213" i="1" s="1"/>
  <c r="BL2214" i="1" s="1"/>
  <c r="BL2215" i="1" s="1"/>
  <c r="BL2216" i="1" s="1"/>
  <c r="BL2217" i="1" s="1"/>
  <c r="BL2218" i="1" s="1"/>
  <c r="BL2219" i="1" s="1"/>
  <c r="BL2220" i="1" s="1"/>
  <c r="BL2221" i="1" s="1"/>
  <c r="BL2222" i="1" s="1"/>
  <c r="BL2223" i="1" s="1"/>
  <c r="BL2224" i="1" s="1"/>
  <c r="BL2225" i="1" s="1"/>
  <c r="BL2226" i="1" s="1"/>
  <c r="BL2227" i="1" s="1"/>
  <c r="BL2228" i="1" s="1"/>
  <c r="BL2229" i="1" s="1"/>
  <c r="BL2230" i="1" s="1"/>
  <c r="BL2231" i="1" s="1"/>
  <c r="BL2232" i="1" s="1"/>
  <c r="BL2233" i="1" s="1"/>
  <c r="BL2234" i="1" s="1"/>
  <c r="BL2235" i="1" s="1"/>
  <c r="BL2236" i="1" s="1"/>
  <c r="BL2237" i="1" s="1"/>
  <c r="BL2238" i="1" s="1"/>
  <c r="BL2239" i="1" s="1"/>
  <c r="BL2240" i="1" s="1"/>
  <c r="BL2241" i="1" s="1"/>
  <c r="BL2242" i="1" s="1"/>
  <c r="BL2243" i="1" s="1"/>
  <c r="BL2244" i="1" s="1"/>
  <c r="BL2245" i="1" s="1"/>
  <c r="BL2246" i="1" s="1"/>
  <c r="BL2247" i="1" s="1"/>
  <c r="BL2248" i="1" s="1"/>
  <c r="BL2249" i="1" s="1"/>
  <c r="BL2250" i="1" s="1"/>
  <c r="BL2251" i="1" s="1"/>
  <c r="BL2252" i="1" s="1"/>
  <c r="BL2253" i="1" s="1"/>
  <c r="BL2254" i="1" s="1"/>
  <c r="BL2255" i="1" s="1"/>
  <c r="BL2256" i="1" s="1"/>
  <c r="BL2257" i="1" s="1"/>
  <c r="BL2258" i="1" s="1"/>
  <c r="BL2259" i="1" s="1"/>
  <c r="BL2260" i="1" s="1"/>
  <c r="BL2261" i="1" s="1"/>
  <c r="BL2262" i="1" s="1"/>
  <c r="BL2263" i="1" s="1"/>
  <c r="BL2264" i="1" s="1"/>
  <c r="BL2265" i="1" s="1"/>
  <c r="BL2266" i="1" s="1"/>
  <c r="BL2267" i="1" s="1"/>
  <c r="BL2268" i="1" s="1"/>
  <c r="BL2269" i="1" s="1"/>
  <c r="BL2270" i="1" s="1"/>
  <c r="BL2271" i="1" s="1"/>
  <c r="BL2272" i="1" s="1"/>
  <c r="BL2273" i="1" s="1"/>
  <c r="BL2274" i="1" s="1"/>
  <c r="BL2275" i="1" s="1"/>
  <c r="BL2276" i="1" s="1"/>
  <c r="BL2277" i="1" s="1"/>
  <c r="BL2278" i="1" s="1"/>
  <c r="BL2279" i="1" s="1"/>
  <c r="BL2280" i="1" s="1"/>
  <c r="BL2281" i="1" s="1"/>
  <c r="BL2282" i="1" s="1"/>
  <c r="BL2283" i="1" s="1"/>
  <c r="BL2284" i="1" s="1"/>
  <c r="BL2285" i="1" s="1"/>
  <c r="BL2286" i="1" s="1"/>
  <c r="BL2287" i="1" s="1"/>
  <c r="BL2288" i="1" s="1"/>
  <c r="BL2289" i="1" s="1"/>
  <c r="BL2290" i="1" s="1"/>
  <c r="BL2291" i="1" s="1"/>
  <c r="BL2292" i="1" s="1"/>
  <c r="BL2293" i="1" s="1"/>
  <c r="BL2294" i="1" s="1"/>
  <c r="BL2295" i="1" s="1"/>
  <c r="BL2296" i="1" s="1"/>
  <c r="BL2297" i="1" s="1"/>
  <c r="BL2298" i="1" s="1"/>
  <c r="BL2299" i="1" s="1"/>
  <c r="BL2300" i="1" s="1"/>
  <c r="BL2301" i="1" s="1"/>
  <c r="BL2302" i="1" s="1"/>
  <c r="BL2303" i="1" s="1"/>
  <c r="BL2304" i="1" s="1"/>
  <c r="BL2305" i="1" s="1"/>
  <c r="BL2306" i="1" s="1"/>
  <c r="BL2307" i="1" s="1"/>
  <c r="BL2308" i="1" s="1"/>
  <c r="BL2309" i="1" s="1"/>
  <c r="BL2310" i="1" s="1"/>
  <c r="BL2311" i="1" s="1"/>
  <c r="BL2312" i="1" s="1"/>
  <c r="BL2313" i="1" s="1"/>
  <c r="BL2314" i="1" s="1"/>
  <c r="BL2315" i="1" s="1"/>
  <c r="BL2316" i="1" s="1"/>
  <c r="BL2317" i="1" s="1"/>
  <c r="BL2318" i="1" s="1"/>
  <c r="BL2319" i="1" s="1"/>
  <c r="BL2320" i="1" s="1"/>
  <c r="BL2321" i="1" s="1"/>
  <c r="BL2322" i="1" s="1"/>
  <c r="BL2323" i="1" s="1"/>
  <c r="BL2324" i="1" s="1"/>
  <c r="BL2325" i="1" s="1"/>
  <c r="BL2326" i="1" s="1"/>
  <c r="BL2327" i="1" s="1"/>
  <c r="BL2328" i="1" s="1"/>
  <c r="BL2329" i="1" s="1"/>
  <c r="BL2330" i="1" s="1"/>
  <c r="BL2331" i="1" s="1"/>
  <c r="BL2332" i="1" s="1"/>
  <c r="BL2333" i="1" s="1"/>
  <c r="BL2334" i="1" s="1"/>
  <c r="BL2335" i="1" s="1"/>
  <c r="BL2336" i="1" s="1"/>
  <c r="BL2337" i="1" s="1"/>
  <c r="BL2338" i="1" s="1"/>
  <c r="BL2339" i="1" s="1"/>
  <c r="BL2340" i="1" s="1"/>
  <c r="BL2341" i="1" s="1"/>
  <c r="BL2342" i="1" s="1"/>
  <c r="BL2343" i="1" s="1"/>
  <c r="BL2344" i="1" s="1"/>
  <c r="BL2345" i="1" s="1"/>
  <c r="BL2346" i="1" s="1"/>
  <c r="BL2347" i="1" s="1"/>
  <c r="BL2348" i="1" s="1"/>
  <c r="BL2349" i="1" s="1"/>
  <c r="BL2350" i="1" s="1"/>
  <c r="BL2351" i="1" s="1"/>
  <c r="BL2352" i="1" s="1"/>
  <c r="BL2353" i="1" s="1"/>
  <c r="BL2354" i="1" s="1"/>
  <c r="BL2355" i="1" s="1"/>
  <c r="BL2356" i="1" s="1"/>
  <c r="BL2357" i="1" s="1"/>
  <c r="BL2358" i="1" s="1"/>
  <c r="BL2359" i="1" s="1"/>
  <c r="BL2360" i="1" s="1"/>
  <c r="BL2361" i="1" s="1"/>
  <c r="BL2362" i="1" s="1"/>
  <c r="BL2363" i="1" s="1"/>
  <c r="BL2364" i="1" s="1"/>
  <c r="BL2365" i="1" s="1"/>
  <c r="BL2366" i="1" s="1"/>
  <c r="BL2367" i="1" s="1"/>
  <c r="BL2368" i="1" s="1"/>
  <c r="BL2369" i="1" s="1"/>
  <c r="BL2370" i="1" s="1"/>
  <c r="BL2371" i="1" s="1"/>
  <c r="BL2372" i="1" s="1"/>
  <c r="BL2373" i="1" s="1"/>
  <c r="BL2374" i="1" s="1"/>
  <c r="BL2375" i="1" s="1"/>
  <c r="BL2376" i="1" s="1"/>
  <c r="BL2377" i="1" s="1"/>
  <c r="BL2378" i="1" s="1"/>
  <c r="BL2379" i="1" s="1"/>
  <c r="BL2380" i="1" s="1"/>
  <c r="BL2381" i="1" s="1"/>
  <c r="BL2382" i="1" s="1"/>
  <c r="BL2383" i="1" s="1"/>
  <c r="BL2384" i="1" s="1"/>
  <c r="BL2385" i="1" s="1"/>
  <c r="BL2386" i="1" s="1"/>
  <c r="BL2387" i="1" s="1"/>
  <c r="BL2388" i="1" s="1"/>
  <c r="BL2389" i="1" s="1"/>
  <c r="BL2390" i="1" s="1"/>
  <c r="BL2391" i="1" s="1"/>
  <c r="BL2392" i="1" s="1"/>
  <c r="BL2393" i="1" s="1"/>
  <c r="BL2394" i="1" s="1"/>
  <c r="BL2395" i="1" s="1"/>
  <c r="BL2396" i="1" s="1"/>
  <c r="BL2397" i="1" s="1"/>
  <c r="BL2398" i="1" s="1"/>
  <c r="BL2399" i="1" s="1"/>
  <c r="BL2400" i="1" s="1"/>
  <c r="BL2401" i="1" s="1"/>
  <c r="BL2402" i="1" s="1"/>
  <c r="BL2403" i="1" s="1"/>
  <c r="BL2404" i="1" s="1"/>
  <c r="BL2405" i="1" s="1"/>
  <c r="BL2406" i="1" s="1"/>
  <c r="BL2407" i="1" s="1"/>
  <c r="BL2408" i="1" s="1"/>
  <c r="BL2409" i="1" s="1"/>
  <c r="BL2410" i="1" s="1"/>
  <c r="BL2411" i="1" s="1"/>
  <c r="BL2412" i="1" s="1"/>
  <c r="BL2413" i="1" s="1"/>
  <c r="BL2414" i="1" s="1"/>
  <c r="BL2415" i="1" s="1"/>
  <c r="BL2416" i="1" s="1"/>
  <c r="BL2417" i="1" s="1"/>
  <c r="BL2418" i="1" s="1"/>
  <c r="BL2419" i="1" s="1"/>
  <c r="BL2420" i="1" s="1"/>
  <c r="BL2421" i="1" s="1"/>
  <c r="BL2422" i="1" s="1"/>
  <c r="BL2423" i="1" s="1"/>
  <c r="BL2424" i="1" s="1"/>
  <c r="BL2425" i="1" s="1"/>
  <c r="BL2426" i="1" s="1"/>
  <c r="BL2427" i="1" s="1"/>
  <c r="BL2428" i="1" s="1"/>
  <c r="BL2429" i="1" s="1"/>
  <c r="BL2430" i="1" s="1"/>
  <c r="BL2431" i="1" s="1"/>
  <c r="BL2432" i="1" s="1"/>
  <c r="BL2433" i="1" s="1"/>
  <c r="BL2434" i="1" s="1"/>
  <c r="BL2435" i="1" s="1"/>
  <c r="BL2436" i="1" s="1"/>
  <c r="BL2437" i="1" s="1"/>
  <c r="BL2438" i="1" s="1"/>
  <c r="BL2439" i="1" s="1"/>
  <c r="BL2440" i="1" s="1"/>
  <c r="BL2441" i="1" s="1"/>
  <c r="BL2442" i="1" s="1"/>
  <c r="BL2443" i="1" s="1"/>
  <c r="BL2444" i="1" s="1"/>
  <c r="BL2445" i="1" s="1"/>
  <c r="BL2446" i="1" s="1"/>
  <c r="BL2447" i="1" s="1"/>
  <c r="BL2448" i="1" s="1"/>
  <c r="BL2449" i="1" s="1"/>
  <c r="BL2450" i="1" s="1"/>
  <c r="BL2451" i="1" s="1"/>
  <c r="BL2452" i="1" s="1"/>
  <c r="BL2453" i="1" s="1"/>
  <c r="BL2454" i="1" s="1"/>
  <c r="BL2455" i="1" s="1"/>
  <c r="BL2456" i="1" s="1"/>
  <c r="BL2457" i="1" s="1"/>
  <c r="BL2458" i="1" s="1"/>
  <c r="BL2459" i="1" s="1"/>
  <c r="BL2460" i="1" s="1"/>
  <c r="BL2461" i="1" s="1"/>
  <c r="BL2462" i="1" s="1"/>
  <c r="BL2463" i="1" s="1"/>
  <c r="BL2464" i="1" s="1"/>
  <c r="BL2465" i="1" s="1"/>
  <c r="BL2466" i="1" s="1"/>
  <c r="BL2467" i="1" s="1"/>
  <c r="BL2468" i="1" s="1"/>
  <c r="BL2469" i="1" s="1"/>
  <c r="BL2470" i="1" s="1"/>
  <c r="BL2471" i="1" s="1"/>
  <c r="BL2472" i="1" s="1"/>
  <c r="BL2473" i="1" s="1"/>
  <c r="BL2474" i="1" s="1"/>
  <c r="BL2475" i="1" s="1"/>
  <c r="BL2476" i="1" s="1"/>
  <c r="BL2477" i="1" s="1"/>
  <c r="BL2478" i="1" s="1"/>
  <c r="BL2479" i="1" s="1"/>
  <c r="BL2480" i="1" s="1"/>
  <c r="BL2481" i="1" s="1"/>
  <c r="BL2482" i="1" s="1"/>
  <c r="BL2483" i="1" s="1"/>
  <c r="BL2484" i="1" s="1"/>
  <c r="BL2485" i="1" s="1"/>
  <c r="BL2486" i="1" s="1"/>
  <c r="BL2487" i="1" s="1"/>
  <c r="BL2488" i="1" s="1"/>
  <c r="BL2489" i="1" s="1"/>
  <c r="BL2490" i="1" s="1"/>
  <c r="BL2491" i="1" s="1"/>
  <c r="BL2492" i="1" s="1"/>
  <c r="BL2493" i="1" s="1"/>
  <c r="BL2494" i="1" s="1"/>
  <c r="BL2495" i="1" s="1"/>
  <c r="BL2496" i="1" s="1"/>
  <c r="BL2497" i="1" s="1"/>
  <c r="BL2498" i="1" s="1"/>
  <c r="BL2499" i="1" s="1"/>
  <c r="BL2500" i="1" s="1"/>
  <c r="BL2501" i="1" s="1"/>
  <c r="BL2502" i="1" s="1"/>
  <c r="BL2503" i="1" s="1"/>
  <c r="BL2504" i="1" s="1"/>
  <c r="BL2505" i="1" s="1"/>
  <c r="BL2506" i="1" s="1"/>
  <c r="BL2507" i="1" s="1"/>
  <c r="BL2508" i="1" s="1"/>
  <c r="BL2509" i="1" s="1"/>
  <c r="BL2510" i="1" s="1"/>
  <c r="BL2511" i="1" s="1"/>
  <c r="BL2512" i="1" s="1"/>
  <c r="BL2513" i="1" s="1"/>
  <c r="BL2514" i="1" s="1"/>
  <c r="BL2515" i="1" s="1"/>
  <c r="BL2516" i="1" s="1"/>
  <c r="BL2517" i="1" s="1"/>
  <c r="BL2518" i="1" s="1"/>
  <c r="BL2519" i="1" s="1"/>
  <c r="BL2520" i="1" s="1"/>
  <c r="BL2521" i="1" s="1"/>
  <c r="BL2522" i="1" s="1"/>
  <c r="BL2523" i="1" s="1"/>
  <c r="BL2524" i="1" s="1"/>
  <c r="BL2525" i="1" s="1"/>
  <c r="BL2526" i="1" s="1"/>
  <c r="BL2527" i="1" s="1"/>
  <c r="BL2528" i="1" s="1"/>
  <c r="BL2529" i="1" s="1"/>
  <c r="BL2530" i="1" s="1"/>
  <c r="BL2531" i="1" s="1"/>
  <c r="BL2532" i="1" s="1"/>
  <c r="BL2533" i="1" s="1"/>
  <c r="BL2534" i="1" s="1"/>
  <c r="BL2535" i="1" s="1"/>
  <c r="BL2536" i="1" s="1"/>
  <c r="BL2537" i="1" s="1"/>
  <c r="BL2538" i="1" s="1"/>
  <c r="BL2539" i="1" s="1"/>
  <c r="BL2540" i="1" s="1"/>
  <c r="BL2541" i="1" s="1"/>
  <c r="BL2542" i="1" s="1"/>
  <c r="BL2543" i="1" s="1"/>
  <c r="BL2544" i="1" s="1"/>
  <c r="BL2545" i="1" s="1"/>
  <c r="BL2546" i="1" s="1"/>
  <c r="BL2547" i="1" s="1"/>
  <c r="BL2548" i="1" s="1"/>
  <c r="BL2549" i="1" s="1"/>
  <c r="BL2550" i="1" s="1"/>
  <c r="BL2551" i="1" s="1"/>
  <c r="BL2552" i="1" s="1"/>
  <c r="BL2553" i="1" s="1"/>
  <c r="BL2554" i="1" s="1"/>
  <c r="BL2555" i="1" s="1"/>
  <c r="BL2556" i="1" s="1"/>
  <c r="BL2557" i="1" s="1"/>
  <c r="BL2558" i="1" s="1"/>
  <c r="BL2559" i="1" s="1"/>
  <c r="BL2560" i="1" s="1"/>
  <c r="BL2561" i="1" s="1"/>
  <c r="BL2562" i="1" s="1"/>
  <c r="BL2563" i="1" s="1"/>
  <c r="BL2564" i="1" s="1"/>
  <c r="BL2565" i="1" s="1"/>
  <c r="BL2566" i="1" s="1"/>
  <c r="BL2567" i="1" s="1"/>
  <c r="BL2568" i="1" s="1"/>
  <c r="BL2569" i="1" s="1"/>
  <c r="BL2570" i="1" s="1"/>
  <c r="BL2571" i="1" s="1"/>
  <c r="BL2572" i="1" s="1"/>
  <c r="BL2573" i="1" s="1"/>
  <c r="BL2574" i="1" s="1"/>
  <c r="BL2575" i="1" s="1"/>
  <c r="BL2576" i="1" s="1"/>
  <c r="BL2577" i="1" s="1"/>
  <c r="BL2578" i="1" s="1"/>
  <c r="BL2579" i="1" s="1"/>
  <c r="BL2580" i="1" s="1"/>
  <c r="BL2581" i="1" s="1"/>
  <c r="BL2582" i="1" s="1"/>
  <c r="BL2583" i="1" s="1"/>
  <c r="BL2584" i="1" s="1"/>
  <c r="BL2585" i="1" s="1"/>
  <c r="BL2586" i="1" s="1"/>
  <c r="BL2587" i="1" s="1"/>
  <c r="BL2588" i="1" s="1"/>
  <c r="BL2589" i="1" s="1"/>
  <c r="BL2590" i="1" s="1"/>
  <c r="BL2591" i="1" s="1"/>
  <c r="BL2592" i="1" s="1"/>
  <c r="BL2593" i="1" s="1"/>
  <c r="BL2594" i="1" s="1"/>
  <c r="BL2595" i="1" s="1"/>
  <c r="BL2596" i="1" s="1"/>
  <c r="BL2597" i="1" s="1"/>
  <c r="BL2598" i="1" s="1"/>
  <c r="BL2599" i="1" s="1"/>
  <c r="BL2600" i="1" s="1"/>
  <c r="BL2601" i="1" s="1"/>
  <c r="BL2602" i="1" s="1"/>
  <c r="BL2603" i="1" s="1"/>
  <c r="BL2604" i="1" s="1"/>
  <c r="BL2605" i="1" s="1"/>
  <c r="BL2606" i="1" s="1"/>
  <c r="BL2607" i="1" s="1"/>
  <c r="BL2608" i="1" s="1"/>
  <c r="BL2609" i="1" s="1"/>
  <c r="BL2610" i="1" s="1"/>
  <c r="BL2611" i="1" s="1"/>
  <c r="BL2612" i="1" s="1"/>
  <c r="BL2613" i="1" s="1"/>
  <c r="BL2614" i="1" s="1"/>
  <c r="BL2615" i="1" s="1"/>
  <c r="BL2616" i="1" s="1"/>
  <c r="BL2617" i="1" s="1"/>
  <c r="BL2618" i="1" s="1"/>
  <c r="BL2619" i="1" s="1"/>
  <c r="BL2620" i="1" s="1"/>
  <c r="BL2621" i="1" s="1"/>
  <c r="BL2622" i="1" s="1"/>
  <c r="BL2623" i="1" s="1"/>
  <c r="BL2624" i="1" s="1"/>
  <c r="BL2625" i="1" s="1"/>
  <c r="BL2626" i="1" s="1"/>
  <c r="BL2627" i="1" s="1"/>
  <c r="BL2628" i="1" s="1"/>
  <c r="BL2629" i="1" s="1"/>
  <c r="BL2630" i="1" s="1"/>
  <c r="BL2631" i="1" s="1"/>
  <c r="BL2632" i="1" s="1"/>
  <c r="BL2633" i="1" s="1"/>
  <c r="BL2634" i="1" s="1"/>
  <c r="BL2635" i="1" s="1"/>
  <c r="BL2636" i="1" s="1"/>
  <c r="BL2637" i="1" s="1"/>
  <c r="BL2638" i="1" s="1"/>
  <c r="BL2639" i="1" s="1"/>
  <c r="BL2640" i="1" s="1"/>
  <c r="BL2641" i="1" s="1"/>
  <c r="BL2642" i="1" s="1"/>
  <c r="BL2643" i="1" s="1"/>
  <c r="BL2644" i="1" s="1"/>
  <c r="BL2645" i="1" s="1"/>
  <c r="BL2646" i="1" s="1"/>
  <c r="BL2647" i="1" s="1"/>
  <c r="BL2648" i="1" s="1"/>
  <c r="BL2649" i="1" s="1"/>
  <c r="BL2650" i="1" s="1"/>
  <c r="BL2651" i="1" s="1"/>
  <c r="BL2652" i="1" s="1"/>
  <c r="BL2653" i="1" s="1"/>
  <c r="BL2654" i="1" s="1"/>
  <c r="BL2655" i="1" s="1"/>
  <c r="BL2656" i="1" s="1"/>
  <c r="BL2657" i="1" s="1"/>
  <c r="BL2658" i="1" s="1"/>
  <c r="BL2659" i="1" s="1"/>
  <c r="BL2660" i="1" s="1"/>
  <c r="BL2661" i="1" s="1"/>
  <c r="BL2662" i="1" s="1"/>
  <c r="BL2663" i="1" s="1"/>
  <c r="BL2664" i="1" s="1"/>
  <c r="BL2665" i="1" s="1"/>
  <c r="BL2666" i="1" s="1"/>
  <c r="BL2667" i="1" s="1"/>
  <c r="BL2668" i="1" s="1"/>
  <c r="BL2669" i="1" s="1"/>
  <c r="BL2670" i="1" s="1"/>
  <c r="BL2671" i="1" s="1"/>
  <c r="BL2672" i="1" s="1"/>
  <c r="BL2673" i="1" s="1"/>
  <c r="BL2674" i="1" s="1"/>
  <c r="BL2675" i="1" s="1"/>
  <c r="BL2676" i="1" s="1"/>
  <c r="BL2677" i="1" s="1"/>
  <c r="BL2678" i="1" s="1"/>
  <c r="BL2679" i="1" s="1"/>
  <c r="BL2680" i="1" s="1"/>
  <c r="BL2681" i="1" s="1"/>
  <c r="BL2682" i="1" s="1"/>
  <c r="BL2683" i="1" s="1"/>
  <c r="BL2684" i="1" s="1"/>
  <c r="BL2685" i="1" s="1"/>
  <c r="BL2686" i="1" s="1"/>
  <c r="BL2687" i="1" s="1"/>
  <c r="BL2688" i="1" s="1"/>
  <c r="BL2689" i="1" s="1"/>
  <c r="BL2690" i="1" s="1"/>
  <c r="BL2691" i="1" s="1"/>
  <c r="BL2692" i="1" s="1"/>
  <c r="BL2693" i="1" s="1"/>
  <c r="BL2694" i="1" s="1"/>
  <c r="BL2695" i="1" s="1"/>
  <c r="BL2696" i="1" s="1"/>
  <c r="BL2697" i="1" s="1"/>
  <c r="BL2698" i="1" s="1"/>
  <c r="BL2699" i="1" s="1"/>
  <c r="BL2700" i="1" s="1"/>
  <c r="BL2701" i="1" s="1"/>
  <c r="BL2702" i="1" s="1"/>
  <c r="BL2703" i="1" s="1"/>
  <c r="BL2704" i="1" s="1"/>
  <c r="BL2705" i="1" s="1"/>
  <c r="BL2706" i="1" s="1"/>
  <c r="BL2707" i="1" s="1"/>
  <c r="BL2708" i="1" s="1"/>
  <c r="BL2709" i="1" s="1"/>
  <c r="BL2710" i="1" s="1"/>
  <c r="BL2711" i="1" s="1"/>
  <c r="BL2712" i="1" s="1"/>
  <c r="BL2713" i="1" s="1"/>
  <c r="BL2714" i="1" s="1"/>
  <c r="BL2715" i="1" s="1"/>
  <c r="BL2716" i="1" s="1"/>
  <c r="BL2717" i="1" s="1"/>
  <c r="BL2718" i="1" s="1"/>
  <c r="BL2719" i="1" s="1"/>
  <c r="BL2720" i="1" s="1"/>
  <c r="BL2721" i="1" s="1"/>
  <c r="BL2722" i="1" s="1"/>
  <c r="BL2723" i="1" s="1"/>
  <c r="BL2724" i="1" s="1"/>
  <c r="BL2725" i="1" s="1"/>
  <c r="BL2726" i="1" s="1"/>
  <c r="BL2727" i="1" s="1"/>
  <c r="BL2728" i="1" s="1"/>
  <c r="BL2729" i="1" s="1"/>
  <c r="BL2730" i="1" s="1"/>
  <c r="BL2731" i="1" s="1"/>
  <c r="BL2732" i="1" s="1"/>
  <c r="BL2733" i="1" s="1"/>
  <c r="BL2734" i="1" s="1"/>
  <c r="BL2735" i="1" s="1"/>
  <c r="BL2736" i="1" s="1"/>
  <c r="BL2737" i="1" s="1"/>
  <c r="BL2738" i="1" s="1"/>
  <c r="BL2739" i="1" s="1"/>
  <c r="BL2740" i="1" s="1"/>
  <c r="BL2741" i="1" s="1"/>
  <c r="BL2742" i="1" s="1"/>
  <c r="BL2743" i="1" s="1"/>
  <c r="BL2744" i="1" s="1"/>
  <c r="BL2745" i="1" s="1"/>
  <c r="BL2746" i="1" s="1"/>
  <c r="BL2747" i="1" s="1"/>
  <c r="BL2748" i="1" s="1"/>
  <c r="BL2749" i="1" s="1"/>
  <c r="BL2750" i="1" s="1"/>
  <c r="BL2751" i="1" s="1"/>
  <c r="BL2752" i="1" s="1"/>
  <c r="BL2753" i="1" s="1"/>
  <c r="BL2754" i="1" s="1"/>
  <c r="BL2755" i="1" s="1"/>
  <c r="BL2756" i="1" s="1"/>
  <c r="BL2757" i="1" s="1"/>
  <c r="BL2758" i="1" s="1"/>
  <c r="BL2759" i="1" s="1"/>
  <c r="BL2760" i="1" s="1"/>
  <c r="BL2761" i="1" s="1"/>
  <c r="BL2762" i="1" s="1"/>
  <c r="BL2763" i="1" s="1"/>
  <c r="BL2764" i="1" s="1"/>
  <c r="BL2765" i="1" s="1"/>
  <c r="BL2766" i="1" s="1"/>
  <c r="BL2767" i="1" s="1"/>
  <c r="BL2768" i="1" s="1"/>
  <c r="BL2769" i="1" s="1"/>
  <c r="BL2770" i="1" s="1"/>
  <c r="BL2771" i="1" s="1"/>
  <c r="BL2772" i="1" s="1"/>
  <c r="BL2773" i="1" s="1"/>
  <c r="BL2774" i="1" s="1"/>
  <c r="BL2775" i="1" s="1"/>
  <c r="BL2776" i="1" s="1"/>
  <c r="BL2777" i="1" s="1"/>
  <c r="BL2778" i="1" s="1"/>
  <c r="BL2779" i="1" s="1"/>
  <c r="BL2780" i="1" s="1"/>
  <c r="BL2781" i="1" s="1"/>
  <c r="BL2782" i="1" s="1"/>
  <c r="BL2783" i="1" s="1"/>
  <c r="BL2784" i="1" s="1"/>
  <c r="BL2785" i="1" s="1"/>
  <c r="BL2786" i="1" s="1"/>
  <c r="BL2787" i="1" s="1"/>
  <c r="BL2788" i="1" s="1"/>
  <c r="BL2789" i="1" s="1"/>
  <c r="BL2790" i="1" s="1"/>
  <c r="BL2791" i="1" s="1"/>
  <c r="BL2792" i="1" s="1"/>
  <c r="BL2793" i="1" s="1"/>
  <c r="BL2794" i="1" s="1"/>
  <c r="BL2795" i="1" s="1"/>
  <c r="BL2796" i="1" s="1"/>
  <c r="BL2797" i="1" s="1"/>
  <c r="BL2798" i="1" s="1"/>
  <c r="BL2799" i="1" s="1"/>
  <c r="BL2800" i="1" s="1"/>
  <c r="BL2801" i="1" s="1"/>
  <c r="BL2802" i="1" s="1"/>
  <c r="BL2803" i="1" s="1"/>
  <c r="BL2804" i="1" s="1"/>
  <c r="BL2805" i="1" s="1"/>
  <c r="BL2806" i="1" s="1"/>
  <c r="BL2807" i="1" s="1"/>
  <c r="BL2808" i="1" s="1"/>
  <c r="BL2809" i="1" s="1"/>
  <c r="BL2810" i="1" s="1"/>
  <c r="BL2811" i="1" s="1"/>
  <c r="BL2812" i="1" s="1"/>
  <c r="BL2813" i="1" s="1"/>
  <c r="BL2814" i="1" s="1"/>
  <c r="BL2815" i="1" s="1"/>
  <c r="BL2816" i="1" s="1"/>
  <c r="BL2817" i="1" s="1"/>
  <c r="BL2818" i="1" s="1"/>
  <c r="BL2819" i="1" s="1"/>
  <c r="BL2820" i="1" s="1"/>
  <c r="BL2821" i="1" s="1"/>
  <c r="BL2822" i="1" s="1"/>
  <c r="BL2823" i="1" s="1"/>
  <c r="BL2824" i="1" s="1"/>
  <c r="BL2825" i="1" s="1"/>
  <c r="BL2826" i="1" s="1"/>
  <c r="BL2827" i="1" s="1"/>
  <c r="BL2828" i="1" s="1"/>
  <c r="BL2829" i="1" s="1"/>
  <c r="BL2830" i="1" s="1"/>
  <c r="BL2831" i="1" s="1"/>
  <c r="BL2832" i="1" s="1"/>
  <c r="BL2833" i="1" s="1"/>
  <c r="BL2834" i="1" s="1"/>
  <c r="BL2835" i="1" s="1"/>
  <c r="BL2836" i="1" s="1"/>
  <c r="BL2837" i="1" s="1"/>
  <c r="BL2838" i="1" s="1"/>
  <c r="BL2839" i="1" s="1"/>
  <c r="BL2840" i="1" s="1"/>
  <c r="BL2841" i="1" s="1"/>
  <c r="BL2842" i="1" s="1"/>
  <c r="BL2843" i="1" s="1"/>
  <c r="BL2844" i="1" s="1"/>
  <c r="BL2845" i="1" s="1"/>
  <c r="BL2846" i="1" s="1"/>
  <c r="BL2847" i="1" s="1"/>
  <c r="BL2848" i="1" s="1"/>
  <c r="BL2849" i="1" s="1"/>
  <c r="BL2850" i="1" s="1"/>
  <c r="BL2851" i="1" s="1"/>
  <c r="BL2852" i="1" s="1"/>
  <c r="BL2853" i="1" s="1"/>
  <c r="BL2854" i="1" s="1"/>
  <c r="BL2855" i="1" s="1"/>
  <c r="BL2856" i="1" s="1"/>
  <c r="BL2857" i="1" s="1"/>
  <c r="BL2858" i="1" s="1"/>
  <c r="BL2859" i="1" s="1"/>
  <c r="BL2860" i="1" s="1"/>
  <c r="BL2861" i="1" s="1"/>
  <c r="BL2862" i="1" s="1"/>
  <c r="BL2863" i="1" s="1"/>
  <c r="BL2864" i="1" s="1"/>
  <c r="BL2865" i="1" s="1"/>
  <c r="BL2866" i="1" s="1"/>
  <c r="BL2867" i="1" s="1"/>
  <c r="BL2868" i="1" s="1"/>
  <c r="BL2869" i="1" s="1"/>
  <c r="BL2870" i="1" s="1"/>
  <c r="BL2871" i="1" s="1"/>
  <c r="BL2872" i="1" s="1"/>
  <c r="BL2873" i="1" s="1"/>
  <c r="BL2874" i="1" s="1"/>
  <c r="BL2875" i="1" s="1"/>
  <c r="BL2876" i="1" s="1"/>
  <c r="BL2877" i="1" s="1"/>
  <c r="BL2878" i="1" s="1"/>
  <c r="BL2879" i="1" s="1"/>
  <c r="BL2880" i="1" s="1"/>
  <c r="BL2881" i="1" s="1"/>
  <c r="BL2882" i="1" s="1"/>
  <c r="BL2883" i="1" s="1"/>
  <c r="BL2884" i="1" s="1"/>
  <c r="BL2885" i="1" s="1"/>
  <c r="BL2886" i="1" s="1"/>
  <c r="BL2887" i="1" s="1"/>
  <c r="BL2888" i="1" s="1"/>
  <c r="BL2889" i="1" s="1"/>
  <c r="BL2890" i="1" s="1"/>
  <c r="BL2891" i="1" s="1"/>
  <c r="BL2892" i="1" s="1"/>
  <c r="BL2893" i="1" s="1"/>
  <c r="BL2894" i="1" s="1"/>
  <c r="BL2895" i="1" s="1"/>
  <c r="BL2896" i="1" s="1"/>
  <c r="BL2897" i="1" s="1"/>
  <c r="BL2898" i="1" s="1"/>
  <c r="BL2899" i="1" s="1"/>
  <c r="BL2900" i="1" s="1"/>
  <c r="BL2901" i="1" s="1"/>
  <c r="BL2902" i="1" s="1"/>
  <c r="BL2903" i="1" s="1"/>
  <c r="BL2904" i="1" s="1"/>
  <c r="BL2905" i="1" s="1"/>
  <c r="BL2906" i="1" s="1"/>
  <c r="BL2907" i="1" s="1"/>
  <c r="BL2908" i="1" s="1"/>
  <c r="BL2909" i="1" s="1"/>
  <c r="BL2910" i="1" s="1"/>
  <c r="BL2911" i="1" s="1"/>
  <c r="BL2912" i="1" s="1"/>
  <c r="BL2913" i="1" s="1"/>
  <c r="BL2914" i="1" s="1"/>
  <c r="BL2915" i="1" s="1"/>
  <c r="BL2916" i="1" s="1"/>
  <c r="BL2917" i="1" s="1"/>
  <c r="BL2918" i="1" s="1"/>
  <c r="BL2919" i="1" s="1"/>
  <c r="BL2920" i="1" s="1"/>
  <c r="BL2921" i="1" s="1"/>
  <c r="BL2922" i="1" s="1"/>
  <c r="BL2923" i="1" s="1"/>
  <c r="BL2924" i="1" s="1"/>
  <c r="BL2925" i="1" s="1"/>
  <c r="BL2926" i="1" s="1"/>
  <c r="BL2927" i="1" s="1"/>
  <c r="BL2928" i="1" s="1"/>
  <c r="BL2929" i="1" s="1"/>
  <c r="BL2930" i="1" s="1"/>
  <c r="BL2931" i="1" s="1"/>
  <c r="BL2932" i="1" s="1"/>
  <c r="BL2933" i="1" s="1"/>
  <c r="BL2934" i="1" s="1"/>
  <c r="BL2935" i="1" s="1"/>
  <c r="BL2936" i="1" s="1"/>
  <c r="BL2937" i="1" s="1"/>
  <c r="BL2938" i="1" s="1"/>
  <c r="BL2939" i="1" s="1"/>
  <c r="BL2940" i="1" s="1"/>
  <c r="BL2941" i="1" s="1"/>
  <c r="BL2942" i="1" s="1"/>
  <c r="BL2943" i="1" s="1"/>
  <c r="BL2944" i="1" s="1"/>
  <c r="BL2945" i="1" s="1"/>
  <c r="BL2946" i="1" s="1"/>
  <c r="BL2947" i="1" s="1"/>
  <c r="BL2948" i="1" s="1"/>
  <c r="BL2949" i="1" s="1"/>
  <c r="BL2950" i="1" s="1"/>
  <c r="BL2951" i="1" s="1"/>
  <c r="BL2952" i="1" s="1"/>
  <c r="BL2953" i="1" s="1"/>
  <c r="BL2954" i="1" s="1"/>
  <c r="BL2955" i="1" s="1"/>
  <c r="BL2956" i="1" s="1"/>
  <c r="BL2957" i="1" s="1"/>
  <c r="BL2958" i="1" s="1"/>
  <c r="BL2959" i="1" s="1"/>
  <c r="BL2960" i="1" s="1"/>
  <c r="BL2961" i="1" s="1"/>
  <c r="BL2962" i="1" s="1"/>
  <c r="BL2963" i="1" s="1"/>
  <c r="BL2964" i="1" s="1"/>
  <c r="BL2965" i="1" s="1"/>
  <c r="BL2966" i="1" s="1"/>
  <c r="BL2967" i="1" s="1"/>
  <c r="BL2968" i="1" s="1"/>
  <c r="BL2969" i="1" s="1"/>
  <c r="BL2970" i="1" s="1"/>
  <c r="BL2971" i="1" s="1"/>
  <c r="BL2972" i="1" s="1"/>
  <c r="BL2973" i="1" s="1"/>
  <c r="BL2974" i="1" s="1"/>
  <c r="BL2975" i="1" s="1"/>
  <c r="BL2976" i="1" s="1"/>
  <c r="BL2977" i="1" s="1"/>
  <c r="BL2978" i="1" s="1"/>
  <c r="BL2979" i="1" s="1"/>
  <c r="BL2980" i="1" s="1"/>
  <c r="BL2981" i="1" s="1"/>
  <c r="BL2982" i="1" s="1"/>
  <c r="BL2983" i="1" s="1"/>
  <c r="BL2984" i="1" s="1"/>
  <c r="BL2985" i="1" s="1"/>
  <c r="BL2986" i="1" s="1"/>
  <c r="BL2987" i="1" s="1"/>
  <c r="BL2988" i="1" s="1"/>
  <c r="BL2989" i="1" s="1"/>
  <c r="BL2990" i="1" s="1"/>
  <c r="BL2991" i="1" s="1"/>
  <c r="BL2992" i="1" s="1"/>
  <c r="BL2993" i="1" s="1"/>
  <c r="BL2994" i="1" s="1"/>
  <c r="BL2995" i="1" s="1"/>
  <c r="BL2996" i="1" s="1"/>
  <c r="BL2997" i="1" s="1"/>
  <c r="BL2998" i="1" s="1"/>
  <c r="BL2999" i="1" s="1"/>
  <c r="BL3000" i="1" s="1"/>
  <c r="BL3001" i="1" s="1"/>
  <c r="BL3002" i="1" s="1"/>
  <c r="BL3003" i="1" s="1"/>
  <c r="BL3004" i="1" s="1"/>
  <c r="BL3005" i="1" s="1"/>
  <c r="BL3006" i="1" s="1"/>
  <c r="BL3007" i="1" s="1"/>
  <c r="BL3008" i="1" s="1"/>
  <c r="BL3009" i="1" s="1"/>
  <c r="BL3010" i="1" s="1"/>
  <c r="BL3011" i="1" s="1"/>
  <c r="BL3012" i="1" s="1"/>
  <c r="BL3013" i="1" s="1"/>
  <c r="BL3014" i="1" s="1"/>
  <c r="BL3015" i="1" s="1"/>
  <c r="BL3016" i="1" s="1"/>
  <c r="BL3017" i="1" s="1"/>
  <c r="BL3018" i="1" s="1"/>
  <c r="BL3019" i="1" s="1"/>
  <c r="BL3020" i="1" s="1"/>
  <c r="BL3021" i="1" s="1"/>
  <c r="BL3022" i="1" s="1"/>
  <c r="BL3023" i="1" s="1"/>
  <c r="BL3024" i="1" s="1"/>
  <c r="BL3025" i="1" s="1"/>
  <c r="BL3026" i="1" s="1"/>
  <c r="BL3027" i="1" s="1"/>
  <c r="BL3028" i="1" s="1"/>
  <c r="BL3029" i="1" s="1"/>
  <c r="BL3030" i="1" s="1"/>
  <c r="BL3031" i="1" s="1"/>
  <c r="BL3032" i="1" s="1"/>
  <c r="BL3033" i="1" s="1"/>
  <c r="BL3034" i="1" s="1"/>
  <c r="BL3035" i="1" s="1"/>
  <c r="BL3036" i="1" s="1"/>
  <c r="BL3037" i="1" s="1"/>
  <c r="BL3038" i="1" s="1"/>
  <c r="BL3039" i="1" s="1"/>
  <c r="BL3040" i="1" s="1"/>
  <c r="BL3041" i="1" s="1"/>
  <c r="BL3042" i="1" s="1"/>
  <c r="BL3043" i="1" s="1"/>
  <c r="BL3044" i="1" s="1"/>
  <c r="BL3045" i="1" s="1"/>
  <c r="BL3046" i="1" s="1"/>
  <c r="BL3047" i="1" s="1"/>
  <c r="BL3048" i="1" s="1"/>
  <c r="BL3049" i="1" s="1"/>
  <c r="BL3050" i="1" s="1"/>
  <c r="BL3051" i="1" s="1"/>
  <c r="BL3052" i="1" s="1"/>
  <c r="BL3053" i="1" s="1"/>
  <c r="BL3054" i="1" s="1"/>
  <c r="BL3055" i="1" s="1"/>
  <c r="BL3056" i="1" s="1"/>
  <c r="BL3057" i="1" s="1"/>
  <c r="BL3058" i="1" s="1"/>
  <c r="BL3059" i="1" s="1"/>
  <c r="BL3060" i="1" s="1"/>
  <c r="BL3061" i="1" s="1"/>
  <c r="BL3062" i="1" s="1"/>
  <c r="BL3063" i="1" s="1"/>
  <c r="BL3064" i="1" s="1"/>
  <c r="BL3065" i="1" s="1"/>
  <c r="BL3066" i="1" s="1"/>
  <c r="BL3067" i="1" s="1"/>
  <c r="BL3068" i="1" s="1"/>
  <c r="BL3069" i="1" s="1"/>
  <c r="BL3070" i="1" s="1"/>
  <c r="BL3071" i="1" s="1"/>
  <c r="BL3072" i="1" s="1"/>
  <c r="BL3073" i="1" s="1"/>
  <c r="BL3074" i="1" s="1"/>
  <c r="BL3075" i="1" s="1"/>
  <c r="BL3076" i="1" s="1"/>
  <c r="BL3077" i="1" s="1"/>
  <c r="BL3078" i="1" s="1"/>
  <c r="BL3079" i="1" s="1"/>
  <c r="BL3080" i="1" s="1"/>
  <c r="BL3081" i="1" s="1"/>
  <c r="BL3082" i="1" s="1"/>
  <c r="BL3083" i="1" s="1"/>
  <c r="BL3084" i="1" s="1"/>
  <c r="BL3085" i="1" s="1"/>
  <c r="BL3086" i="1" s="1"/>
  <c r="BL3087" i="1" s="1"/>
  <c r="BL3088" i="1" s="1"/>
  <c r="BL3089" i="1" s="1"/>
  <c r="BL3090" i="1" s="1"/>
  <c r="BL3091" i="1" s="1"/>
  <c r="BL3092" i="1" s="1"/>
  <c r="BL3093" i="1" s="1"/>
  <c r="BL3094" i="1" s="1"/>
  <c r="BL3095" i="1" s="1"/>
  <c r="BL3096" i="1" s="1"/>
  <c r="BL3097" i="1" s="1"/>
  <c r="BL3098" i="1" s="1"/>
  <c r="BL3099" i="1" s="1"/>
  <c r="BL3100" i="1" s="1"/>
  <c r="BL3101" i="1" s="1"/>
  <c r="BL3102" i="1" s="1"/>
  <c r="BL3103" i="1" s="1"/>
  <c r="BL3104" i="1" s="1"/>
  <c r="BL3105" i="1" s="1"/>
  <c r="BL3106" i="1" s="1"/>
  <c r="BL3107" i="1" s="1"/>
  <c r="BL3108" i="1" s="1"/>
  <c r="BL3109" i="1" s="1"/>
  <c r="BL3110" i="1" s="1"/>
  <c r="BL3111" i="1" s="1"/>
  <c r="BL3112" i="1" s="1"/>
  <c r="BL3113" i="1" s="1"/>
  <c r="BL3114" i="1" s="1"/>
  <c r="BL3115" i="1" s="1"/>
  <c r="BL3116" i="1" s="1"/>
  <c r="BL3117" i="1" s="1"/>
  <c r="BL3118" i="1" s="1"/>
  <c r="BL3119" i="1" s="1"/>
  <c r="BL3120" i="1" s="1"/>
  <c r="BL3121" i="1" s="1"/>
  <c r="BL3122" i="1" s="1"/>
  <c r="BL3123" i="1" s="1"/>
  <c r="BL3124" i="1" s="1"/>
  <c r="BL3125" i="1" s="1"/>
  <c r="BL3126" i="1" s="1"/>
  <c r="BL3127" i="1" s="1"/>
  <c r="BL3128" i="1" s="1"/>
  <c r="BL3129" i="1" s="1"/>
  <c r="BL3130" i="1" s="1"/>
  <c r="BL3131" i="1" s="1"/>
  <c r="BL3132" i="1" s="1"/>
  <c r="BL3133" i="1" s="1"/>
  <c r="BL3134" i="1" s="1"/>
  <c r="BL3135" i="1" s="1"/>
  <c r="BL3136" i="1" s="1"/>
  <c r="BL3137" i="1" s="1"/>
  <c r="BL3138" i="1" s="1"/>
  <c r="BL3139" i="1" s="1"/>
  <c r="BL3140" i="1" s="1"/>
  <c r="BL3141" i="1" s="1"/>
  <c r="BL3142" i="1" s="1"/>
  <c r="BL3143" i="1" s="1"/>
  <c r="BL3144" i="1" s="1"/>
  <c r="BL3145" i="1" s="1"/>
  <c r="BL3146" i="1" s="1"/>
  <c r="BL3147" i="1" s="1"/>
  <c r="BL3148" i="1" s="1"/>
  <c r="BL3149" i="1" s="1"/>
  <c r="BL3150" i="1" s="1"/>
  <c r="BL3151" i="1" s="1"/>
  <c r="BL3152" i="1" s="1"/>
  <c r="BL3153" i="1" s="1"/>
  <c r="BL3154" i="1" s="1"/>
  <c r="BL3155" i="1" s="1"/>
  <c r="BL3156" i="1" s="1"/>
  <c r="BL3157" i="1" s="1"/>
  <c r="BL3158" i="1" s="1"/>
  <c r="BL3159" i="1" s="1"/>
  <c r="BL3160" i="1" s="1"/>
  <c r="BL3161" i="1" s="1"/>
  <c r="BL3162" i="1" s="1"/>
  <c r="BL3163" i="1" s="1"/>
  <c r="BL3164" i="1" s="1"/>
  <c r="BL3165" i="1" s="1"/>
  <c r="BL3166" i="1" s="1"/>
  <c r="BL3167" i="1" s="1"/>
  <c r="BL3168" i="1" s="1"/>
  <c r="BL3169" i="1" s="1"/>
  <c r="BL3170" i="1" s="1"/>
  <c r="BL3171" i="1" s="1"/>
  <c r="BL3172" i="1" s="1"/>
  <c r="BL3173" i="1" s="1"/>
  <c r="BL3174" i="1" s="1"/>
  <c r="BL3175" i="1" s="1"/>
  <c r="BL3176" i="1" s="1"/>
  <c r="BL3177" i="1" s="1"/>
  <c r="BL3178" i="1" s="1"/>
  <c r="BL3179" i="1" s="1"/>
  <c r="BL3180" i="1" s="1"/>
  <c r="BL3181" i="1" s="1"/>
  <c r="BL3182" i="1" s="1"/>
  <c r="BL3183" i="1" s="1"/>
  <c r="BL3184" i="1" s="1"/>
  <c r="BL3185" i="1" s="1"/>
  <c r="BL3186" i="1" s="1"/>
  <c r="BL3187" i="1" s="1"/>
  <c r="BL3188" i="1" s="1"/>
  <c r="BL3189" i="1" s="1"/>
  <c r="BL3190" i="1" s="1"/>
  <c r="BL3191" i="1" s="1"/>
  <c r="BL3192" i="1" s="1"/>
  <c r="BL3193" i="1" s="1"/>
  <c r="BL3194" i="1" s="1"/>
  <c r="BL3195" i="1" s="1"/>
  <c r="BL3196" i="1" s="1"/>
  <c r="BL3197" i="1" s="1"/>
  <c r="BL3198" i="1" s="1"/>
  <c r="BL3199" i="1" s="1"/>
  <c r="BL3200" i="1" s="1"/>
  <c r="BL3201" i="1" s="1"/>
  <c r="BL3202" i="1" s="1"/>
  <c r="BL3203" i="1" s="1"/>
  <c r="BL3204" i="1" s="1"/>
  <c r="BL3205" i="1" s="1"/>
  <c r="BL3206" i="1" s="1"/>
  <c r="BL3207" i="1" s="1"/>
  <c r="BL3208" i="1" s="1"/>
  <c r="BL3209" i="1" s="1"/>
  <c r="BL3210" i="1" s="1"/>
  <c r="BL3211" i="1" s="1"/>
  <c r="BL3212" i="1" s="1"/>
  <c r="BL3213" i="1" s="1"/>
  <c r="BL3214" i="1" s="1"/>
  <c r="BL3215" i="1" s="1"/>
  <c r="BL3216" i="1" s="1"/>
  <c r="BL3217" i="1" s="1"/>
  <c r="BL3218" i="1" s="1"/>
  <c r="BL3219" i="1" s="1"/>
  <c r="BL3220" i="1" s="1"/>
  <c r="BL3221" i="1" s="1"/>
  <c r="BL3222" i="1" s="1"/>
  <c r="BL3223" i="1" s="1"/>
  <c r="BL3224" i="1" s="1"/>
  <c r="BL3225" i="1" s="1"/>
  <c r="BL3226" i="1" s="1"/>
  <c r="BL3227" i="1" s="1"/>
  <c r="BL3228" i="1" s="1"/>
  <c r="BL3229" i="1" s="1"/>
  <c r="BL3230" i="1" s="1"/>
  <c r="BL3231" i="1" s="1"/>
  <c r="BL3232" i="1" s="1"/>
  <c r="BL3233" i="1" s="1"/>
  <c r="BL3234" i="1" s="1"/>
  <c r="BL3235" i="1" s="1"/>
  <c r="BL3236" i="1" s="1"/>
  <c r="BL3237" i="1" s="1"/>
  <c r="BL3238" i="1" s="1"/>
  <c r="BL3239" i="1" s="1"/>
  <c r="BL3240" i="1" s="1"/>
  <c r="BL3241" i="1" s="1"/>
  <c r="BL3242" i="1" s="1"/>
  <c r="BL3243" i="1" s="1"/>
  <c r="BL3244" i="1" s="1"/>
  <c r="BL3245" i="1" s="1"/>
  <c r="BL3246" i="1" s="1"/>
  <c r="BL3247" i="1" s="1"/>
  <c r="BL3248" i="1" s="1"/>
  <c r="BL3249" i="1" s="1"/>
  <c r="BL3250" i="1" s="1"/>
  <c r="BL3251" i="1" s="1"/>
  <c r="BL3252" i="1" s="1"/>
  <c r="BL3253" i="1" s="1"/>
  <c r="BL3254" i="1" s="1"/>
  <c r="BL3255" i="1" s="1"/>
  <c r="BL3256" i="1" s="1"/>
  <c r="BL3257" i="1" s="1"/>
  <c r="BL3258" i="1" s="1"/>
  <c r="BL3259" i="1" s="1"/>
  <c r="BL3260" i="1" s="1"/>
  <c r="BL3261" i="1" s="1"/>
  <c r="BL3262" i="1" s="1"/>
  <c r="BL3263" i="1" s="1"/>
  <c r="BL3264" i="1" s="1"/>
  <c r="BL3265" i="1" s="1"/>
  <c r="BL3266" i="1" s="1"/>
  <c r="BL3267" i="1" s="1"/>
  <c r="BL3268" i="1" s="1"/>
  <c r="BL3269" i="1" s="1"/>
  <c r="BL3270" i="1" s="1"/>
  <c r="BL3271" i="1" s="1"/>
  <c r="BL3272" i="1" s="1"/>
  <c r="BL3273" i="1" s="1"/>
  <c r="BL3274" i="1" s="1"/>
  <c r="BL3275" i="1" s="1"/>
  <c r="BL3276" i="1" s="1"/>
  <c r="BL3277" i="1" s="1"/>
  <c r="BL3278" i="1" s="1"/>
  <c r="BL3279" i="1" s="1"/>
  <c r="BL3280" i="1" s="1"/>
  <c r="BL3281" i="1" s="1"/>
  <c r="BL3282" i="1" s="1"/>
  <c r="BL3283" i="1" s="1"/>
  <c r="BL3284" i="1" s="1"/>
  <c r="BL3285" i="1" s="1"/>
  <c r="BL3286" i="1" s="1"/>
  <c r="BL3287" i="1" s="1"/>
  <c r="BL3288" i="1" s="1"/>
  <c r="BL3289" i="1" s="1"/>
  <c r="BL3290" i="1" s="1"/>
  <c r="BL3291" i="1" s="1"/>
  <c r="BL3292" i="1" s="1"/>
  <c r="BL3293" i="1" s="1"/>
  <c r="BL3294" i="1" s="1"/>
  <c r="BL3295" i="1" s="1"/>
  <c r="BL3296" i="1" s="1"/>
  <c r="BL3297" i="1" s="1"/>
  <c r="BL3298" i="1" s="1"/>
  <c r="BL3299" i="1" s="1"/>
  <c r="BL3300" i="1" s="1"/>
  <c r="BL3301" i="1" s="1"/>
  <c r="BL3302" i="1" s="1"/>
  <c r="BL3303" i="1" s="1"/>
  <c r="BL3304" i="1" s="1"/>
  <c r="BL3305" i="1" s="1"/>
  <c r="BL3306" i="1" s="1"/>
  <c r="BL3307" i="1" s="1"/>
  <c r="BL3308" i="1" s="1"/>
  <c r="BL3309" i="1" s="1"/>
  <c r="BL3310" i="1" s="1"/>
  <c r="BL3311" i="1" s="1"/>
  <c r="BL3312" i="1" s="1"/>
  <c r="BL3313" i="1" s="1"/>
  <c r="BL3314" i="1" s="1"/>
  <c r="BL3315" i="1" s="1"/>
  <c r="BL3316" i="1" s="1"/>
  <c r="BL3317" i="1" s="1"/>
  <c r="BL3318" i="1" s="1"/>
  <c r="BL3319" i="1" s="1"/>
  <c r="BL3320" i="1" s="1"/>
  <c r="BL3321" i="1" s="1"/>
  <c r="BL3322" i="1" s="1"/>
  <c r="BL3323" i="1" s="1"/>
  <c r="BL3324" i="1" s="1"/>
  <c r="BL3325" i="1" s="1"/>
  <c r="BL3326" i="1" s="1"/>
  <c r="BL3327" i="1" s="1"/>
  <c r="BL3328" i="1" s="1"/>
  <c r="BL3329" i="1" s="1"/>
  <c r="BL3330" i="1" s="1"/>
  <c r="BL3331" i="1" s="1"/>
  <c r="BL3332" i="1" s="1"/>
  <c r="BL3333" i="1" s="1"/>
  <c r="BL3334" i="1" s="1"/>
  <c r="BL3335" i="1" s="1"/>
  <c r="BL3336" i="1" s="1"/>
  <c r="BL3337" i="1" s="1"/>
  <c r="BL3338" i="1" s="1"/>
  <c r="BL3339" i="1" s="1"/>
  <c r="BL3340" i="1" s="1"/>
  <c r="BL3341" i="1" s="1"/>
  <c r="BL3342" i="1" s="1"/>
  <c r="BL3343" i="1" s="1"/>
  <c r="BL3344" i="1" s="1"/>
  <c r="BL3345" i="1" s="1"/>
  <c r="BL3346" i="1" s="1"/>
  <c r="BL3347" i="1" s="1"/>
  <c r="BL3348" i="1" s="1"/>
  <c r="BL3349" i="1" s="1"/>
  <c r="BL3350" i="1" s="1"/>
  <c r="BL3351" i="1" s="1"/>
  <c r="BL3352" i="1" s="1"/>
  <c r="BL3353" i="1" s="1"/>
  <c r="BL3354" i="1" s="1"/>
  <c r="BL3355" i="1" s="1"/>
  <c r="BL3356" i="1" s="1"/>
  <c r="BL3357" i="1" s="1"/>
  <c r="BL3358" i="1" s="1"/>
  <c r="BL3359" i="1" s="1"/>
  <c r="BL3360" i="1" s="1"/>
  <c r="BL3361" i="1" s="1"/>
  <c r="BL3362" i="1" s="1"/>
  <c r="BL3363" i="1" s="1"/>
  <c r="BL3364" i="1" s="1"/>
  <c r="BL3365" i="1" s="1"/>
  <c r="BL3366" i="1" s="1"/>
  <c r="BL3367" i="1" s="1"/>
  <c r="BL3368" i="1" s="1"/>
  <c r="BL3369" i="1" s="1"/>
  <c r="BL3370" i="1" s="1"/>
  <c r="BL3371" i="1" s="1"/>
  <c r="BL3372" i="1" s="1"/>
  <c r="BL3373" i="1" s="1"/>
  <c r="BL3374" i="1" s="1"/>
  <c r="BL3375" i="1" s="1"/>
  <c r="BL3376" i="1" s="1"/>
  <c r="BL3377" i="1" s="1"/>
  <c r="BL3378" i="1" s="1"/>
  <c r="BL3379" i="1" s="1"/>
  <c r="BL3380" i="1" s="1"/>
  <c r="BL3381" i="1" s="1"/>
  <c r="BL3382" i="1" s="1"/>
  <c r="BL3383" i="1" s="1"/>
  <c r="BL3384" i="1" s="1"/>
  <c r="BL3385" i="1" s="1"/>
  <c r="BL3386" i="1" s="1"/>
  <c r="BL3387" i="1" s="1"/>
  <c r="BL3388" i="1" s="1"/>
  <c r="BL3389" i="1" s="1"/>
  <c r="BL3390" i="1" s="1"/>
  <c r="BL3391" i="1" s="1"/>
  <c r="BL3392" i="1" s="1"/>
  <c r="BL3393" i="1" s="1"/>
  <c r="BL3394" i="1" s="1"/>
  <c r="BL3395" i="1" s="1"/>
  <c r="BL3396" i="1" s="1"/>
  <c r="BL3397" i="1" s="1"/>
  <c r="BL3398" i="1" s="1"/>
  <c r="BL3399" i="1" s="1"/>
  <c r="BL3400" i="1" s="1"/>
  <c r="BL3401" i="1" s="1"/>
  <c r="BL3402" i="1" s="1"/>
  <c r="BL3403" i="1" s="1"/>
  <c r="BL3404" i="1" s="1"/>
  <c r="BL3405" i="1" s="1"/>
  <c r="BL3406" i="1" s="1"/>
  <c r="BL3407" i="1" s="1"/>
  <c r="BL3408" i="1" s="1"/>
  <c r="BL3409" i="1" s="1"/>
  <c r="BL3410" i="1" s="1"/>
  <c r="BL3411" i="1" s="1"/>
  <c r="BL3412" i="1" s="1"/>
  <c r="BL3413" i="1" s="1"/>
  <c r="BL3414" i="1" s="1"/>
  <c r="BL3415" i="1" s="1"/>
  <c r="BL3416" i="1" s="1"/>
  <c r="BL3417" i="1" s="1"/>
  <c r="BL3418" i="1" s="1"/>
  <c r="BL3419" i="1" s="1"/>
  <c r="BL3420" i="1" s="1"/>
  <c r="BL3421" i="1" s="1"/>
  <c r="BL3422" i="1" s="1"/>
  <c r="BL3423" i="1" s="1"/>
  <c r="BL3424" i="1" s="1"/>
  <c r="BL3425" i="1" s="1"/>
  <c r="BL3426" i="1" s="1"/>
  <c r="BL3427" i="1" s="1"/>
  <c r="BL3428" i="1" s="1"/>
  <c r="BL3429" i="1" s="1"/>
  <c r="BL3430" i="1" s="1"/>
  <c r="BL3431" i="1" s="1"/>
  <c r="BL3432" i="1" s="1"/>
  <c r="BL3433" i="1" s="1"/>
  <c r="BL3434" i="1" s="1"/>
  <c r="BL3435" i="1" s="1"/>
  <c r="BL3436" i="1" s="1"/>
  <c r="BL3437" i="1" s="1"/>
  <c r="BL3438" i="1" s="1"/>
  <c r="BL3439" i="1" s="1"/>
  <c r="BL3440" i="1" s="1"/>
  <c r="BL3441" i="1" s="1"/>
  <c r="BL3442" i="1" s="1"/>
  <c r="BL3443" i="1" s="1"/>
  <c r="BL3444" i="1" s="1"/>
  <c r="BL3445" i="1" s="1"/>
  <c r="BL3446" i="1" s="1"/>
  <c r="BL3447" i="1" s="1"/>
  <c r="BL3448" i="1" s="1"/>
  <c r="BL3449" i="1" s="1"/>
  <c r="BL3450" i="1" s="1"/>
  <c r="BL3451" i="1" s="1"/>
  <c r="BL3452" i="1" s="1"/>
  <c r="BL3453" i="1" s="1"/>
  <c r="BL3454" i="1" s="1"/>
  <c r="BL3455" i="1" s="1"/>
  <c r="BL3456" i="1" s="1"/>
  <c r="BL3457" i="1" s="1"/>
  <c r="BL3458" i="1" s="1"/>
  <c r="BL3459" i="1" s="1"/>
  <c r="BL3460" i="1" s="1"/>
  <c r="BL3461" i="1" s="1"/>
  <c r="BL3462" i="1" s="1"/>
  <c r="BL3463" i="1" s="1"/>
  <c r="BL3464" i="1" s="1"/>
  <c r="BL3465" i="1" s="1"/>
  <c r="BL3466" i="1" s="1"/>
  <c r="BL3467" i="1" s="1"/>
  <c r="BL3468" i="1" s="1"/>
  <c r="BL3469" i="1" s="1"/>
  <c r="BL3470" i="1" s="1"/>
  <c r="BL3471" i="1" s="1"/>
  <c r="BL3472" i="1" s="1"/>
  <c r="BL3473" i="1" s="1"/>
  <c r="BL3474" i="1" s="1"/>
  <c r="BL3475" i="1" s="1"/>
  <c r="BL3476" i="1" s="1"/>
  <c r="BL3477" i="1" s="1"/>
  <c r="BL3478" i="1" s="1"/>
  <c r="BL3479" i="1" s="1"/>
  <c r="BL3480" i="1" s="1"/>
  <c r="BL3481" i="1" s="1"/>
  <c r="BL3482" i="1" s="1"/>
  <c r="BL3483" i="1" s="1"/>
  <c r="BL3484" i="1" s="1"/>
  <c r="BL3485" i="1" s="1"/>
  <c r="BL3486" i="1" s="1"/>
  <c r="BL3487" i="1" s="1"/>
  <c r="BL3488" i="1" s="1"/>
  <c r="BL3489" i="1" s="1"/>
  <c r="BL3490" i="1" s="1"/>
  <c r="BL3491" i="1" s="1"/>
  <c r="BL3492" i="1" s="1"/>
  <c r="BL3493" i="1" s="1"/>
  <c r="BL3494" i="1" s="1"/>
  <c r="BL3495" i="1" s="1"/>
  <c r="BL3496" i="1" s="1"/>
  <c r="BL3497" i="1" s="1"/>
  <c r="BL3498" i="1" s="1"/>
  <c r="BL3499" i="1" s="1"/>
  <c r="BL3500" i="1" s="1"/>
  <c r="BL3501" i="1" s="1"/>
  <c r="BL3502" i="1" s="1"/>
  <c r="BL3503" i="1" s="1"/>
  <c r="BL3504" i="1" s="1"/>
  <c r="BL3505" i="1" s="1"/>
  <c r="BL3506" i="1" s="1"/>
  <c r="BL3507" i="1" s="1"/>
  <c r="BL3508" i="1" s="1"/>
  <c r="BL3509" i="1" s="1"/>
  <c r="BL3510" i="1" s="1"/>
  <c r="BL3511" i="1" s="1"/>
  <c r="BL3512" i="1" s="1"/>
  <c r="BL3513" i="1" s="1"/>
  <c r="BL3514" i="1" s="1"/>
  <c r="BL3515" i="1" s="1"/>
  <c r="BL3516" i="1" s="1"/>
  <c r="BL3517" i="1" s="1"/>
  <c r="BL3518" i="1" s="1"/>
  <c r="BL3519" i="1" s="1"/>
  <c r="BL3520" i="1" s="1"/>
  <c r="BL3521" i="1" s="1"/>
  <c r="BL3522" i="1" s="1"/>
  <c r="BL3523" i="1" s="1"/>
  <c r="BL3524" i="1" s="1"/>
  <c r="BL3525" i="1" s="1"/>
  <c r="BL3526" i="1" s="1"/>
  <c r="BL3527" i="1" s="1"/>
  <c r="BL3528" i="1" s="1"/>
  <c r="BL3529" i="1" s="1"/>
  <c r="BL3530" i="1" s="1"/>
  <c r="BL3531" i="1" s="1"/>
  <c r="BL3532" i="1" s="1"/>
  <c r="BL3533" i="1" s="1"/>
  <c r="BL3534" i="1" s="1"/>
  <c r="BL3535" i="1" s="1"/>
  <c r="BL3536" i="1" s="1"/>
  <c r="BL3537" i="1" s="1"/>
  <c r="BL3538" i="1" s="1"/>
  <c r="BL3539" i="1" s="1"/>
  <c r="BL3540" i="1" s="1"/>
  <c r="BL3541" i="1" s="1"/>
  <c r="BL3542" i="1" s="1"/>
  <c r="BL3543" i="1" s="1"/>
  <c r="BL3544" i="1" s="1"/>
  <c r="BL3545" i="1" s="1"/>
  <c r="BL3546" i="1" s="1"/>
  <c r="BL3547" i="1" s="1"/>
  <c r="BL3548" i="1" s="1"/>
  <c r="BL3549" i="1" s="1"/>
  <c r="BL3550" i="1" s="1"/>
  <c r="BL3551" i="1" s="1"/>
  <c r="BL3552" i="1" s="1"/>
  <c r="BL3553" i="1" s="1"/>
  <c r="BL3554" i="1" s="1"/>
  <c r="BL3555" i="1" s="1"/>
  <c r="BL3556" i="1" s="1"/>
  <c r="BL3557" i="1" s="1"/>
  <c r="BL3558" i="1" s="1"/>
  <c r="BL3559" i="1" s="1"/>
  <c r="BL3560" i="1" s="1"/>
  <c r="BL3561" i="1" s="1"/>
  <c r="BL3562" i="1" s="1"/>
  <c r="BL3563" i="1" s="1"/>
  <c r="BL3564" i="1" s="1"/>
  <c r="BL3565" i="1" s="1"/>
  <c r="BL3566" i="1" s="1"/>
  <c r="BL3567" i="1" s="1"/>
  <c r="BL3568" i="1" s="1"/>
  <c r="BL3569" i="1" s="1"/>
  <c r="BL3570" i="1" s="1"/>
  <c r="BL3571" i="1" s="1"/>
  <c r="BL3572" i="1" s="1"/>
  <c r="BL3573" i="1" s="1"/>
  <c r="BL3574" i="1" s="1"/>
  <c r="BL3575" i="1" s="1"/>
  <c r="BL3576" i="1" s="1"/>
  <c r="BL3577" i="1" s="1"/>
  <c r="BL3578" i="1" s="1"/>
  <c r="BL3579" i="1" s="1"/>
  <c r="BL3580" i="1" s="1"/>
  <c r="BL3581" i="1" s="1"/>
  <c r="BL3582" i="1" s="1"/>
  <c r="BL3583" i="1" s="1"/>
  <c r="BL3584" i="1" s="1"/>
  <c r="BL3585" i="1" s="1"/>
  <c r="BL3586" i="1" s="1"/>
  <c r="BL3587" i="1" s="1"/>
  <c r="BL3588" i="1" s="1"/>
  <c r="BL3589" i="1" s="1"/>
  <c r="BL3590" i="1" s="1"/>
  <c r="BL3591" i="1" s="1"/>
  <c r="BL3592" i="1" s="1"/>
  <c r="BL3593" i="1" s="1"/>
  <c r="BL3594" i="1" s="1"/>
  <c r="BL3595" i="1" s="1"/>
  <c r="BL3596" i="1" s="1"/>
  <c r="BL3597" i="1" s="1"/>
  <c r="BL3598" i="1" s="1"/>
  <c r="BL3599" i="1" s="1"/>
  <c r="BL3600" i="1" s="1"/>
  <c r="BL3601" i="1" s="1"/>
  <c r="BL3602" i="1" s="1"/>
  <c r="BL3603" i="1" s="1"/>
  <c r="BL3604" i="1" s="1"/>
  <c r="BL3605" i="1" s="1"/>
  <c r="BL3606" i="1" s="1"/>
  <c r="BL3607" i="1" s="1"/>
  <c r="BL3608" i="1" s="1"/>
  <c r="BL3609" i="1" s="1"/>
  <c r="BL3610" i="1" s="1"/>
  <c r="BL3611" i="1" s="1"/>
  <c r="BL3612" i="1" s="1"/>
  <c r="BL3613" i="1" s="1"/>
  <c r="BL3614" i="1" s="1"/>
  <c r="BL3615" i="1" s="1"/>
  <c r="BL3616" i="1" s="1"/>
  <c r="BL3617" i="1" s="1"/>
  <c r="BL3618" i="1" s="1"/>
  <c r="BL3619" i="1" s="1"/>
  <c r="BL3620" i="1" s="1"/>
  <c r="BL3621" i="1" s="1"/>
  <c r="BL3622" i="1" s="1"/>
  <c r="BL3623" i="1" s="1"/>
  <c r="BL3624" i="1" s="1"/>
  <c r="BL3625" i="1" s="1"/>
  <c r="BL3626" i="1" s="1"/>
  <c r="BL3627" i="1" s="1"/>
  <c r="BL3628" i="1" s="1"/>
  <c r="BL3629" i="1" s="1"/>
  <c r="BL3630" i="1" s="1"/>
  <c r="BL3631" i="1" s="1"/>
  <c r="BL3632" i="1" s="1"/>
  <c r="BL3633" i="1" s="1"/>
  <c r="BL3634" i="1" s="1"/>
  <c r="BL3635" i="1" s="1"/>
  <c r="BL3636" i="1" s="1"/>
  <c r="BL3637" i="1" s="1"/>
  <c r="BL3638" i="1" s="1"/>
  <c r="BL3639" i="1" s="1"/>
  <c r="BL3640" i="1" s="1"/>
  <c r="BL3641" i="1" s="1"/>
  <c r="BL3642" i="1" s="1"/>
  <c r="BL3643" i="1" s="1"/>
  <c r="BL3644" i="1" s="1"/>
  <c r="BL3645" i="1" s="1"/>
  <c r="BL3646" i="1" s="1"/>
  <c r="BL3647" i="1" s="1"/>
  <c r="BL3648" i="1" s="1"/>
  <c r="BL3649" i="1" s="1"/>
  <c r="BL3650" i="1" s="1"/>
  <c r="BL3651" i="1" s="1"/>
  <c r="BL3652" i="1" s="1"/>
  <c r="BL3653" i="1" s="1"/>
  <c r="BL3654" i="1" s="1"/>
  <c r="BL3655" i="1" s="1"/>
  <c r="BL3656" i="1" s="1"/>
  <c r="BL3657" i="1" s="1"/>
  <c r="BL3658" i="1" s="1"/>
  <c r="BL3659" i="1" s="1"/>
  <c r="BL3660" i="1" s="1"/>
  <c r="BL3661" i="1" s="1"/>
  <c r="BL3662" i="1" s="1"/>
  <c r="BL3663" i="1" s="1"/>
  <c r="BL3664" i="1" s="1"/>
  <c r="BL3665" i="1" s="1"/>
  <c r="BL3666" i="1" s="1"/>
  <c r="BL3667" i="1" s="1"/>
  <c r="BL3668" i="1" s="1"/>
  <c r="BL3669" i="1" s="1"/>
  <c r="BL3670" i="1" s="1"/>
  <c r="BL3671" i="1" s="1"/>
  <c r="BL3672" i="1" s="1"/>
  <c r="BL3673" i="1" s="1"/>
  <c r="BL3674" i="1" s="1"/>
  <c r="BL3675" i="1" s="1"/>
  <c r="BL3676" i="1" s="1"/>
  <c r="BL3677" i="1" s="1"/>
  <c r="BL3678" i="1" s="1"/>
  <c r="BL3679" i="1" s="1"/>
  <c r="BL3680" i="1" s="1"/>
  <c r="BL3681" i="1" s="1"/>
  <c r="BL3682" i="1" s="1"/>
  <c r="BL3683" i="1" s="1"/>
  <c r="BL3684" i="1" s="1"/>
  <c r="BL3685" i="1" s="1"/>
  <c r="BL3686" i="1" s="1"/>
  <c r="BL3687" i="1" s="1"/>
  <c r="BL3688" i="1" s="1"/>
  <c r="BL3689" i="1" s="1"/>
  <c r="BL3690" i="1" s="1"/>
  <c r="BL3691" i="1" s="1"/>
  <c r="BL3692" i="1" s="1"/>
  <c r="BL3693" i="1" s="1"/>
  <c r="BL3694" i="1" s="1"/>
  <c r="BL3695" i="1" s="1"/>
  <c r="BL3696" i="1" s="1"/>
  <c r="BL3697" i="1" s="1"/>
  <c r="BL3698" i="1" s="1"/>
  <c r="BL3699" i="1" s="1"/>
  <c r="BL3700" i="1" s="1"/>
  <c r="BL3701" i="1" s="1"/>
  <c r="BL3702" i="1" s="1"/>
  <c r="BL3703" i="1" s="1"/>
  <c r="BL3704" i="1" s="1"/>
  <c r="BL3705" i="1" s="1"/>
  <c r="BL3706" i="1" s="1"/>
  <c r="BL3707" i="1" s="1"/>
  <c r="BL3708" i="1" s="1"/>
  <c r="BL3709" i="1" s="1"/>
  <c r="BL3710" i="1" s="1"/>
  <c r="BL3711" i="1" s="1"/>
  <c r="BL3712" i="1" s="1"/>
  <c r="BL3713" i="1" s="1"/>
  <c r="BL3714" i="1" s="1"/>
  <c r="BL3715" i="1" s="1"/>
  <c r="BL3716" i="1" s="1"/>
  <c r="BL3717" i="1" s="1"/>
  <c r="BL3718" i="1" s="1"/>
  <c r="BL3719" i="1" s="1"/>
  <c r="BL3720" i="1" s="1"/>
  <c r="BL3721" i="1" s="1"/>
  <c r="BL3722" i="1" s="1"/>
  <c r="BL3723" i="1" s="1"/>
  <c r="BL3724" i="1" s="1"/>
  <c r="BL3725" i="1" s="1"/>
  <c r="BL3726" i="1" s="1"/>
  <c r="BL3727" i="1" s="1"/>
  <c r="BL3728" i="1" s="1"/>
  <c r="BL3729" i="1" s="1"/>
  <c r="BL3730" i="1" s="1"/>
  <c r="BL3731" i="1" s="1"/>
  <c r="BL3732" i="1" s="1"/>
  <c r="BL3733" i="1" s="1"/>
  <c r="BL3734" i="1" s="1"/>
  <c r="BL3735" i="1" s="1"/>
  <c r="BL3736" i="1" s="1"/>
  <c r="BL3737" i="1" s="1"/>
  <c r="BL3738" i="1" s="1"/>
  <c r="BL3739" i="1" s="1"/>
  <c r="BL3740" i="1" s="1"/>
  <c r="BL3741" i="1" s="1"/>
  <c r="BL3742" i="1" s="1"/>
  <c r="BL3743" i="1" s="1"/>
  <c r="BL3744" i="1" s="1"/>
  <c r="BL3745" i="1" s="1"/>
  <c r="BL3746" i="1" s="1"/>
  <c r="BL3747" i="1" s="1"/>
  <c r="BL3748" i="1" s="1"/>
  <c r="BL3749" i="1" s="1"/>
  <c r="BL3750" i="1" s="1"/>
  <c r="BL3751" i="1" s="1"/>
  <c r="BL3752" i="1" s="1"/>
  <c r="BL3753" i="1" s="1"/>
  <c r="BL3754" i="1" s="1"/>
  <c r="BL3755" i="1" s="1"/>
  <c r="BL3756" i="1" s="1"/>
  <c r="BL3757" i="1" s="1"/>
  <c r="BL3758" i="1" s="1"/>
  <c r="BL3759" i="1" s="1"/>
  <c r="BL3760" i="1" s="1"/>
  <c r="BL3761" i="1" s="1"/>
  <c r="BL3762" i="1" s="1"/>
  <c r="BL3763" i="1" s="1"/>
  <c r="BL3764" i="1" s="1"/>
  <c r="BL3765" i="1" s="1"/>
  <c r="BL3766" i="1" s="1"/>
  <c r="BL3767" i="1" s="1"/>
  <c r="BL3768" i="1" s="1"/>
  <c r="BL3769" i="1" s="1"/>
  <c r="BL3770" i="1" s="1"/>
  <c r="BL3771" i="1" s="1"/>
  <c r="BL3772" i="1" s="1"/>
  <c r="BL3773" i="1" s="1"/>
  <c r="BL3774" i="1" s="1"/>
  <c r="BL3775" i="1" s="1"/>
  <c r="BL3776" i="1" s="1"/>
  <c r="BL3777" i="1" s="1"/>
  <c r="BL3778" i="1" s="1"/>
  <c r="BL3779" i="1" s="1"/>
  <c r="BL3780" i="1" s="1"/>
  <c r="BL3781" i="1" s="1"/>
  <c r="BL3782" i="1" s="1"/>
  <c r="BL3783" i="1" s="1"/>
  <c r="BL3784" i="1" s="1"/>
  <c r="BL3785" i="1" s="1"/>
  <c r="BL3786" i="1" s="1"/>
  <c r="BL3787" i="1" s="1"/>
  <c r="BL3788" i="1" s="1"/>
  <c r="BL3789" i="1" s="1"/>
  <c r="BL3790" i="1" s="1"/>
  <c r="BL3791" i="1" s="1"/>
  <c r="BL3792" i="1" s="1"/>
  <c r="BL3793" i="1" s="1"/>
  <c r="BL3794" i="1" s="1"/>
  <c r="BL3795" i="1" s="1"/>
  <c r="BL3796" i="1" s="1"/>
  <c r="BL3797" i="1" s="1"/>
  <c r="BL3798" i="1" s="1"/>
  <c r="BL3799" i="1" s="1"/>
  <c r="BL3800" i="1" s="1"/>
  <c r="BL3801" i="1" s="1"/>
  <c r="BL3802" i="1" s="1"/>
  <c r="BL3803" i="1" s="1"/>
  <c r="BL3804" i="1" s="1"/>
  <c r="BL3805" i="1" s="1"/>
  <c r="BL3806" i="1" s="1"/>
  <c r="BL3807" i="1" s="1"/>
  <c r="BL3808" i="1" s="1"/>
  <c r="BL3809" i="1" s="1"/>
  <c r="BL3810" i="1" s="1"/>
  <c r="BL3811" i="1" s="1"/>
  <c r="BL3812" i="1" s="1"/>
  <c r="BL3813" i="1" s="1"/>
  <c r="BL3814" i="1" s="1"/>
  <c r="BL3815" i="1" s="1"/>
  <c r="BL3816" i="1" s="1"/>
  <c r="BL3817" i="1" s="1"/>
  <c r="BL3818" i="1" s="1"/>
  <c r="BL3819" i="1" s="1"/>
  <c r="BL3820" i="1" s="1"/>
  <c r="BL3821" i="1" s="1"/>
  <c r="BL3822" i="1" s="1"/>
  <c r="BL3823" i="1" s="1"/>
  <c r="BL3824" i="1" s="1"/>
  <c r="BL3825" i="1" s="1"/>
  <c r="BL3826" i="1" s="1"/>
  <c r="BL3827" i="1" s="1"/>
  <c r="BL3828" i="1" s="1"/>
  <c r="BL3829" i="1" s="1"/>
  <c r="BL3830" i="1" s="1"/>
  <c r="BL3831" i="1" s="1"/>
  <c r="BL3832" i="1" s="1"/>
  <c r="BL3833" i="1" s="1"/>
  <c r="BL3834" i="1" s="1"/>
  <c r="BL3835" i="1" s="1"/>
  <c r="BL3836" i="1" s="1"/>
  <c r="BL3837" i="1" s="1"/>
  <c r="BL3838" i="1" s="1"/>
  <c r="BL3839" i="1" s="1"/>
  <c r="BL3840" i="1" s="1"/>
  <c r="BL3841" i="1" s="1"/>
  <c r="BL3842" i="1" s="1"/>
  <c r="BL3843" i="1" s="1"/>
  <c r="BL3844" i="1" s="1"/>
  <c r="BL3845" i="1" s="1"/>
  <c r="BL3846" i="1" s="1"/>
  <c r="BL3847" i="1" s="1"/>
  <c r="BL3848" i="1" s="1"/>
  <c r="BL3849" i="1" s="1"/>
  <c r="BL3850" i="1" s="1"/>
  <c r="BL3851" i="1" s="1"/>
  <c r="BL3852" i="1" s="1"/>
  <c r="BL3853" i="1" s="1"/>
  <c r="BL3854" i="1" s="1"/>
  <c r="BL3855" i="1" s="1"/>
  <c r="BL3856" i="1" s="1"/>
  <c r="BL3857" i="1" s="1"/>
  <c r="BL3858" i="1" s="1"/>
  <c r="BL3859" i="1" s="1"/>
  <c r="BL3860" i="1" s="1"/>
  <c r="BL3861" i="1" s="1"/>
  <c r="BL3862" i="1" s="1"/>
  <c r="BL3863" i="1" s="1"/>
  <c r="BL3864" i="1" s="1"/>
  <c r="BL3865" i="1" s="1"/>
  <c r="BL3866" i="1" s="1"/>
  <c r="BL3867" i="1" s="1"/>
  <c r="BL3868" i="1" s="1"/>
  <c r="BL3869" i="1" s="1"/>
  <c r="BL3870" i="1" s="1"/>
  <c r="BL3871" i="1" s="1"/>
  <c r="BL3872" i="1" s="1"/>
  <c r="BL3873" i="1" s="1"/>
  <c r="BL3874" i="1" s="1"/>
  <c r="BL3875" i="1" s="1"/>
  <c r="BL3876" i="1" s="1"/>
  <c r="BL3877" i="1" s="1"/>
  <c r="BL3878" i="1" s="1"/>
  <c r="BL3879" i="1" s="1"/>
  <c r="BL3880" i="1" s="1"/>
  <c r="BL3881" i="1" s="1"/>
  <c r="BL3882" i="1" s="1"/>
  <c r="BL3883" i="1" s="1"/>
  <c r="BL3884" i="1" s="1"/>
  <c r="BL3885" i="1" s="1"/>
  <c r="BL3886" i="1" s="1"/>
  <c r="BL3887" i="1" s="1"/>
  <c r="BL3888" i="1" s="1"/>
  <c r="BL3889" i="1" s="1"/>
  <c r="BL3890" i="1" s="1"/>
  <c r="BL3891" i="1" s="1"/>
  <c r="BL3892" i="1" s="1"/>
  <c r="BL3893" i="1" s="1"/>
  <c r="BL3894" i="1" s="1"/>
  <c r="BL3895" i="1" s="1"/>
  <c r="BL3896" i="1" s="1"/>
  <c r="BL3897" i="1" s="1"/>
  <c r="BL3898" i="1" s="1"/>
  <c r="BL3899" i="1" s="1"/>
  <c r="BL3900" i="1" s="1"/>
  <c r="BL3901" i="1" s="1"/>
  <c r="BL3902" i="1" s="1"/>
  <c r="BL3903" i="1" s="1"/>
  <c r="BL3904" i="1" s="1"/>
  <c r="BL3905" i="1" s="1"/>
  <c r="BL3906" i="1" s="1"/>
  <c r="BL3907" i="1" s="1"/>
  <c r="BL3908" i="1" s="1"/>
  <c r="BL3909" i="1" s="1"/>
  <c r="BL3910" i="1" s="1"/>
  <c r="BL3911" i="1" s="1"/>
  <c r="BL3912" i="1" s="1"/>
  <c r="BL3913" i="1" s="1"/>
  <c r="BL3914" i="1" s="1"/>
  <c r="BL3915" i="1" s="1"/>
  <c r="BL3916" i="1" s="1"/>
  <c r="BL3917" i="1" s="1"/>
  <c r="BL3918" i="1" s="1"/>
  <c r="BL3919" i="1" s="1"/>
  <c r="BL3920" i="1" s="1"/>
  <c r="BL3921" i="1" s="1"/>
  <c r="BL3922" i="1" s="1"/>
  <c r="BL3923" i="1" s="1"/>
  <c r="BL3924" i="1" s="1"/>
  <c r="BL3925" i="1" s="1"/>
  <c r="BL3926" i="1" s="1"/>
  <c r="BL3927" i="1" s="1"/>
  <c r="BL3928" i="1" s="1"/>
  <c r="BL3929" i="1" s="1"/>
  <c r="BL3930" i="1" s="1"/>
  <c r="BL3931" i="1" s="1"/>
  <c r="BL3932" i="1" s="1"/>
  <c r="BL3933" i="1" s="1"/>
  <c r="BL3934" i="1" s="1"/>
  <c r="BL3935" i="1" s="1"/>
  <c r="BL3936" i="1" s="1"/>
  <c r="BL3937" i="1" s="1"/>
  <c r="BL3938" i="1" s="1"/>
  <c r="BL3939" i="1" s="1"/>
  <c r="BL3940" i="1" s="1"/>
  <c r="BL3941" i="1" s="1"/>
  <c r="BL3942" i="1" s="1"/>
  <c r="BL3943" i="1" s="1"/>
  <c r="BL3944" i="1" s="1"/>
  <c r="BL3945" i="1" s="1"/>
  <c r="BL3946" i="1" s="1"/>
  <c r="BL3947" i="1" s="1"/>
  <c r="BL3948" i="1" s="1"/>
  <c r="BL3949" i="1" s="1"/>
  <c r="BL3950" i="1" s="1"/>
  <c r="BL3951" i="1" s="1"/>
  <c r="BL3952" i="1" s="1"/>
  <c r="BL3953" i="1" s="1"/>
  <c r="BL3954" i="1" s="1"/>
  <c r="BL3955" i="1" s="1"/>
  <c r="BL3956" i="1" s="1"/>
  <c r="BL3957" i="1" s="1"/>
  <c r="BL3958" i="1" s="1"/>
  <c r="BL3959" i="1" s="1"/>
  <c r="BL3960" i="1" s="1"/>
  <c r="BL3961" i="1" s="1"/>
  <c r="BL3962" i="1" s="1"/>
  <c r="BL3963" i="1" s="1"/>
  <c r="BL3964" i="1" s="1"/>
  <c r="BL3965" i="1" s="1"/>
  <c r="BL3966" i="1" s="1"/>
  <c r="BL3967" i="1" s="1"/>
  <c r="BL3968" i="1" s="1"/>
  <c r="BL3969" i="1" s="1"/>
  <c r="BL3970" i="1" s="1"/>
  <c r="BL3971" i="1" s="1"/>
  <c r="BL3972" i="1" s="1"/>
  <c r="BL3973" i="1" s="1"/>
  <c r="BL3974" i="1" s="1"/>
  <c r="BL3975" i="1" s="1"/>
  <c r="BL3976" i="1" s="1"/>
  <c r="BL3977" i="1" s="1"/>
  <c r="BL3978" i="1" s="1"/>
  <c r="BL3979" i="1" s="1"/>
  <c r="BL3980" i="1" s="1"/>
  <c r="BL3981" i="1" s="1"/>
  <c r="BL3982" i="1" s="1"/>
  <c r="BL3983" i="1" s="1"/>
  <c r="BL3984" i="1" s="1"/>
  <c r="BL3985" i="1" s="1"/>
  <c r="BL3986" i="1" s="1"/>
  <c r="BL3987" i="1" s="1"/>
  <c r="BL3988" i="1" s="1"/>
  <c r="BL3989" i="1" s="1"/>
  <c r="BL3990" i="1" s="1"/>
  <c r="BL3991" i="1" s="1"/>
  <c r="BL3992" i="1" s="1"/>
  <c r="BL3993" i="1" s="1"/>
  <c r="BL3994" i="1" s="1"/>
  <c r="BL3995" i="1" s="1"/>
  <c r="BL3996" i="1" s="1"/>
  <c r="BL3997" i="1" s="1"/>
  <c r="BL3998" i="1" s="1"/>
  <c r="BL3999" i="1" s="1"/>
  <c r="BL4000" i="1" s="1"/>
  <c r="BL4001" i="1" s="1"/>
  <c r="BL4002" i="1" s="1"/>
  <c r="BL4003" i="1" s="1"/>
  <c r="BL4004" i="1" s="1"/>
  <c r="BL4005" i="1" s="1"/>
  <c r="BL4006" i="1" s="1"/>
  <c r="BL4007" i="1" s="1"/>
  <c r="BL4008" i="1" s="1"/>
  <c r="BL4009" i="1" s="1"/>
  <c r="BL4010" i="1" s="1"/>
  <c r="BL4011" i="1" s="1"/>
  <c r="BL4012" i="1" s="1"/>
  <c r="BL4013" i="1" s="1"/>
  <c r="BL4014" i="1" s="1"/>
  <c r="BL4015" i="1" s="1"/>
  <c r="BL4016" i="1" s="1"/>
  <c r="BL4017" i="1" s="1"/>
  <c r="BL4018" i="1" s="1"/>
  <c r="BL4019" i="1" s="1"/>
  <c r="BL4020" i="1" s="1"/>
  <c r="BL4021" i="1" s="1"/>
  <c r="BL4022" i="1" s="1"/>
  <c r="BL4023" i="1" s="1"/>
  <c r="BL4024" i="1" s="1"/>
  <c r="BL4025" i="1" s="1"/>
  <c r="BL4026" i="1" s="1"/>
  <c r="BL4027" i="1" s="1"/>
  <c r="BL4028" i="1" s="1"/>
  <c r="BL4029" i="1" s="1"/>
  <c r="BL4030" i="1" s="1"/>
  <c r="BL4031" i="1" s="1"/>
  <c r="BL4032" i="1" s="1"/>
  <c r="BL4033" i="1" s="1"/>
  <c r="BL4034" i="1" s="1"/>
  <c r="BL4035" i="1" s="1"/>
  <c r="BL4036" i="1" s="1"/>
  <c r="BL4037" i="1" s="1"/>
  <c r="BL4038" i="1" s="1"/>
  <c r="BL4039" i="1" s="1"/>
  <c r="BL4040" i="1" s="1"/>
  <c r="BL4041" i="1" s="1"/>
  <c r="BL4042" i="1" s="1"/>
  <c r="BL4043" i="1" s="1"/>
  <c r="BL4044" i="1" s="1"/>
  <c r="BL4045" i="1" s="1"/>
  <c r="BL4046" i="1" s="1"/>
  <c r="BL4047" i="1" s="1"/>
  <c r="BL4048" i="1" s="1"/>
  <c r="BL4049" i="1" s="1"/>
  <c r="BL4050" i="1" s="1"/>
  <c r="BL4051" i="1" s="1"/>
  <c r="BL4052" i="1" s="1"/>
  <c r="BL4053" i="1" s="1"/>
  <c r="BL4054" i="1" s="1"/>
  <c r="BL4055" i="1" s="1"/>
  <c r="BL4056" i="1" s="1"/>
  <c r="BL4057" i="1" s="1"/>
  <c r="BL4058" i="1" s="1"/>
  <c r="BL4059" i="1" s="1"/>
  <c r="BL4060" i="1" s="1"/>
  <c r="BL4061" i="1" s="1"/>
  <c r="BL4062" i="1" s="1"/>
  <c r="BL4063" i="1" s="1"/>
  <c r="BL4064" i="1" s="1"/>
  <c r="BL4065" i="1" s="1"/>
  <c r="BL4066" i="1" s="1"/>
  <c r="BL4067" i="1" s="1"/>
  <c r="BL4068" i="1" s="1"/>
  <c r="BL4069" i="1" s="1"/>
  <c r="BL4070" i="1" s="1"/>
  <c r="BL4071" i="1" s="1"/>
  <c r="BL4072" i="1" s="1"/>
  <c r="BL4073" i="1" s="1"/>
  <c r="BL4074" i="1" s="1"/>
  <c r="BL4075" i="1" s="1"/>
  <c r="BL4076" i="1" s="1"/>
  <c r="BL4077" i="1" s="1"/>
  <c r="BL4078" i="1" s="1"/>
  <c r="BL4079" i="1" s="1"/>
  <c r="BL4080" i="1" s="1"/>
  <c r="BL4081" i="1" s="1"/>
  <c r="BL4082" i="1" s="1"/>
  <c r="BL4083" i="1" s="1"/>
  <c r="BL4084" i="1" s="1"/>
  <c r="BL4085" i="1" s="1"/>
  <c r="BL4086" i="1" s="1"/>
  <c r="BL4087" i="1" s="1"/>
  <c r="BL4088" i="1" s="1"/>
  <c r="BL4089" i="1" s="1"/>
  <c r="BL4090" i="1" s="1"/>
  <c r="BL4091" i="1" s="1"/>
  <c r="BL4092" i="1" s="1"/>
  <c r="BL4093" i="1" s="1"/>
  <c r="BL4094" i="1" s="1"/>
  <c r="BL4095" i="1" s="1"/>
  <c r="BL4096" i="1" s="1"/>
  <c r="BL4097" i="1" s="1"/>
  <c r="BL4098" i="1" s="1"/>
  <c r="BL4099" i="1" s="1"/>
  <c r="BL4100" i="1" s="1"/>
  <c r="BL4101" i="1" s="1"/>
  <c r="BL4102" i="1" s="1"/>
  <c r="BL4103" i="1" s="1"/>
  <c r="BL4104" i="1" s="1"/>
  <c r="BL4105" i="1" s="1"/>
  <c r="BL4106" i="1" s="1"/>
  <c r="BL4107" i="1" s="1"/>
  <c r="BL4108" i="1" s="1"/>
  <c r="BL4109" i="1" s="1"/>
  <c r="BL4110" i="1" s="1"/>
  <c r="BL4111" i="1" s="1"/>
  <c r="BL4112" i="1" s="1"/>
  <c r="BL4113" i="1" s="1"/>
  <c r="BL4114" i="1" s="1"/>
  <c r="BL4115" i="1" s="1"/>
  <c r="BL4116" i="1" s="1"/>
  <c r="BL4117" i="1" s="1"/>
  <c r="BL4118" i="1" s="1"/>
  <c r="BL4119" i="1" s="1"/>
  <c r="BL4120" i="1" s="1"/>
  <c r="BL4121" i="1" s="1"/>
  <c r="BL4122" i="1" s="1"/>
  <c r="BL4123" i="1" s="1"/>
  <c r="BL4124" i="1" s="1"/>
  <c r="BL4125" i="1" s="1"/>
  <c r="BL4126" i="1" s="1"/>
  <c r="BL4127" i="1" s="1"/>
  <c r="BL4128" i="1" s="1"/>
  <c r="BL4129" i="1" s="1"/>
  <c r="BL4130" i="1" s="1"/>
  <c r="BL4131" i="1" s="1"/>
  <c r="BL4132" i="1" s="1"/>
  <c r="BL4133" i="1" s="1"/>
  <c r="BL4134" i="1" s="1"/>
  <c r="BL4135" i="1" s="1"/>
  <c r="BL4136" i="1" s="1"/>
  <c r="BL4137" i="1" s="1"/>
  <c r="BL4138" i="1" s="1"/>
  <c r="BL4139" i="1" s="1"/>
  <c r="BL4140" i="1" s="1"/>
  <c r="BL4141" i="1" s="1"/>
  <c r="BL4142" i="1" s="1"/>
  <c r="BL4143" i="1" s="1"/>
  <c r="BL4144" i="1" s="1"/>
  <c r="BL4145" i="1" s="1"/>
  <c r="BL4146" i="1" s="1"/>
  <c r="BL4147" i="1" s="1"/>
  <c r="BL4148" i="1" s="1"/>
  <c r="BL4149" i="1" s="1"/>
  <c r="BL4150" i="1" s="1"/>
  <c r="BL4151" i="1" s="1"/>
  <c r="BL4152" i="1" s="1"/>
  <c r="BL4153" i="1" s="1"/>
  <c r="BL4154" i="1" s="1"/>
  <c r="BL4155" i="1" s="1"/>
  <c r="BL4156" i="1" s="1"/>
  <c r="BL4157" i="1" s="1"/>
  <c r="BL4158" i="1" s="1"/>
  <c r="BL4159" i="1" s="1"/>
  <c r="BL4160" i="1" s="1"/>
  <c r="BL4161" i="1" s="1"/>
  <c r="BL4162" i="1" s="1"/>
  <c r="BL4163" i="1" s="1"/>
  <c r="BL4164" i="1" s="1"/>
  <c r="BL4165" i="1" s="1"/>
  <c r="BL4166" i="1" s="1"/>
  <c r="BL4167" i="1" s="1"/>
  <c r="BL4168" i="1" s="1"/>
  <c r="BL4169" i="1" s="1"/>
  <c r="BL4170" i="1" s="1"/>
  <c r="BL4171" i="1" s="1"/>
  <c r="BL4172" i="1" s="1"/>
  <c r="BL4173" i="1" s="1"/>
  <c r="BL4174" i="1" s="1"/>
  <c r="BL4175" i="1" s="1"/>
  <c r="BL4176" i="1" s="1"/>
  <c r="BL4177" i="1" s="1"/>
  <c r="BL4178" i="1" s="1"/>
  <c r="BL4179" i="1" s="1"/>
  <c r="BL4180" i="1" s="1"/>
  <c r="BL4181" i="1" s="1"/>
  <c r="BL4182" i="1" s="1"/>
  <c r="BL4183" i="1" s="1"/>
  <c r="BL4184" i="1" s="1"/>
  <c r="BL4185" i="1" s="1"/>
  <c r="BL4186" i="1" s="1"/>
  <c r="BL4187" i="1" s="1"/>
  <c r="BL4188" i="1" s="1"/>
  <c r="BL4189" i="1" s="1"/>
  <c r="BL4190" i="1" s="1"/>
  <c r="BL4191" i="1" s="1"/>
  <c r="BL4192" i="1" s="1"/>
  <c r="BL4193" i="1" s="1"/>
  <c r="BL4194" i="1" s="1"/>
  <c r="BL4195" i="1" s="1"/>
  <c r="BL4196" i="1" s="1"/>
  <c r="BL4197" i="1" s="1"/>
  <c r="BL4198" i="1" s="1"/>
  <c r="BL4199" i="1" s="1"/>
  <c r="BL4200" i="1" s="1"/>
  <c r="BL4201" i="1" s="1"/>
  <c r="BL4202" i="1" s="1"/>
  <c r="BL4203" i="1" s="1"/>
  <c r="BL4204" i="1" s="1"/>
  <c r="BL4205" i="1" s="1"/>
  <c r="BL4206" i="1" s="1"/>
  <c r="BL4207" i="1" s="1"/>
  <c r="BL4208" i="1" s="1"/>
  <c r="BL4209" i="1" s="1"/>
  <c r="BL4210" i="1" s="1"/>
  <c r="BL4211" i="1" s="1"/>
  <c r="BL4212" i="1" s="1"/>
  <c r="BL4213" i="1" s="1"/>
  <c r="BL4214" i="1" s="1"/>
  <c r="BL4215" i="1" s="1"/>
  <c r="BL4216" i="1" s="1"/>
  <c r="BL4217" i="1" s="1"/>
  <c r="BL4218" i="1" s="1"/>
  <c r="BL4219" i="1" s="1"/>
  <c r="BL4220" i="1" s="1"/>
  <c r="BL4221" i="1" s="1"/>
  <c r="BL4222" i="1" s="1"/>
  <c r="BL4223" i="1" s="1"/>
  <c r="BL4224" i="1" s="1"/>
  <c r="BL4225" i="1" s="1"/>
  <c r="BL4226" i="1" s="1"/>
  <c r="BL4227" i="1" s="1"/>
  <c r="BL4228" i="1" s="1"/>
  <c r="BL4229" i="1" s="1"/>
  <c r="BL4230" i="1" s="1"/>
  <c r="BL4231" i="1" s="1"/>
  <c r="BL4232" i="1" s="1"/>
  <c r="BL4233" i="1" s="1"/>
  <c r="BL4234" i="1" s="1"/>
  <c r="BL4235" i="1" s="1"/>
  <c r="BL4236" i="1" s="1"/>
  <c r="BL4237" i="1" s="1"/>
  <c r="BL4238" i="1" s="1"/>
  <c r="BL4239" i="1" s="1"/>
  <c r="BL4240" i="1" s="1"/>
  <c r="BL4241" i="1" s="1"/>
  <c r="BL4242" i="1" s="1"/>
  <c r="BL4243" i="1" s="1"/>
  <c r="BL4244" i="1" s="1"/>
  <c r="BL4245" i="1" s="1"/>
  <c r="BL4246" i="1" s="1"/>
  <c r="BL4247" i="1" s="1"/>
  <c r="BL4248" i="1" s="1"/>
  <c r="BL4249" i="1" s="1"/>
  <c r="BL4250" i="1" s="1"/>
  <c r="BL4251" i="1" s="1"/>
  <c r="BL4252" i="1" s="1"/>
  <c r="BL4253" i="1" s="1"/>
  <c r="BL4254" i="1" s="1"/>
  <c r="BL4255" i="1" s="1"/>
  <c r="BL4256" i="1" s="1"/>
  <c r="BL4257" i="1" s="1"/>
  <c r="BL4258" i="1" s="1"/>
  <c r="BL4259" i="1" s="1"/>
  <c r="BL4260" i="1" s="1"/>
  <c r="BL4261" i="1" s="1"/>
  <c r="BL4262" i="1" s="1"/>
  <c r="BL4263" i="1" s="1"/>
  <c r="BL4264" i="1" s="1"/>
  <c r="BL4265" i="1" s="1"/>
  <c r="BL4266" i="1" s="1"/>
  <c r="BL4267" i="1" s="1"/>
  <c r="BL4268" i="1" s="1"/>
  <c r="BL4269" i="1" s="1"/>
  <c r="BL4270" i="1" s="1"/>
  <c r="BL4271" i="1" s="1"/>
  <c r="BL4272" i="1" s="1"/>
  <c r="BL4273" i="1" s="1"/>
  <c r="BL4274" i="1" s="1"/>
  <c r="BL4275" i="1" s="1"/>
  <c r="BL4276" i="1" s="1"/>
  <c r="BL4277" i="1" s="1"/>
  <c r="BL4278" i="1" s="1"/>
  <c r="BL4279" i="1" s="1"/>
  <c r="BL4280" i="1" s="1"/>
  <c r="BL4281" i="1" s="1"/>
  <c r="BL4282" i="1" s="1"/>
  <c r="BL4283" i="1" s="1"/>
  <c r="BL4284" i="1" s="1"/>
  <c r="BL4285" i="1" s="1"/>
  <c r="BL4286" i="1" s="1"/>
  <c r="BL4287" i="1" s="1"/>
  <c r="BL4288" i="1" s="1"/>
  <c r="BL4289" i="1" s="1"/>
  <c r="BL4290" i="1" s="1"/>
  <c r="BL4291" i="1" s="1"/>
  <c r="BL4292" i="1" s="1"/>
  <c r="BL4293" i="1" s="1"/>
  <c r="BL4294" i="1" s="1"/>
  <c r="BL4295" i="1" s="1"/>
  <c r="BL4296" i="1" s="1"/>
  <c r="BL4297" i="1" s="1"/>
  <c r="BL4298" i="1" s="1"/>
  <c r="BL4299" i="1" s="1"/>
  <c r="BL4300" i="1" s="1"/>
  <c r="BL4301" i="1" s="1"/>
  <c r="BL4302" i="1" s="1"/>
  <c r="BL4303" i="1" s="1"/>
  <c r="BL4304" i="1" s="1"/>
  <c r="BL4305" i="1" s="1"/>
  <c r="BL4306" i="1" s="1"/>
  <c r="BL4307" i="1" s="1"/>
  <c r="BL4308" i="1" s="1"/>
  <c r="BL4309" i="1" s="1"/>
  <c r="BL4310" i="1" s="1"/>
  <c r="BL4311" i="1" s="1"/>
  <c r="BL4312" i="1" s="1"/>
  <c r="BL4313" i="1" s="1"/>
  <c r="BL4314" i="1" s="1"/>
  <c r="BL4315" i="1" s="1"/>
  <c r="BL4316" i="1" s="1"/>
  <c r="BL4317" i="1" s="1"/>
  <c r="BL4318" i="1" s="1"/>
  <c r="BL4319" i="1" s="1"/>
  <c r="BL4320" i="1" s="1"/>
  <c r="BL4321" i="1" s="1"/>
  <c r="BL4322" i="1" s="1"/>
  <c r="BL4323" i="1" s="1"/>
  <c r="BL4324" i="1" s="1"/>
  <c r="BL4325" i="1" s="1"/>
  <c r="BL4326" i="1" s="1"/>
  <c r="BL4327" i="1" s="1"/>
  <c r="BL4328" i="1" s="1"/>
  <c r="BL4329" i="1" s="1"/>
  <c r="BL4330" i="1" s="1"/>
  <c r="BL4331" i="1" s="1"/>
  <c r="BL4332" i="1" s="1"/>
  <c r="BL4333" i="1" s="1"/>
  <c r="BL4334" i="1" s="1"/>
  <c r="BL4335" i="1" s="1"/>
  <c r="BL4336" i="1" s="1"/>
  <c r="BL4337" i="1" s="1"/>
  <c r="BL4338" i="1" s="1"/>
  <c r="BL4339" i="1" s="1"/>
  <c r="BL4340" i="1" s="1"/>
  <c r="BL4341" i="1" s="1"/>
  <c r="BL4342" i="1" s="1"/>
  <c r="BL4343" i="1" s="1"/>
  <c r="BL4344" i="1" s="1"/>
  <c r="BL4345" i="1" s="1"/>
  <c r="BL4346" i="1" s="1"/>
  <c r="BL4347" i="1" s="1"/>
  <c r="BL4348" i="1" s="1"/>
  <c r="BL4349" i="1" s="1"/>
  <c r="BL4350" i="1" s="1"/>
  <c r="BL4351" i="1" s="1"/>
  <c r="BL4352" i="1" s="1"/>
  <c r="BL4353" i="1" s="1"/>
  <c r="BL4354" i="1" s="1"/>
  <c r="BL4355" i="1" s="1"/>
  <c r="BL4356" i="1" s="1"/>
  <c r="BL4357" i="1" s="1"/>
  <c r="BL4358" i="1" s="1"/>
  <c r="BL4359" i="1" s="1"/>
  <c r="BL4360" i="1" s="1"/>
  <c r="BL4361" i="1" s="1"/>
  <c r="BL4362" i="1" s="1"/>
  <c r="BL4363" i="1" s="1"/>
  <c r="BL4364" i="1" s="1"/>
  <c r="BL4365" i="1" s="1"/>
  <c r="BL4366" i="1" s="1"/>
  <c r="BL4367" i="1" s="1"/>
  <c r="BL4368" i="1" s="1"/>
  <c r="BL4369" i="1" s="1"/>
  <c r="BL4370" i="1" s="1"/>
  <c r="BL4371" i="1" s="1"/>
  <c r="BL4372" i="1" s="1"/>
  <c r="BL4373" i="1" s="1"/>
  <c r="BL4374" i="1" s="1"/>
  <c r="BL4375" i="1" s="1"/>
  <c r="BL4376" i="1" s="1"/>
  <c r="BL4377" i="1" s="1"/>
  <c r="BL4378" i="1" s="1"/>
  <c r="BL4379" i="1" s="1"/>
  <c r="BL4380" i="1" s="1"/>
  <c r="BL4381" i="1" s="1"/>
  <c r="BL4382" i="1" s="1"/>
  <c r="BL4383" i="1" s="1"/>
  <c r="BL4384" i="1" s="1"/>
  <c r="BL4385" i="1" s="1"/>
  <c r="BL4386" i="1" s="1"/>
  <c r="BL4387" i="1" s="1"/>
  <c r="BL4388" i="1" s="1"/>
  <c r="BL4389" i="1" s="1"/>
  <c r="BL4390" i="1" s="1"/>
  <c r="BL4391" i="1" s="1"/>
  <c r="BL4392" i="1" s="1"/>
  <c r="BL4393" i="1" s="1"/>
  <c r="BL4394" i="1" s="1"/>
  <c r="BL4395" i="1" s="1"/>
  <c r="BL4396" i="1" s="1"/>
  <c r="BL4397" i="1" s="1"/>
  <c r="BL4398" i="1" s="1"/>
  <c r="BL4399" i="1" s="1"/>
  <c r="BL4400" i="1" s="1"/>
  <c r="BL4401" i="1" s="1"/>
  <c r="BL4402" i="1" s="1"/>
  <c r="BL4403" i="1" s="1"/>
  <c r="BL4404" i="1" s="1"/>
  <c r="BL4405" i="1" s="1"/>
  <c r="BL4406" i="1" s="1"/>
  <c r="BL4407" i="1" s="1"/>
  <c r="BL4408" i="1" s="1"/>
  <c r="BL4409" i="1" s="1"/>
  <c r="BL4410" i="1" s="1"/>
  <c r="BL4411" i="1" s="1"/>
  <c r="BL4412" i="1" s="1"/>
  <c r="BL4413" i="1" s="1"/>
  <c r="BL4414" i="1" s="1"/>
  <c r="BL4415" i="1" s="1"/>
  <c r="BL4416" i="1" s="1"/>
  <c r="BL4417" i="1" s="1"/>
  <c r="BL4418" i="1" s="1"/>
  <c r="BL4419" i="1" s="1"/>
  <c r="BL4420" i="1" s="1"/>
  <c r="BL4421" i="1" s="1"/>
  <c r="BL4422" i="1" s="1"/>
  <c r="BL4423" i="1" s="1"/>
  <c r="BL4424" i="1" s="1"/>
  <c r="BL4425" i="1" s="1"/>
  <c r="BL4426" i="1" s="1"/>
  <c r="BL4427" i="1" s="1"/>
  <c r="BL4428" i="1" s="1"/>
  <c r="BL4429" i="1" s="1"/>
  <c r="BL4430" i="1" s="1"/>
  <c r="BL4431" i="1" s="1"/>
  <c r="BL4432" i="1" s="1"/>
  <c r="BL4433" i="1" s="1"/>
  <c r="BL4434" i="1" s="1"/>
  <c r="BL4435" i="1" s="1"/>
  <c r="BL4436" i="1" s="1"/>
  <c r="BL4437" i="1" s="1"/>
  <c r="BL4438" i="1" s="1"/>
  <c r="BL4439" i="1" s="1"/>
  <c r="BL4440" i="1" s="1"/>
  <c r="BL4441" i="1" s="1"/>
  <c r="BL4442" i="1" s="1"/>
  <c r="BL4443" i="1" s="1"/>
  <c r="BL4444" i="1" s="1"/>
  <c r="BL4445" i="1" s="1"/>
  <c r="BL4446" i="1" s="1"/>
  <c r="BL4447" i="1" s="1"/>
  <c r="BL4448" i="1" s="1"/>
  <c r="BL4449" i="1" s="1"/>
  <c r="BL4450" i="1" s="1"/>
  <c r="BL4451" i="1" s="1"/>
  <c r="BL4452" i="1" s="1"/>
  <c r="BL4453" i="1" s="1"/>
  <c r="BL4454" i="1" s="1"/>
  <c r="BL4455" i="1" s="1"/>
  <c r="BL4456" i="1" s="1"/>
  <c r="BL4457" i="1" s="1"/>
  <c r="BL4458" i="1" s="1"/>
  <c r="BL4459" i="1" s="1"/>
  <c r="BL4460" i="1" s="1"/>
  <c r="BL4461" i="1" s="1"/>
  <c r="BL4462" i="1" s="1"/>
  <c r="BL4463" i="1" s="1"/>
  <c r="BL4464" i="1" s="1"/>
  <c r="BL4465" i="1" s="1"/>
  <c r="BL4466" i="1" s="1"/>
  <c r="BL4467" i="1" s="1"/>
  <c r="BL4468" i="1" s="1"/>
  <c r="BL4469" i="1" s="1"/>
  <c r="BL4470" i="1" s="1"/>
  <c r="BL4471" i="1" s="1"/>
  <c r="BL4472" i="1" s="1"/>
  <c r="BL4473" i="1" s="1"/>
  <c r="BL4474" i="1" s="1"/>
  <c r="BL4475" i="1" s="1"/>
  <c r="BL4476" i="1" s="1"/>
  <c r="BL4477" i="1" s="1"/>
  <c r="BL4478" i="1" s="1"/>
  <c r="BL4479" i="1" s="1"/>
  <c r="BL4480" i="1" s="1"/>
  <c r="BL4481" i="1" s="1"/>
  <c r="BL4482" i="1" s="1"/>
  <c r="BL4483" i="1" s="1"/>
  <c r="BL4484" i="1" s="1"/>
  <c r="BL4485" i="1" s="1"/>
  <c r="BL4486" i="1" s="1"/>
  <c r="BL4487" i="1" s="1"/>
  <c r="BL4488" i="1" s="1"/>
  <c r="BL4489" i="1" s="1"/>
  <c r="BL4490" i="1" s="1"/>
  <c r="BL4491" i="1" s="1"/>
  <c r="BL4492" i="1" s="1"/>
  <c r="BL4493" i="1" s="1"/>
  <c r="BL4494" i="1" s="1"/>
  <c r="BL4495" i="1" s="1"/>
  <c r="BL4496" i="1" s="1"/>
  <c r="BL4497" i="1" s="1"/>
  <c r="BL4498" i="1" s="1"/>
  <c r="BL4499" i="1" s="1"/>
  <c r="BL4500" i="1" s="1"/>
  <c r="BL4501" i="1" s="1"/>
  <c r="BL4502" i="1" s="1"/>
  <c r="BL4503" i="1" s="1"/>
  <c r="BL4504" i="1" s="1"/>
  <c r="BL4505" i="1" s="1"/>
  <c r="BL4506" i="1" s="1"/>
  <c r="BL4507" i="1" s="1"/>
  <c r="BL4508" i="1" s="1"/>
  <c r="BL4509" i="1" s="1"/>
  <c r="BL4510" i="1" s="1"/>
  <c r="BL4511" i="1" s="1"/>
  <c r="BL4512" i="1" s="1"/>
  <c r="BL4513" i="1" s="1"/>
  <c r="BL4514" i="1" s="1"/>
  <c r="BL4515" i="1" s="1"/>
  <c r="BL4516" i="1" s="1"/>
  <c r="BL4517" i="1" s="1"/>
  <c r="BL4518" i="1" s="1"/>
  <c r="BL4519" i="1" s="1"/>
  <c r="BL4520" i="1" s="1"/>
  <c r="BL4521" i="1" s="1"/>
  <c r="BL4522" i="1" s="1"/>
  <c r="BL4523" i="1" s="1"/>
  <c r="BL4524" i="1" s="1"/>
  <c r="BL4525" i="1" s="1"/>
  <c r="BL4526" i="1" s="1"/>
  <c r="BL4527" i="1" s="1"/>
  <c r="BL4528" i="1" s="1"/>
  <c r="BL4529" i="1" s="1"/>
  <c r="BL4530" i="1" s="1"/>
  <c r="BL4531" i="1" s="1"/>
  <c r="BL4532" i="1" s="1"/>
  <c r="BL4533" i="1" s="1"/>
  <c r="BL4534" i="1" s="1"/>
  <c r="BL4535" i="1" s="1"/>
  <c r="BL4536" i="1" s="1"/>
  <c r="BL4537" i="1" s="1"/>
  <c r="BL4538" i="1" s="1"/>
  <c r="BL4539" i="1" s="1"/>
  <c r="BL4540" i="1" s="1"/>
  <c r="BL4541" i="1" s="1"/>
  <c r="BL4542" i="1" s="1"/>
  <c r="BL4543" i="1" s="1"/>
  <c r="BL4544" i="1" s="1"/>
  <c r="BL4545" i="1" s="1"/>
  <c r="BL4546" i="1" s="1"/>
  <c r="BL4547" i="1" s="1"/>
  <c r="BL4548" i="1" s="1"/>
  <c r="BL4549" i="1" s="1"/>
  <c r="BL4550" i="1" s="1"/>
  <c r="BL4551" i="1" s="1"/>
  <c r="BL4552" i="1" s="1"/>
  <c r="BL4553" i="1" s="1"/>
  <c r="BL4554" i="1" s="1"/>
  <c r="BL4555" i="1" s="1"/>
  <c r="BL4556" i="1" s="1"/>
  <c r="BL4557" i="1" s="1"/>
  <c r="BL4558" i="1" s="1"/>
  <c r="BL4559" i="1" s="1"/>
  <c r="BL4560" i="1" s="1"/>
  <c r="BL4561" i="1" s="1"/>
  <c r="BL4562" i="1" s="1"/>
  <c r="BL4563" i="1" s="1"/>
  <c r="BL4564" i="1" s="1"/>
  <c r="BL4565" i="1" s="1"/>
  <c r="BL4566" i="1" s="1"/>
  <c r="BL4567" i="1" s="1"/>
  <c r="BL4568" i="1" s="1"/>
  <c r="BL4569" i="1" s="1"/>
  <c r="BL4570" i="1" s="1"/>
  <c r="BL4571" i="1" s="1"/>
  <c r="BL4572" i="1" s="1"/>
  <c r="BL4573" i="1" s="1"/>
  <c r="BL4574" i="1" s="1"/>
  <c r="BL4575" i="1" s="1"/>
  <c r="BL4576" i="1" s="1"/>
  <c r="BL4577" i="1" s="1"/>
  <c r="BL4578" i="1" s="1"/>
  <c r="BL4579" i="1" s="1"/>
  <c r="BL4580" i="1" s="1"/>
  <c r="BL4581" i="1" s="1"/>
  <c r="BL4582" i="1" s="1"/>
  <c r="BL4583" i="1" s="1"/>
  <c r="BL4584" i="1" s="1"/>
  <c r="BL4585" i="1" s="1"/>
  <c r="BL4586" i="1" s="1"/>
  <c r="BL4587" i="1" s="1"/>
  <c r="BL4588" i="1" s="1"/>
  <c r="BL4589" i="1" s="1"/>
  <c r="BL4590" i="1" s="1"/>
  <c r="BL4591" i="1" s="1"/>
  <c r="BL4592" i="1" s="1"/>
  <c r="BL4593" i="1" s="1"/>
  <c r="BL4594" i="1" s="1"/>
  <c r="BL4595" i="1" s="1"/>
  <c r="BL4596" i="1" s="1"/>
  <c r="BL4597" i="1" s="1"/>
  <c r="BL4598" i="1" s="1"/>
  <c r="BL4599" i="1" s="1"/>
  <c r="BL4600" i="1" s="1"/>
  <c r="BL4601" i="1" s="1"/>
  <c r="BL4602" i="1" s="1"/>
  <c r="BL4603" i="1" s="1"/>
  <c r="BL4604" i="1" s="1"/>
  <c r="BL4605" i="1" s="1"/>
  <c r="BL4606" i="1" s="1"/>
  <c r="BL4607" i="1" s="1"/>
  <c r="BL4608" i="1" s="1"/>
  <c r="BL4609" i="1" s="1"/>
  <c r="BL4610" i="1" s="1"/>
  <c r="BL4611" i="1" s="1"/>
  <c r="BL4612" i="1" s="1"/>
  <c r="BL4613" i="1" s="1"/>
  <c r="BL4614" i="1" s="1"/>
  <c r="BL4615" i="1" s="1"/>
  <c r="BL4616" i="1" s="1"/>
  <c r="BL4617" i="1" s="1"/>
  <c r="BL4618" i="1" s="1"/>
  <c r="BL4619" i="1" s="1"/>
  <c r="BL4620" i="1" s="1"/>
  <c r="BL4621" i="1" s="1"/>
  <c r="BL4622" i="1" s="1"/>
  <c r="BL4623" i="1" s="1"/>
  <c r="BL4624" i="1" s="1"/>
  <c r="BL4625" i="1" s="1"/>
  <c r="BL4626" i="1" s="1"/>
  <c r="BL4627" i="1" s="1"/>
  <c r="BL4628" i="1" s="1"/>
  <c r="BL4629" i="1" s="1"/>
  <c r="BL4630" i="1" s="1"/>
  <c r="BL4631" i="1" s="1"/>
  <c r="BL4632" i="1" s="1"/>
  <c r="BL4633" i="1" s="1"/>
  <c r="BL4634" i="1" s="1"/>
  <c r="BL4635" i="1" s="1"/>
  <c r="BL4636" i="1" s="1"/>
  <c r="BL4637" i="1" s="1"/>
  <c r="BL4638" i="1" s="1"/>
  <c r="BL4639" i="1" s="1"/>
  <c r="BL4640" i="1" s="1"/>
  <c r="BL4641" i="1" s="1"/>
  <c r="BL4642" i="1" s="1"/>
  <c r="BL4643" i="1" s="1"/>
  <c r="BL4644" i="1" s="1"/>
  <c r="BL4645" i="1" s="1"/>
  <c r="BL4646" i="1" s="1"/>
  <c r="BL4647" i="1" s="1"/>
  <c r="BL4648" i="1" s="1"/>
  <c r="BL4649" i="1" s="1"/>
  <c r="BL4650" i="1" s="1"/>
  <c r="BL4651" i="1" s="1"/>
  <c r="BL4652" i="1" s="1"/>
  <c r="BL4653" i="1" s="1"/>
  <c r="BL4654" i="1" s="1"/>
  <c r="BL4655" i="1" s="1"/>
  <c r="BL4656" i="1" s="1"/>
  <c r="BL4657" i="1" s="1"/>
  <c r="BL4658" i="1" s="1"/>
  <c r="BL4659" i="1" s="1"/>
  <c r="BL4660" i="1" s="1"/>
  <c r="BL4661" i="1" s="1"/>
  <c r="BL4662" i="1" s="1"/>
  <c r="BL4663" i="1" s="1"/>
  <c r="BL4664" i="1" s="1"/>
  <c r="BL4665" i="1" s="1"/>
  <c r="BL4666" i="1" s="1"/>
  <c r="BL4667" i="1" s="1"/>
  <c r="BL4668" i="1" s="1"/>
  <c r="BL4669" i="1" s="1"/>
  <c r="BL4670" i="1" s="1"/>
  <c r="BL4671" i="1" s="1"/>
  <c r="BL4672" i="1" s="1"/>
  <c r="BL4673" i="1" s="1"/>
  <c r="BL4674" i="1" s="1"/>
  <c r="BL4675" i="1" s="1"/>
  <c r="BL4676" i="1" s="1"/>
  <c r="BL4677" i="1" s="1"/>
  <c r="BL4678" i="1" s="1"/>
  <c r="BL4679" i="1" s="1"/>
  <c r="BL4680" i="1" s="1"/>
  <c r="BL4681" i="1" s="1"/>
  <c r="BL4682" i="1" s="1"/>
  <c r="BL4683" i="1" s="1"/>
  <c r="BL4684" i="1" s="1"/>
  <c r="BL4685" i="1" s="1"/>
  <c r="BL4686" i="1" s="1"/>
  <c r="BL4687" i="1" s="1"/>
  <c r="BL4688" i="1" s="1"/>
  <c r="BL4689" i="1" s="1"/>
  <c r="BL4690" i="1" s="1"/>
  <c r="BL4691" i="1" s="1"/>
  <c r="BL4692" i="1" s="1"/>
  <c r="BL4693" i="1" s="1"/>
  <c r="BL4694" i="1" s="1"/>
  <c r="BL4695" i="1" s="1"/>
  <c r="BL4696" i="1" s="1"/>
  <c r="BL4697" i="1" s="1"/>
  <c r="BL4698" i="1" s="1"/>
  <c r="BL4699" i="1" s="1"/>
  <c r="BL4700" i="1" s="1"/>
  <c r="BL4701" i="1" s="1"/>
  <c r="BL4702" i="1" s="1"/>
  <c r="BL4703" i="1" s="1"/>
  <c r="BL4704" i="1" s="1"/>
  <c r="BL4705" i="1" s="1"/>
  <c r="BL4706" i="1" s="1"/>
  <c r="BL4707" i="1" s="1"/>
  <c r="BL4708" i="1" s="1"/>
  <c r="BL4709" i="1" s="1"/>
  <c r="BL4710" i="1" s="1"/>
  <c r="BL4711" i="1" s="1"/>
  <c r="BL4712" i="1" s="1"/>
  <c r="BL4713" i="1" s="1"/>
  <c r="BL4714" i="1" s="1"/>
  <c r="BL4715" i="1" s="1"/>
  <c r="BL4716" i="1" s="1"/>
  <c r="BL4717" i="1" s="1"/>
  <c r="BL4718" i="1" s="1"/>
  <c r="BL4719" i="1" s="1"/>
  <c r="BL4720" i="1" s="1"/>
  <c r="BL4721" i="1" s="1"/>
  <c r="BL4722" i="1" s="1"/>
  <c r="BL4723" i="1" s="1"/>
  <c r="BL4724" i="1" s="1"/>
  <c r="BL4725" i="1" s="1"/>
  <c r="BL4726" i="1" s="1"/>
  <c r="BL4727" i="1" s="1"/>
  <c r="BL4728" i="1" s="1"/>
  <c r="BL4729" i="1" s="1"/>
  <c r="BL4730" i="1" s="1"/>
  <c r="BL4731" i="1" s="1"/>
  <c r="BL4732" i="1" s="1"/>
  <c r="BL4733" i="1" s="1"/>
  <c r="BL4734" i="1" s="1"/>
  <c r="BL4735" i="1" s="1"/>
  <c r="BL4736" i="1" s="1"/>
  <c r="BL4737" i="1" s="1"/>
  <c r="BL4738" i="1" s="1"/>
  <c r="BL4739" i="1" s="1"/>
  <c r="BL4740" i="1" s="1"/>
  <c r="BL4741" i="1" s="1"/>
  <c r="BL4742" i="1" s="1"/>
  <c r="BL4743" i="1" s="1"/>
  <c r="BL4744" i="1" s="1"/>
  <c r="BL4745" i="1" s="1"/>
  <c r="BL4746" i="1" s="1"/>
  <c r="BL4747" i="1" s="1"/>
  <c r="BL4748" i="1" s="1"/>
  <c r="BL4749" i="1" s="1"/>
  <c r="BL4750" i="1" s="1"/>
  <c r="BL4751" i="1" s="1"/>
  <c r="BL4752" i="1" s="1"/>
  <c r="BL4753" i="1" s="1"/>
  <c r="BL4754" i="1" s="1"/>
  <c r="BL4755" i="1" s="1"/>
  <c r="BL4756" i="1" s="1"/>
  <c r="BL4757" i="1" s="1"/>
  <c r="BL4758" i="1" s="1"/>
  <c r="BL4759" i="1" s="1"/>
  <c r="BL4760" i="1" s="1"/>
  <c r="BL4761" i="1" s="1"/>
  <c r="BL4762" i="1" s="1"/>
  <c r="BL4763" i="1" s="1"/>
  <c r="BL4764" i="1" s="1"/>
  <c r="BL4765" i="1" s="1"/>
  <c r="BL4766" i="1" s="1"/>
  <c r="BL4767" i="1" s="1"/>
  <c r="BL4768" i="1" s="1"/>
  <c r="BL4769" i="1" s="1"/>
  <c r="BL4770" i="1" s="1"/>
  <c r="BL4771" i="1" s="1"/>
  <c r="BL4772" i="1" s="1"/>
  <c r="BL4773" i="1" s="1"/>
  <c r="BL4774" i="1" s="1"/>
  <c r="BL4775" i="1" s="1"/>
  <c r="BL4776" i="1" s="1"/>
  <c r="BL4777" i="1" s="1"/>
  <c r="BL4778" i="1" s="1"/>
  <c r="BL4779" i="1" s="1"/>
  <c r="BL4780" i="1" s="1"/>
  <c r="BL4781" i="1" s="1"/>
  <c r="BL4782" i="1" s="1"/>
  <c r="BL4783" i="1" s="1"/>
  <c r="BL4784" i="1" s="1"/>
  <c r="BL4785" i="1" s="1"/>
  <c r="BL4786" i="1" s="1"/>
  <c r="BL4787" i="1" s="1"/>
  <c r="BL4788" i="1" s="1"/>
  <c r="BL4789" i="1" s="1"/>
  <c r="BL4790" i="1" s="1"/>
  <c r="BL4791" i="1" s="1"/>
  <c r="BL4792" i="1" s="1"/>
  <c r="BL4793" i="1" s="1"/>
  <c r="BL4794" i="1" s="1"/>
  <c r="BL4795" i="1" s="1"/>
  <c r="BL4796" i="1" s="1"/>
  <c r="BL4797" i="1" s="1"/>
  <c r="BL4798" i="1" s="1"/>
  <c r="BL4799" i="1" s="1"/>
  <c r="BL4800" i="1" s="1"/>
  <c r="BL4801" i="1" s="1"/>
  <c r="BL4802" i="1" s="1"/>
  <c r="BL4803" i="1" s="1"/>
  <c r="BL4804" i="1" s="1"/>
  <c r="BL4805" i="1" s="1"/>
  <c r="BL4806" i="1" s="1"/>
  <c r="BL4807" i="1" s="1"/>
  <c r="BL4808" i="1" s="1"/>
  <c r="BL4809" i="1" s="1"/>
  <c r="BL4810" i="1" s="1"/>
  <c r="BL4811" i="1" s="1"/>
  <c r="BL4812" i="1" s="1"/>
  <c r="BL4813" i="1" s="1"/>
  <c r="BL4814" i="1" s="1"/>
  <c r="BL4815" i="1" s="1"/>
  <c r="BL4816" i="1" s="1"/>
  <c r="BL4817" i="1" s="1"/>
  <c r="BL4818" i="1" s="1"/>
  <c r="BL4819" i="1" s="1"/>
  <c r="BL4820" i="1" s="1"/>
  <c r="BL4821" i="1" s="1"/>
  <c r="BL4822" i="1" s="1"/>
  <c r="BL4823" i="1" s="1"/>
  <c r="BL4824" i="1" s="1"/>
  <c r="BL4825" i="1" s="1"/>
  <c r="BL4826" i="1" s="1"/>
  <c r="BL4827" i="1" s="1"/>
  <c r="BL4828" i="1" s="1"/>
  <c r="BL4829" i="1" s="1"/>
  <c r="BL4830" i="1" s="1"/>
  <c r="BL4831" i="1" s="1"/>
  <c r="BL4832" i="1" s="1"/>
  <c r="BL4833" i="1" s="1"/>
  <c r="BL4834" i="1" s="1"/>
  <c r="BL4835" i="1" s="1"/>
  <c r="BL4836" i="1" s="1"/>
  <c r="BL4837" i="1" s="1"/>
  <c r="BL4838" i="1" s="1"/>
  <c r="BL4839" i="1" s="1"/>
  <c r="BL4840" i="1" s="1"/>
  <c r="BL4841" i="1" s="1"/>
  <c r="BL4842" i="1" s="1"/>
  <c r="BL4843" i="1" s="1"/>
  <c r="BL4844" i="1" s="1"/>
  <c r="BL4845" i="1" s="1"/>
  <c r="BL4846" i="1" s="1"/>
  <c r="BL4847" i="1" s="1"/>
  <c r="BL4848" i="1" s="1"/>
  <c r="BL4849" i="1" s="1"/>
  <c r="BL4850" i="1" s="1"/>
  <c r="BL4851" i="1" s="1"/>
  <c r="BL4852" i="1" s="1"/>
  <c r="BL4853" i="1" s="1"/>
  <c r="BL4854" i="1" s="1"/>
  <c r="BL4855" i="1" s="1"/>
  <c r="BL4856" i="1" s="1"/>
  <c r="BL4857" i="1" s="1"/>
  <c r="BL4858" i="1" s="1"/>
  <c r="BL4859" i="1" s="1"/>
  <c r="BL4860" i="1" s="1"/>
  <c r="BL4861" i="1" s="1"/>
  <c r="BL4862" i="1" s="1"/>
  <c r="BL4863" i="1" s="1"/>
  <c r="BL4864" i="1" s="1"/>
  <c r="BL4865" i="1" s="1"/>
  <c r="BL4866" i="1" s="1"/>
  <c r="BL4867" i="1" s="1"/>
  <c r="BL4868" i="1" s="1"/>
  <c r="BL4869" i="1" s="1"/>
  <c r="BL4870" i="1" s="1"/>
  <c r="BL4871" i="1" s="1"/>
  <c r="BL4872" i="1" s="1"/>
  <c r="BL4873" i="1" s="1"/>
  <c r="BL4874" i="1" s="1"/>
  <c r="BL4875" i="1" s="1"/>
  <c r="BL4876" i="1" s="1"/>
  <c r="BL4877" i="1" s="1"/>
  <c r="BL4878" i="1" s="1"/>
  <c r="BL4879" i="1" s="1"/>
  <c r="BL4880" i="1" s="1"/>
  <c r="BL4881" i="1" s="1"/>
  <c r="BL4882" i="1" s="1"/>
  <c r="BL4883" i="1" s="1"/>
  <c r="BL4884" i="1" s="1"/>
  <c r="BL4885" i="1" s="1"/>
  <c r="BL4886" i="1" s="1"/>
  <c r="BL4887" i="1" s="1"/>
  <c r="BL4888" i="1" s="1"/>
  <c r="BL4889" i="1" s="1"/>
  <c r="BL4890" i="1" s="1"/>
  <c r="BL4891" i="1" s="1"/>
  <c r="BL4892" i="1" s="1"/>
  <c r="BL4893" i="1" s="1"/>
  <c r="BL4894" i="1" s="1"/>
  <c r="BL4895" i="1" s="1"/>
  <c r="BL4896" i="1" s="1"/>
  <c r="BL4897" i="1" s="1"/>
  <c r="BL4898" i="1" s="1"/>
  <c r="BL4899" i="1" s="1"/>
  <c r="BL4900" i="1" s="1"/>
  <c r="BL4901" i="1" s="1"/>
  <c r="BL4902" i="1" s="1"/>
  <c r="BL4903" i="1" s="1"/>
  <c r="BL4904" i="1" s="1"/>
  <c r="BL4905" i="1" s="1"/>
  <c r="BL4906" i="1" s="1"/>
  <c r="BL4907" i="1" s="1"/>
  <c r="BL4908" i="1" s="1"/>
  <c r="BL4909" i="1" s="1"/>
  <c r="BL4910" i="1" s="1"/>
  <c r="BL4911" i="1" s="1"/>
  <c r="BL4912" i="1" s="1"/>
  <c r="BL4913" i="1" s="1"/>
  <c r="BL4914" i="1" s="1"/>
  <c r="BL4915" i="1" s="1"/>
  <c r="BL4916" i="1" s="1"/>
  <c r="BL4917" i="1" s="1"/>
  <c r="BL4918" i="1" s="1"/>
  <c r="BL4919" i="1" s="1"/>
  <c r="BL4920" i="1" s="1"/>
  <c r="BL4921" i="1" s="1"/>
  <c r="BL4922" i="1" s="1"/>
  <c r="BL4923" i="1" s="1"/>
  <c r="BL4924" i="1" s="1"/>
  <c r="BL4925" i="1" s="1"/>
  <c r="BL4926" i="1" s="1"/>
  <c r="BL4927" i="1" s="1"/>
  <c r="BL4928" i="1" s="1"/>
  <c r="BL4929" i="1" s="1"/>
  <c r="BL4930" i="1" s="1"/>
  <c r="BL4931" i="1" s="1"/>
  <c r="BL4932" i="1" s="1"/>
  <c r="BL4933" i="1" s="1"/>
  <c r="BL4934" i="1" s="1"/>
  <c r="BL4935" i="1" s="1"/>
  <c r="BL4936" i="1" s="1"/>
  <c r="BL4937" i="1" s="1"/>
  <c r="BL4938" i="1" s="1"/>
  <c r="BL4939" i="1" s="1"/>
  <c r="BL4940" i="1" s="1"/>
  <c r="BL4941" i="1" s="1"/>
  <c r="BL4942" i="1" s="1"/>
  <c r="BL4943" i="1" s="1"/>
  <c r="BL4944" i="1" s="1"/>
  <c r="BL4945" i="1" s="1"/>
  <c r="BL4946" i="1" s="1"/>
  <c r="BL4947" i="1" s="1"/>
  <c r="BL4948" i="1" s="1"/>
  <c r="BL4949" i="1" s="1"/>
  <c r="BL4950" i="1" s="1"/>
  <c r="BL4951" i="1" s="1"/>
  <c r="BL4952" i="1" s="1"/>
  <c r="BL4953" i="1" s="1"/>
  <c r="BL4954" i="1" s="1"/>
  <c r="BL4955" i="1" s="1"/>
  <c r="BL4956" i="1" s="1"/>
  <c r="BL4957" i="1" s="1"/>
  <c r="BL4958" i="1" s="1"/>
  <c r="BL4959" i="1" s="1"/>
  <c r="BL4960" i="1" s="1"/>
  <c r="BL4961" i="1" s="1"/>
  <c r="BL4962" i="1" s="1"/>
  <c r="BL4963" i="1" s="1"/>
  <c r="BL4964" i="1" s="1"/>
  <c r="BL4965" i="1" s="1"/>
  <c r="BL4966" i="1" s="1"/>
  <c r="BL4967" i="1" s="1"/>
  <c r="BL4968" i="1" s="1"/>
  <c r="BL4969" i="1" s="1"/>
  <c r="BL4970" i="1" s="1"/>
  <c r="BL4971" i="1" s="1"/>
  <c r="BL4972" i="1" s="1"/>
  <c r="BL4973" i="1" s="1"/>
  <c r="BL4974" i="1" s="1"/>
  <c r="BL4975" i="1" s="1"/>
  <c r="BL4976" i="1" s="1"/>
  <c r="BL4977" i="1" s="1"/>
  <c r="BL4978" i="1" s="1"/>
  <c r="BL4979" i="1" s="1"/>
  <c r="BL4980" i="1" s="1"/>
  <c r="BL4981" i="1" s="1"/>
  <c r="BL4982" i="1" s="1"/>
  <c r="BL4983" i="1" s="1"/>
  <c r="BL4984" i="1" s="1"/>
  <c r="BL4985" i="1" s="1"/>
  <c r="BL4986" i="1" s="1"/>
  <c r="BL4987" i="1" s="1"/>
  <c r="BL4988" i="1" s="1"/>
  <c r="BL4989" i="1" s="1"/>
  <c r="BL4990" i="1" s="1"/>
  <c r="BL4991" i="1" s="1"/>
  <c r="BL4992" i="1" s="1"/>
  <c r="BL4993" i="1" s="1"/>
  <c r="BL4994" i="1" s="1"/>
  <c r="BL4995" i="1" s="1"/>
  <c r="BL4996" i="1" s="1"/>
  <c r="BL4997" i="1" s="1"/>
  <c r="BL4998" i="1" s="1"/>
  <c r="BL4999" i="1" s="1"/>
  <c r="BL5000" i="1" s="1"/>
  <c r="BL5001" i="1" s="1"/>
  <c r="BL5002" i="1" s="1"/>
  <c r="BL5003" i="1" s="1"/>
  <c r="BL5004" i="1" s="1"/>
  <c r="BL5005" i="1" s="1"/>
  <c r="BL5006" i="1" s="1"/>
  <c r="BL5007" i="1" s="1"/>
  <c r="BL5008" i="1" s="1"/>
  <c r="BL5009" i="1" s="1"/>
  <c r="BL5010" i="1" s="1"/>
  <c r="BL5011" i="1" s="1"/>
  <c r="BL5012" i="1" s="1"/>
  <c r="BL5013" i="1" s="1"/>
  <c r="BL5014" i="1" s="1"/>
  <c r="BL5015" i="1" s="1"/>
  <c r="BL5016" i="1" s="1"/>
  <c r="BL5017" i="1" s="1"/>
  <c r="BL5018" i="1" s="1"/>
  <c r="BL5019" i="1" s="1"/>
  <c r="BL5020" i="1" s="1"/>
  <c r="BL5021" i="1" s="1"/>
  <c r="BL5022" i="1" s="1"/>
  <c r="BL5023" i="1" s="1"/>
  <c r="BL5024" i="1" s="1"/>
  <c r="BL5025" i="1" s="1"/>
  <c r="BL5026" i="1" s="1"/>
  <c r="BL5027" i="1" s="1"/>
  <c r="BL5028" i="1" s="1"/>
  <c r="BL5029" i="1" s="1"/>
  <c r="BL5030" i="1" s="1"/>
  <c r="BL5031" i="1" s="1"/>
  <c r="BL5032" i="1" s="1"/>
  <c r="BL5033" i="1" s="1"/>
  <c r="BL5034" i="1" s="1"/>
  <c r="BL5035" i="1" s="1"/>
  <c r="BL5036" i="1" s="1"/>
  <c r="BL5037" i="1" s="1"/>
  <c r="BL5038" i="1" s="1"/>
  <c r="BL5039" i="1" s="1"/>
  <c r="BL5040" i="1" s="1"/>
  <c r="BL5041" i="1" s="1"/>
  <c r="BL5042" i="1" s="1"/>
  <c r="BL5043" i="1" s="1"/>
  <c r="BL5044" i="1" s="1"/>
  <c r="BL5045" i="1" s="1"/>
  <c r="BL5046" i="1" s="1"/>
  <c r="BL5047" i="1" s="1"/>
  <c r="BL5048" i="1" s="1"/>
  <c r="BL5049" i="1" s="1"/>
  <c r="BL5050" i="1" s="1"/>
  <c r="BL5051" i="1" s="1"/>
  <c r="BL5052" i="1" s="1"/>
  <c r="BL5053" i="1" s="1"/>
  <c r="BL5054" i="1" s="1"/>
  <c r="BL5055" i="1" s="1"/>
  <c r="BL5056" i="1" s="1"/>
  <c r="BL5057" i="1" s="1"/>
  <c r="BL5058" i="1" s="1"/>
  <c r="BL5059" i="1" s="1"/>
  <c r="BL5060" i="1" s="1"/>
  <c r="BL5061" i="1" s="1"/>
  <c r="BL5062" i="1" s="1"/>
  <c r="BL5063" i="1" s="1"/>
  <c r="BL5064" i="1" s="1"/>
  <c r="BL5065" i="1" s="1"/>
  <c r="BL5066" i="1" s="1"/>
  <c r="BL5067" i="1" s="1"/>
  <c r="BL5068" i="1" s="1"/>
  <c r="BL5069" i="1" s="1"/>
  <c r="BL5070" i="1" s="1"/>
  <c r="BL5071" i="1" s="1"/>
  <c r="BL5072" i="1" s="1"/>
  <c r="BL5073" i="1" s="1"/>
  <c r="BL5074" i="1" s="1"/>
  <c r="BL5075" i="1" s="1"/>
  <c r="BL5076" i="1" s="1"/>
  <c r="BL5077" i="1" s="1"/>
  <c r="BL5078" i="1" s="1"/>
  <c r="BL5079" i="1" s="1"/>
  <c r="BL5080" i="1" s="1"/>
  <c r="BL5081" i="1" s="1"/>
  <c r="BL5082" i="1" s="1"/>
  <c r="BL5083" i="1" s="1"/>
  <c r="BL5084" i="1" s="1"/>
  <c r="BL5085" i="1" s="1"/>
  <c r="BL5086" i="1" s="1"/>
  <c r="BL5087" i="1" s="1"/>
  <c r="BL5088" i="1" s="1"/>
  <c r="BL5089" i="1" s="1"/>
  <c r="BL5090" i="1" s="1"/>
  <c r="BL5091" i="1" s="1"/>
  <c r="BL5092" i="1" s="1"/>
  <c r="BL5093" i="1" s="1"/>
  <c r="BL5094" i="1" s="1"/>
  <c r="BL5095" i="1" s="1"/>
  <c r="BL5096" i="1" s="1"/>
  <c r="BL5097" i="1" s="1"/>
  <c r="BL5098" i="1" s="1"/>
  <c r="BL5099" i="1" s="1"/>
  <c r="BL5100" i="1" s="1"/>
  <c r="BL5101" i="1" s="1"/>
  <c r="BL5102" i="1" s="1"/>
  <c r="BL5103" i="1" s="1"/>
  <c r="BL5104" i="1" s="1"/>
  <c r="BL5105" i="1" s="1"/>
  <c r="BL5106" i="1" s="1"/>
  <c r="BL5107" i="1" s="1"/>
  <c r="BL5108" i="1" s="1"/>
  <c r="BL5109" i="1" s="1"/>
  <c r="BL5110" i="1" s="1"/>
  <c r="BL5111" i="1" s="1"/>
  <c r="BL5112" i="1" s="1"/>
  <c r="BL5113" i="1" s="1"/>
  <c r="BL5114" i="1" s="1"/>
  <c r="BL5115" i="1" s="1"/>
  <c r="BL5116" i="1" s="1"/>
  <c r="BL5117" i="1" s="1"/>
  <c r="BL5118" i="1" s="1"/>
  <c r="BL5119" i="1" s="1"/>
  <c r="BL5120" i="1" s="1"/>
  <c r="BL5121" i="1" s="1"/>
  <c r="BL5122" i="1" s="1"/>
  <c r="BL5123" i="1" s="1"/>
  <c r="BL5124" i="1" s="1"/>
  <c r="BL5125" i="1" s="1"/>
  <c r="BL5126" i="1" s="1"/>
  <c r="BL5127" i="1" s="1"/>
  <c r="BL5128" i="1" s="1"/>
  <c r="BL5129" i="1" s="1"/>
  <c r="BL5130" i="1" s="1"/>
  <c r="BL5131" i="1" s="1"/>
  <c r="BL5132" i="1" s="1"/>
  <c r="BL5133" i="1" s="1"/>
  <c r="BL5134" i="1" s="1"/>
  <c r="BL5135" i="1" s="1"/>
  <c r="BL5136" i="1" s="1"/>
  <c r="BL5137" i="1" s="1"/>
  <c r="BL5138" i="1" s="1"/>
  <c r="BL5139" i="1" s="1"/>
  <c r="BL5140" i="1" s="1"/>
  <c r="BL5141" i="1" s="1"/>
  <c r="BL5142" i="1" s="1"/>
  <c r="BL5143" i="1" s="1"/>
  <c r="BL5144" i="1" s="1"/>
  <c r="BL5145" i="1" s="1"/>
  <c r="BL5146" i="1" s="1"/>
  <c r="BL5147" i="1" s="1"/>
  <c r="BL5148" i="1" s="1"/>
  <c r="BL5149" i="1" s="1"/>
  <c r="BL5150" i="1" s="1"/>
  <c r="BL5151" i="1" s="1"/>
  <c r="BL5152" i="1" s="1"/>
  <c r="BL5153" i="1" s="1"/>
  <c r="BL5154" i="1" s="1"/>
  <c r="BL5155" i="1" s="1"/>
  <c r="BL5156" i="1" s="1"/>
  <c r="BL5157" i="1" s="1"/>
  <c r="BL5158" i="1" s="1"/>
  <c r="BL5159" i="1" s="1"/>
  <c r="BL5160" i="1" s="1"/>
  <c r="BL5161" i="1" s="1"/>
  <c r="BL5162" i="1" s="1"/>
  <c r="BL5163" i="1" s="1"/>
  <c r="BL5164" i="1" s="1"/>
  <c r="BL5165" i="1" s="1"/>
  <c r="BL5166" i="1" s="1"/>
  <c r="BL5167" i="1" s="1"/>
  <c r="BL5168" i="1" s="1"/>
  <c r="BL5169" i="1" s="1"/>
  <c r="BL5170" i="1" s="1"/>
  <c r="BL5171" i="1" s="1"/>
  <c r="BL5172" i="1" s="1"/>
  <c r="BL5173" i="1" s="1"/>
  <c r="BL5174" i="1" s="1"/>
  <c r="BL5175" i="1" s="1"/>
  <c r="BL5176" i="1" s="1"/>
  <c r="BL5177" i="1" s="1"/>
  <c r="BL5178" i="1" s="1"/>
  <c r="BL5179" i="1" s="1"/>
  <c r="BL5180" i="1" s="1"/>
  <c r="BL5181" i="1" s="1"/>
  <c r="BL5182" i="1" s="1"/>
  <c r="BL5183" i="1" s="1"/>
  <c r="BL5184" i="1" s="1"/>
  <c r="BL5185" i="1" s="1"/>
  <c r="BL5186" i="1" s="1"/>
  <c r="BL5187" i="1" s="1"/>
  <c r="BL5188" i="1" s="1"/>
  <c r="BL5189" i="1" s="1"/>
  <c r="BL5190" i="1" s="1"/>
  <c r="BL5191" i="1" s="1"/>
  <c r="BL5192" i="1" s="1"/>
  <c r="BL5193" i="1" s="1"/>
  <c r="BL5194" i="1" s="1"/>
  <c r="BL5195" i="1" s="1"/>
  <c r="BL5196" i="1" s="1"/>
  <c r="BL5197" i="1" s="1"/>
  <c r="BL5198" i="1" s="1"/>
  <c r="BL5199" i="1" s="1"/>
  <c r="BL5200" i="1" s="1"/>
  <c r="BL5201" i="1" s="1"/>
  <c r="BL5202" i="1" s="1"/>
  <c r="BL5203" i="1" s="1"/>
  <c r="BL5204" i="1" s="1"/>
  <c r="BL5205" i="1" s="1"/>
  <c r="BL5206" i="1" s="1"/>
  <c r="BL5207" i="1" s="1"/>
  <c r="BL5208" i="1" s="1"/>
  <c r="BL5209" i="1" s="1"/>
  <c r="BL5210" i="1" s="1"/>
  <c r="BL5211" i="1" s="1"/>
  <c r="BL5212" i="1" s="1"/>
  <c r="BL5213" i="1" s="1"/>
  <c r="BL5214" i="1" s="1"/>
  <c r="BL5215" i="1" s="1"/>
  <c r="BL5216" i="1" s="1"/>
  <c r="BL5217" i="1" s="1"/>
  <c r="BL5218" i="1" s="1"/>
  <c r="BL5219" i="1" s="1"/>
  <c r="BL5220" i="1" s="1"/>
  <c r="BL5221" i="1" s="1"/>
  <c r="BL5222" i="1" s="1"/>
  <c r="BL5223" i="1" s="1"/>
  <c r="BL5224" i="1" s="1"/>
  <c r="BL5225" i="1" s="1"/>
  <c r="BL5226" i="1" s="1"/>
  <c r="BL5227" i="1" s="1"/>
  <c r="BL5228" i="1" s="1"/>
  <c r="BL5229" i="1" s="1"/>
  <c r="BL5230" i="1" s="1"/>
  <c r="BL5231" i="1" s="1"/>
  <c r="BL5232" i="1" s="1"/>
  <c r="BL5233" i="1" s="1"/>
  <c r="BL5234" i="1" s="1"/>
  <c r="BL5235" i="1" s="1"/>
  <c r="BL5236" i="1" s="1"/>
  <c r="BL5237" i="1" s="1"/>
  <c r="BL5238" i="1" s="1"/>
  <c r="BL5239" i="1" s="1"/>
  <c r="BL5240" i="1" s="1"/>
  <c r="BL5241" i="1" s="1"/>
  <c r="BL5242" i="1" s="1"/>
  <c r="BL5243" i="1" s="1"/>
  <c r="BL5244" i="1" s="1"/>
  <c r="BL5245" i="1" s="1"/>
  <c r="BL5246" i="1" s="1"/>
  <c r="BL5247" i="1" s="1"/>
  <c r="BL5248" i="1" s="1"/>
  <c r="BL5249" i="1" s="1"/>
  <c r="BL5250" i="1" s="1"/>
  <c r="BL5251" i="1" s="1"/>
  <c r="BL5252" i="1" s="1"/>
  <c r="BL5253" i="1" s="1"/>
  <c r="BL5254" i="1" s="1"/>
  <c r="BL5255" i="1" s="1"/>
  <c r="BL5256" i="1" s="1"/>
  <c r="BL5257" i="1" s="1"/>
  <c r="BL5258" i="1" s="1"/>
  <c r="BL5259" i="1" s="1"/>
  <c r="BL5260" i="1" s="1"/>
  <c r="BL5261" i="1" s="1"/>
  <c r="BL5262" i="1" s="1"/>
  <c r="BL5263" i="1" s="1"/>
  <c r="BL5264" i="1" s="1"/>
  <c r="BL5265" i="1" s="1"/>
  <c r="BL5266" i="1" s="1"/>
  <c r="BL5267" i="1" s="1"/>
  <c r="BL5268" i="1" s="1"/>
  <c r="BL5269" i="1" s="1"/>
  <c r="BL5270" i="1" s="1"/>
  <c r="BL5271" i="1" s="1"/>
  <c r="BL5272" i="1" s="1"/>
  <c r="BL5273" i="1" s="1"/>
  <c r="BL5274" i="1" s="1"/>
  <c r="BL5275" i="1" s="1"/>
  <c r="BL5276" i="1" s="1"/>
  <c r="BL5277" i="1" s="1"/>
  <c r="BL5278" i="1" s="1"/>
  <c r="BL5279" i="1" s="1"/>
  <c r="BL5280" i="1" s="1"/>
  <c r="BL5281" i="1" s="1"/>
  <c r="BL5282" i="1" s="1"/>
  <c r="BL5283" i="1" s="1"/>
  <c r="BL5284" i="1" s="1"/>
  <c r="BL5285" i="1" s="1"/>
  <c r="BL5286" i="1" s="1"/>
  <c r="BL5287" i="1" s="1"/>
  <c r="BL5288" i="1" s="1"/>
  <c r="BL5289" i="1" s="1"/>
  <c r="BL5290" i="1" s="1"/>
  <c r="BL5291" i="1" s="1"/>
  <c r="BL5292" i="1" s="1"/>
  <c r="BL5293" i="1" s="1"/>
  <c r="BL5294" i="1" s="1"/>
  <c r="BL5295" i="1" s="1"/>
  <c r="BL5296" i="1" s="1"/>
  <c r="BL5297" i="1" s="1"/>
  <c r="BL5298" i="1" s="1"/>
  <c r="BL5299" i="1" s="1"/>
  <c r="BL5300" i="1" s="1"/>
  <c r="BL5301" i="1" s="1"/>
  <c r="BL5302" i="1" s="1"/>
  <c r="BL5303" i="1" s="1"/>
  <c r="BL5304" i="1" s="1"/>
  <c r="BL5305" i="1" s="1"/>
  <c r="BL5306" i="1" s="1"/>
  <c r="BL5307" i="1" s="1"/>
  <c r="BL5308" i="1" s="1"/>
  <c r="BL5309" i="1" s="1"/>
  <c r="BL5310" i="1" s="1"/>
  <c r="BL5311" i="1" s="1"/>
  <c r="BL5312" i="1" s="1"/>
  <c r="BL5313" i="1" s="1"/>
  <c r="BL5314" i="1" s="1"/>
  <c r="BL5315" i="1" s="1"/>
  <c r="BL5316" i="1" s="1"/>
  <c r="BL5317" i="1" s="1"/>
  <c r="BL5318" i="1" s="1"/>
  <c r="BL5319" i="1" s="1"/>
  <c r="BL5320" i="1" s="1"/>
  <c r="BL5321" i="1" s="1"/>
  <c r="BL5322" i="1" s="1"/>
  <c r="BL5323" i="1" s="1"/>
  <c r="BL5324" i="1" s="1"/>
  <c r="BL5325" i="1" s="1"/>
  <c r="BL5326" i="1" s="1"/>
  <c r="BL5327" i="1" s="1"/>
  <c r="BL5328" i="1" s="1"/>
  <c r="BL5329" i="1" s="1"/>
  <c r="BL5330" i="1" s="1"/>
  <c r="BL5331" i="1" s="1"/>
  <c r="BL5332" i="1" s="1"/>
  <c r="BL5333" i="1" s="1"/>
  <c r="BL5334" i="1" s="1"/>
  <c r="BL5335" i="1" s="1"/>
  <c r="BL5336" i="1" s="1"/>
  <c r="BL5337" i="1" s="1"/>
  <c r="BL5338" i="1" s="1"/>
  <c r="BL5339" i="1" s="1"/>
  <c r="BL5340" i="1" s="1"/>
  <c r="BL5341" i="1" s="1"/>
  <c r="BL5342" i="1" s="1"/>
  <c r="BL5343" i="1" s="1"/>
  <c r="BL5344" i="1" s="1"/>
  <c r="BL5345" i="1" s="1"/>
  <c r="BL5346" i="1" s="1"/>
  <c r="BL5347" i="1" s="1"/>
  <c r="BL5348" i="1" s="1"/>
  <c r="BL5349" i="1" s="1"/>
  <c r="BL5350" i="1" s="1"/>
  <c r="BL5351" i="1" s="1"/>
  <c r="BL5352" i="1" s="1"/>
  <c r="BL5353" i="1" s="1"/>
  <c r="BL5354" i="1" s="1"/>
  <c r="BL5355" i="1" s="1"/>
  <c r="BL5356" i="1" s="1"/>
  <c r="BL5357" i="1" s="1"/>
  <c r="BL5358" i="1" s="1"/>
  <c r="BL5359" i="1" s="1"/>
  <c r="BL5360" i="1" s="1"/>
  <c r="BL5361" i="1" s="1"/>
  <c r="BL5362" i="1" s="1"/>
  <c r="BL5363" i="1" s="1"/>
  <c r="BL5364" i="1" s="1"/>
  <c r="BL5365" i="1" s="1"/>
  <c r="BL5366" i="1" s="1"/>
  <c r="BL5367" i="1" s="1"/>
  <c r="BL5368" i="1" s="1"/>
  <c r="BL5369" i="1" s="1"/>
  <c r="BL5370" i="1" s="1"/>
  <c r="BL5371" i="1" s="1"/>
  <c r="BL5372" i="1" s="1"/>
  <c r="BL5373" i="1" s="1"/>
  <c r="BL5374" i="1" s="1"/>
  <c r="BL5375" i="1" s="1"/>
  <c r="BL5376" i="1" s="1"/>
  <c r="BL5377" i="1" s="1"/>
  <c r="BL5378" i="1" s="1"/>
  <c r="BL5379" i="1" s="1"/>
  <c r="BL5380" i="1" s="1"/>
  <c r="BL5381" i="1" s="1"/>
  <c r="BL5382" i="1" s="1"/>
  <c r="BL5383" i="1" s="1"/>
  <c r="BL5384" i="1" s="1"/>
  <c r="BL5385" i="1" s="1"/>
  <c r="BL5386" i="1" s="1"/>
  <c r="BL5387" i="1" s="1"/>
  <c r="BL5388" i="1" s="1"/>
  <c r="BL5389" i="1" s="1"/>
  <c r="BL5390" i="1" s="1"/>
  <c r="BL5391" i="1" s="1"/>
  <c r="BL5392" i="1" s="1"/>
  <c r="BL5393" i="1" s="1"/>
  <c r="BL5394" i="1" s="1"/>
  <c r="BL5395" i="1" s="1"/>
  <c r="BL5396" i="1" s="1"/>
  <c r="BL5397" i="1" s="1"/>
  <c r="BL5398" i="1" s="1"/>
  <c r="BL5399" i="1" s="1"/>
  <c r="BL5400" i="1" s="1"/>
  <c r="BL5401" i="1" s="1"/>
  <c r="BL5402" i="1" s="1"/>
  <c r="BL5403" i="1" s="1"/>
  <c r="BL5404" i="1" s="1"/>
  <c r="BL5405" i="1" s="1"/>
  <c r="BL5406" i="1" s="1"/>
  <c r="BL5407" i="1" s="1"/>
  <c r="BL5408" i="1" s="1"/>
  <c r="BL5409" i="1" s="1"/>
  <c r="BL5410" i="1" s="1"/>
  <c r="BL5411" i="1" s="1"/>
  <c r="BL5412" i="1" s="1"/>
  <c r="BL5413" i="1" s="1"/>
  <c r="BL5414" i="1" s="1"/>
  <c r="BL5415" i="1" s="1"/>
  <c r="BL5416" i="1" s="1"/>
  <c r="BL5417" i="1" s="1"/>
  <c r="BL5418" i="1" s="1"/>
  <c r="BL5419" i="1" s="1"/>
  <c r="BL5420" i="1" s="1"/>
  <c r="BL5421" i="1" s="1"/>
  <c r="BL5422" i="1" s="1"/>
  <c r="BL5423" i="1" s="1"/>
  <c r="BL5424" i="1" s="1"/>
  <c r="BL5425" i="1" s="1"/>
  <c r="BL5426" i="1" s="1"/>
  <c r="BL5427" i="1" s="1"/>
  <c r="BL5428" i="1" s="1"/>
  <c r="BL5429" i="1" s="1"/>
  <c r="BL5430" i="1" s="1"/>
  <c r="BL5431" i="1" s="1"/>
  <c r="BL5432" i="1" s="1"/>
  <c r="BL5433" i="1" s="1"/>
  <c r="BL5434" i="1" s="1"/>
  <c r="BL5435" i="1" s="1"/>
  <c r="BL5436" i="1" s="1"/>
  <c r="BL5437" i="1" s="1"/>
  <c r="BL5438" i="1" s="1"/>
  <c r="BL5439" i="1" s="1"/>
  <c r="BL5440" i="1" s="1"/>
  <c r="BL5441" i="1" s="1"/>
  <c r="BL5442" i="1" s="1"/>
  <c r="BL5443" i="1" s="1"/>
  <c r="BL5444" i="1" s="1"/>
  <c r="BL5445" i="1" s="1"/>
  <c r="BL5446" i="1" s="1"/>
  <c r="BL5447" i="1" s="1"/>
  <c r="BL5448" i="1" s="1"/>
  <c r="BL5449" i="1" s="1"/>
  <c r="BL5450" i="1" s="1"/>
  <c r="BL5451" i="1" s="1"/>
  <c r="BL5452" i="1" s="1"/>
  <c r="BL5453" i="1" s="1"/>
  <c r="BL5454" i="1" s="1"/>
  <c r="BL5455" i="1" s="1"/>
  <c r="BL5456" i="1" s="1"/>
  <c r="BL5457" i="1" s="1"/>
  <c r="BL5458" i="1" s="1"/>
  <c r="BL5459" i="1" s="1"/>
  <c r="BL5460" i="1" s="1"/>
  <c r="BL5461" i="1" s="1"/>
  <c r="BL5462" i="1" s="1"/>
  <c r="BL5463" i="1" s="1"/>
  <c r="BL5464" i="1" s="1"/>
  <c r="BL5465" i="1" s="1"/>
  <c r="BL5466" i="1" s="1"/>
  <c r="BL5467" i="1" s="1"/>
  <c r="BL5468" i="1" s="1"/>
  <c r="BL5469" i="1" s="1"/>
  <c r="BL5470" i="1" s="1"/>
  <c r="BL5471" i="1" s="1"/>
  <c r="BL5472" i="1" s="1"/>
  <c r="BL5473" i="1" s="1"/>
  <c r="BL5474" i="1" s="1"/>
  <c r="BL5475" i="1" s="1"/>
  <c r="BL5476" i="1" s="1"/>
  <c r="BL5477" i="1" s="1"/>
  <c r="BL5478" i="1" s="1"/>
  <c r="BL5479" i="1" s="1"/>
  <c r="BL5480" i="1" s="1"/>
  <c r="BL5481" i="1" s="1"/>
  <c r="BL5482" i="1" s="1"/>
  <c r="BL5483" i="1" s="1"/>
  <c r="BL5484" i="1" s="1"/>
  <c r="BL5485" i="1" s="1"/>
  <c r="BL5486" i="1" s="1"/>
  <c r="BL5487" i="1" s="1"/>
  <c r="BL5488" i="1" s="1"/>
  <c r="BL5489" i="1" s="1"/>
  <c r="BL5490" i="1" s="1"/>
  <c r="BL5491" i="1" s="1"/>
  <c r="BL5492" i="1" s="1"/>
  <c r="BL5493" i="1" s="1"/>
  <c r="BL5494" i="1" s="1"/>
  <c r="BL5495" i="1" s="1"/>
  <c r="BL5496" i="1" s="1"/>
  <c r="BL5497" i="1" s="1"/>
  <c r="BL5498" i="1" s="1"/>
  <c r="BL5499" i="1" s="1"/>
  <c r="BL5500" i="1" s="1"/>
  <c r="BL5501" i="1" s="1"/>
  <c r="BL5502" i="1" s="1"/>
  <c r="BL5503" i="1" s="1"/>
  <c r="BL5504" i="1" s="1"/>
  <c r="BL5505" i="1" s="1"/>
  <c r="BL5506" i="1" s="1"/>
  <c r="BL5507" i="1" s="1"/>
  <c r="BL5508" i="1" s="1"/>
  <c r="BL5509" i="1" s="1"/>
  <c r="BL5510" i="1" s="1"/>
  <c r="BL5511" i="1" s="1"/>
  <c r="BL5512" i="1" s="1"/>
  <c r="BL5513" i="1" s="1"/>
  <c r="BL5514" i="1" s="1"/>
  <c r="BL5515" i="1" s="1"/>
  <c r="BL5516" i="1" s="1"/>
  <c r="BL5517" i="1" s="1"/>
  <c r="BL5518" i="1" s="1"/>
  <c r="BL5519" i="1" s="1"/>
  <c r="BL5520" i="1" s="1"/>
  <c r="BL5521" i="1" s="1"/>
  <c r="BL5522" i="1" s="1"/>
  <c r="BL5523" i="1" s="1"/>
  <c r="BL5524" i="1" s="1"/>
  <c r="BL5525" i="1" s="1"/>
  <c r="BL5526" i="1" s="1"/>
  <c r="BL5527" i="1" s="1"/>
  <c r="BL5528" i="1" s="1"/>
  <c r="BL5529" i="1" s="1"/>
  <c r="BL5530" i="1" s="1"/>
  <c r="BO530" i="1"/>
  <c r="AE28" i="1"/>
  <c r="Z33" i="1"/>
  <c r="AD28" i="1"/>
  <c r="AE24" i="1"/>
  <c r="AD20" i="1"/>
  <c r="AD24" i="1"/>
  <c r="AC24" i="1"/>
  <c r="AC28" i="1"/>
  <c r="Y31" i="1"/>
  <c r="AA32" i="1"/>
  <c r="AC20" i="1"/>
  <c r="AE23" i="1"/>
  <c r="AD27" i="1"/>
  <c r="AD23" i="1"/>
  <c r="AD19" i="1"/>
  <c r="AE27" i="1"/>
  <c r="AE19" i="1"/>
  <c r="AC27" i="1"/>
  <c r="AC23" i="1"/>
  <c r="AC19" i="1"/>
  <c r="AE22" i="1"/>
  <c r="Z31" i="1"/>
  <c r="AD22" i="1"/>
  <c r="Y32" i="1"/>
  <c r="AC26" i="1"/>
  <c r="AC22" i="1"/>
  <c r="AE26" i="1"/>
  <c r="AD26" i="1"/>
  <c r="AE29" i="1"/>
  <c r="AE25" i="1"/>
  <c r="AE21" i="1"/>
  <c r="Y33" i="1"/>
  <c r="AD29" i="1"/>
  <c r="AD25" i="1"/>
  <c r="AD21" i="1"/>
  <c r="AC29" i="1"/>
  <c r="AC25" i="1"/>
  <c r="AA31" i="1"/>
  <c r="AE20" i="1"/>
  <c r="AC21" i="1"/>
  <c r="AC18" i="1"/>
  <c r="AE18" i="1"/>
  <c r="Z32" i="1"/>
  <c r="AD18" i="1"/>
  <c r="AA33" i="1"/>
  <c r="AB37" i="1"/>
  <c r="K19" i="1"/>
  <c r="K20" i="1"/>
  <c r="K21" i="1"/>
  <c r="K22" i="1"/>
  <c r="K23" i="1"/>
  <c r="K24" i="1"/>
  <c r="K25" i="1"/>
  <c r="K26" i="1"/>
  <c r="K27" i="1"/>
  <c r="K28" i="1"/>
  <c r="K29" i="1"/>
  <c r="K18" i="1"/>
  <c r="K16" i="1"/>
  <c r="E58" i="1"/>
  <c r="E57" i="1"/>
  <c r="E56" i="1"/>
  <c r="B61" i="1"/>
  <c r="C172" i="1" l="1"/>
  <c r="F137" i="1"/>
  <c r="BM531" i="1"/>
  <c r="BO531" i="1" s="1"/>
  <c r="BM532" i="1"/>
  <c r="D61" i="1" a="1"/>
  <c r="D61" i="1" s="1"/>
  <c r="AC31" i="1" a="1"/>
  <c r="AC31" i="1" s="1"/>
  <c r="AG12" i="1" a="1"/>
  <c r="AG12" i="1" s="1"/>
  <c r="AF364" i="1"/>
  <c r="AE364" i="1"/>
  <c r="AD364" i="1"/>
  <c r="AC364" i="1"/>
  <c r="AB364" i="1"/>
  <c r="AA364" i="1"/>
  <c r="Z364" i="1"/>
  <c r="Y364" i="1"/>
  <c r="X364" i="1"/>
  <c r="W364" i="1"/>
  <c r="BN530" i="1" l="1"/>
  <c r="BN531" i="1"/>
  <c r="BO532" i="1"/>
  <c r="BM533" i="1"/>
  <c r="AG18" i="1" a="1"/>
  <c r="AG18" i="1" s="1"/>
  <c r="AG23" i="1" s="1" a="1"/>
  <c r="AG23" i="1" s="1"/>
  <c r="AF23" i="1" s="1"/>
  <c r="C173" i="1"/>
  <c r="F138" i="1"/>
  <c r="BN532" i="1" l="1"/>
  <c r="BO533" i="1"/>
  <c r="BM534" i="1"/>
  <c r="AF27" i="1"/>
  <c r="AF26" i="1"/>
  <c r="AF31" i="1"/>
  <c r="AF28" i="1"/>
  <c r="AF34" i="1"/>
  <c r="AF24" i="1"/>
  <c r="AF30" i="1"/>
  <c r="AF29" i="1"/>
  <c r="AF32" i="1"/>
  <c r="AF33" i="1"/>
  <c r="AF25" i="1"/>
  <c r="C47" i="1"/>
  <c r="B47" i="1"/>
  <c r="B46" i="1"/>
  <c r="D24" i="1"/>
  <c r="E24" i="1"/>
  <c r="I24" i="1"/>
  <c r="D25" i="1"/>
  <c r="E25" i="1"/>
  <c r="I25" i="1"/>
  <c r="D28" i="1"/>
  <c r="E28" i="1"/>
  <c r="I28" i="1"/>
  <c r="D29" i="1"/>
  <c r="E29" i="1"/>
  <c r="I29" i="1"/>
  <c r="C29" i="1"/>
  <c r="C28" i="1"/>
  <c r="C25" i="1"/>
  <c r="C24" i="1"/>
  <c r="AH52" i="1"/>
  <c r="BO534" i="1" l="1"/>
  <c r="BM535" i="1"/>
  <c r="BN533" i="1"/>
  <c r="I30" i="1"/>
  <c r="E30" i="1"/>
  <c r="D30" i="1"/>
  <c r="C30" i="1"/>
  <c r="D26" i="1"/>
  <c r="C26" i="1"/>
  <c r="E26" i="1"/>
  <c r="I26" i="1"/>
  <c r="B76" i="1"/>
  <c r="A179" i="1" s="1"/>
  <c r="B75" i="1"/>
  <c r="A178" i="1" s="1"/>
  <c r="B74" i="1"/>
  <c r="A177" i="1" s="1"/>
  <c r="BO535" i="1" l="1"/>
  <c r="BM536" i="1"/>
  <c r="BN534" i="1"/>
  <c r="C463" i="1"/>
  <c r="C462" i="1"/>
  <c r="AG56" i="1"/>
  <c r="AK52" i="1" s="1"/>
  <c r="AG55" i="1"/>
  <c r="AJ52" i="1" s="1"/>
  <c r="AG54" i="1"/>
  <c r="AI52" i="1" s="1"/>
  <c r="E424" i="1"/>
  <c r="E425" i="1"/>
  <c r="E426" i="1"/>
  <c r="D424" i="1"/>
  <c r="D425" i="1"/>
  <c r="D426" i="1"/>
  <c r="C416" i="1"/>
  <c r="C417" i="1"/>
  <c r="C418" i="1"/>
  <c r="C419" i="1"/>
  <c r="C420" i="1"/>
  <c r="C421" i="1"/>
  <c r="C422" i="1"/>
  <c r="C423" i="1"/>
  <c r="C424" i="1"/>
  <c r="C425" i="1"/>
  <c r="C426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15" i="1"/>
  <c r="E415" i="1"/>
  <c r="D414" i="1"/>
  <c r="E414" i="1"/>
  <c r="K359" i="1"/>
  <c r="B68" i="1"/>
  <c r="B478" i="1" s="1"/>
  <c r="B479" i="1" s="1"/>
  <c r="B67" i="1"/>
  <c r="BO536" i="1" l="1"/>
  <c r="BM537" i="1"/>
  <c r="BN535" i="1"/>
  <c r="D432" i="1"/>
  <c r="E433" i="1"/>
  <c r="D433" i="1"/>
  <c r="F462" i="1"/>
  <c r="E462" i="1"/>
  <c r="D462" i="1"/>
  <c r="F463" i="1"/>
  <c r="E463" i="1"/>
  <c r="D463" i="1"/>
  <c r="B69" i="1"/>
  <c r="BN536" i="1" l="1"/>
  <c r="BO537" i="1"/>
  <c r="BM538" i="1"/>
  <c r="D441" i="1"/>
  <c r="D36" i="1" s="1"/>
  <c r="D440" i="1"/>
  <c r="C36" i="1" s="1"/>
  <c r="E440" i="1"/>
  <c r="E432" i="1"/>
  <c r="E441" i="1" s="1"/>
  <c r="AD38" i="1"/>
  <c r="AJ38" i="1" s="1"/>
  <c r="AN40" i="1" s="1"/>
  <c r="AD39" i="1"/>
  <c r="AJ39" i="1" s="1"/>
  <c r="AO40" i="1" s="1"/>
  <c r="AD40" i="1"/>
  <c r="AJ40" i="1" s="1"/>
  <c r="AP40" i="1" s="1"/>
  <c r="AD41" i="1"/>
  <c r="AJ41" i="1" s="1"/>
  <c r="AQ40" i="1" s="1"/>
  <c r="AD42" i="1"/>
  <c r="AJ42" i="1" s="1"/>
  <c r="AR40" i="1" s="1"/>
  <c r="AD43" i="1"/>
  <c r="AJ43" i="1" s="1"/>
  <c r="AS40" i="1" s="1"/>
  <c r="AD44" i="1"/>
  <c r="AJ44" i="1" s="1"/>
  <c r="AT40" i="1" s="1"/>
  <c r="AD45" i="1"/>
  <c r="AJ45" i="1" s="1"/>
  <c r="AU40" i="1" s="1"/>
  <c r="AD46" i="1"/>
  <c r="AJ46" i="1" s="1"/>
  <c r="AV40" i="1" s="1"/>
  <c r="AD47" i="1"/>
  <c r="AJ47" i="1" s="1"/>
  <c r="AW40" i="1" s="1"/>
  <c r="AD48" i="1"/>
  <c r="AJ48" i="1" s="1"/>
  <c r="AX40" i="1" s="1"/>
  <c r="AD37" i="1"/>
  <c r="AJ37" i="1" s="1"/>
  <c r="AM40" i="1" s="1"/>
  <c r="AG46" i="1"/>
  <c r="AV37" i="1" s="1"/>
  <c r="AG47" i="1"/>
  <c r="AW37" i="1" s="1"/>
  <c r="AG48" i="1"/>
  <c r="AX37" i="1" s="1"/>
  <c r="AE46" i="1"/>
  <c r="AE47" i="1"/>
  <c r="AK47" i="1" s="1"/>
  <c r="AE48" i="1"/>
  <c r="AK48" i="1" s="1"/>
  <c r="AC47" i="1"/>
  <c r="AI47" i="1" s="1"/>
  <c r="AC48" i="1"/>
  <c r="AI48" i="1" s="1"/>
  <c r="AC46" i="1"/>
  <c r="AI46" i="1" s="1"/>
  <c r="AV39" i="1" s="1"/>
  <c r="AB48" i="1"/>
  <c r="AH48" i="1" s="1"/>
  <c r="AX38" i="1" s="1"/>
  <c r="AB47" i="1"/>
  <c r="AH47" i="1" s="1"/>
  <c r="AW38" i="1" s="1"/>
  <c r="AB46" i="1"/>
  <c r="AH46" i="1" s="1"/>
  <c r="AV38" i="1" s="1"/>
  <c r="BO538" i="1" l="1"/>
  <c r="BM539" i="1"/>
  <c r="BN537" i="1"/>
  <c r="AL103" i="1"/>
  <c r="AL106" i="1"/>
  <c r="AL104" i="1"/>
  <c r="AL101" i="1"/>
  <c r="AL100" i="1"/>
  <c r="AL105" i="1"/>
  <c r="AL99" i="1"/>
  <c r="AL98" i="1"/>
  <c r="AL102" i="1"/>
  <c r="AL109" i="1"/>
  <c r="AL108" i="1"/>
  <c r="AL107" i="1"/>
  <c r="AK46" i="1"/>
  <c r="AX39" i="1"/>
  <c r="AW39" i="1"/>
  <c r="BN538" i="1" l="1"/>
  <c r="BO539" i="1"/>
  <c r="BM540" i="1"/>
  <c r="BO540" i="1" l="1"/>
  <c r="BM541" i="1"/>
  <c r="BN540" i="1" s="1"/>
  <c r="BN539" i="1"/>
  <c r="BO541" i="1" l="1"/>
  <c r="BM542" i="1"/>
  <c r="AE531" i="1"/>
  <c r="AE530" i="1"/>
  <c r="C415" i="1"/>
  <c r="BN541" i="1" l="1"/>
  <c r="BO542" i="1"/>
  <c r="BM543" i="1"/>
  <c r="C433" i="1"/>
  <c r="AE532" i="1"/>
  <c r="BO543" i="1" l="1"/>
  <c r="BM544" i="1"/>
  <c r="BN542" i="1"/>
  <c r="C432" i="1"/>
  <c r="C440" i="1"/>
  <c r="C35" i="1" s="1"/>
  <c r="C414" i="1"/>
  <c r="AE38" i="1"/>
  <c r="AE39" i="1"/>
  <c r="AE40" i="1"/>
  <c r="AE41" i="1"/>
  <c r="AE42" i="1"/>
  <c r="AE43" i="1"/>
  <c r="AE44" i="1"/>
  <c r="AE45" i="1"/>
  <c r="AE37" i="1"/>
  <c r="AB38" i="1"/>
  <c r="AH38" i="1" s="1"/>
  <c r="AN38" i="1" s="1"/>
  <c r="AC38" i="1"/>
  <c r="AI38" i="1" s="1"/>
  <c r="AB39" i="1"/>
  <c r="AH39" i="1" s="1"/>
  <c r="AO38" i="1" s="1"/>
  <c r="AC39" i="1"/>
  <c r="AI39" i="1" s="1"/>
  <c r="AB40" i="1"/>
  <c r="AH40" i="1" s="1"/>
  <c r="AP38" i="1" s="1"/>
  <c r="AC40" i="1"/>
  <c r="AI40" i="1" s="1"/>
  <c r="AB41" i="1"/>
  <c r="AH41" i="1" s="1"/>
  <c r="AQ38" i="1" s="1"/>
  <c r="AC41" i="1"/>
  <c r="AI41" i="1" s="1"/>
  <c r="AB42" i="1"/>
  <c r="AH42" i="1" s="1"/>
  <c r="AR38" i="1" s="1"/>
  <c r="AC42" i="1"/>
  <c r="AI42" i="1" s="1"/>
  <c r="AB43" i="1"/>
  <c r="AH43" i="1" s="1"/>
  <c r="AS38" i="1" s="1"/>
  <c r="AC43" i="1"/>
  <c r="AI43" i="1" s="1"/>
  <c r="AB44" i="1"/>
  <c r="AH44" i="1" s="1"/>
  <c r="AT38" i="1" s="1"/>
  <c r="AC44" i="1"/>
  <c r="AI44" i="1" s="1"/>
  <c r="AB45" i="1"/>
  <c r="AH45" i="1" s="1"/>
  <c r="AU38" i="1" s="1"/>
  <c r="AC45" i="1"/>
  <c r="AI45" i="1" s="1"/>
  <c r="AC37" i="1"/>
  <c r="AI37" i="1" s="1"/>
  <c r="AM39" i="1" s="1"/>
  <c r="AH37" i="1"/>
  <c r="AM38" i="1" s="1"/>
  <c r="AG38" i="1"/>
  <c r="AN37" i="1" s="1"/>
  <c r="AG39" i="1"/>
  <c r="AO37" i="1" s="1"/>
  <c r="AG40" i="1"/>
  <c r="AP37" i="1" s="1"/>
  <c r="AG41" i="1"/>
  <c r="AQ37" i="1" s="1"/>
  <c r="AG42" i="1"/>
  <c r="AR37" i="1" s="1"/>
  <c r="AG43" i="1"/>
  <c r="AS37" i="1" s="1"/>
  <c r="AG44" i="1"/>
  <c r="AT37" i="1" s="1"/>
  <c r="AG45" i="1"/>
  <c r="AU37" i="1" s="1"/>
  <c r="AG37" i="1"/>
  <c r="BN543" i="1" l="1"/>
  <c r="BO544" i="1"/>
  <c r="BM545" i="1"/>
  <c r="AM37" i="1"/>
  <c r="AK45" i="1"/>
  <c r="AK44" i="1"/>
  <c r="AK42" i="1"/>
  <c r="AK41" i="1"/>
  <c r="AK38" i="1"/>
  <c r="AK43" i="1"/>
  <c r="AK40" i="1"/>
  <c r="AK39" i="1"/>
  <c r="AK37" i="1"/>
  <c r="AQ39" i="1"/>
  <c r="AR39" i="1"/>
  <c r="AP39" i="1"/>
  <c r="AU39" i="1"/>
  <c r="AO39" i="1"/>
  <c r="AT39" i="1"/>
  <c r="AN39" i="1"/>
  <c r="AS39" i="1"/>
  <c r="BO545" i="1" l="1"/>
  <c r="BM546" i="1"/>
  <c r="BN544" i="1"/>
  <c r="AM52" i="1" a="1"/>
  <c r="AM52" i="1" s="1"/>
  <c r="AM42" i="1" a="1"/>
  <c r="AM42" i="1" s="1"/>
  <c r="AM47" i="1" s="1" a="1"/>
  <c r="AM47" i="1" s="1"/>
  <c r="AH55" i="1" s="1" a="1"/>
  <c r="AH55" i="1" s="1"/>
  <c r="AH57" i="1" s="1" a="1"/>
  <c r="AH57" i="1" s="1"/>
  <c r="AH59" i="1" s="1"/>
  <c r="C441" i="1"/>
  <c r="D35" i="1" s="1"/>
  <c r="BN545" i="1" l="1"/>
  <c r="BO546" i="1"/>
  <c r="BM547" i="1"/>
  <c r="AM57" i="1" a="1"/>
  <c r="AM57" i="1" s="1"/>
  <c r="AM63" i="1" a="1"/>
  <c r="AM63" i="1" s="1"/>
  <c r="AM69" i="1" s="1" a="1"/>
  <c r="AG70" i="1" l="1"/>
  <c r="D278" i="1" s="1"/>
  <c r="AG76" i="1"/>
  <c r="D284" i="1" s="1"/>
  <c r="AG72" i="1"/>
  <c r="D280" i="1" s="1"/>
  <c r="AG80" i="1"/>
  <c r="D288" i="1" s="1"/>
  <c r="AG79" i="1"/>
  <c r="D287" i="1" s="1"/>
  <c r="AG78" i="1"/>
  <c r="D286" i="1" s="1"/>
  <c r="AG77" i="1"/>
  <c r="D285" i="1" s="1"/>
  <c r="AG75" i="1"/>
  <c r="D283" i="1" s="1"/>
  <c r="AG74" i="1"/>
  <c r="D282" i="1" s="1"/>
  <c r="AG73" i="1"/>
  <c r="D281" i="1" s="1"/>
  <c r="AG71" i="1"/>
  <c r="D279" i="1" s="1"/>
  <c r="BO547" i="1"/>
  <c r="BM548" i="1"/>
  <c r="BN546" i="1"/>
  <c r="C75" i="1"/>
  <c r="B178" i="1" s="1"/>
  <c r="C76" i="1"/>
  <c r="AM69" i="1"/>
  <c r="AM88" i="1"/>
  <c r="AM87" i="1"/>
  <c r="AM86" i="1"/>
  <c r="AM85" i="1"/>
  <c r="AM84" i="1"/>
  <c r="AM93" i="1"/>
  <c r="AM92" i="1"/>
  <c r="AM94" i="1"/>
  <c r="AM91" i="1"/>
  <c r="AM90" i="1"/>
  <c r="AM89" i="1"/>
  <c r="C73" i="1"/>
  <c r="C74" i="1"/>
  <c r="B176" i="1" l="1"/>
  <c r="B79" i="1"/>
  <c r="D82" i="1"/>
  <c r="B177" i="1"/>
  <c r="D84" i="1"/>
  <c r="B179" i="1"/>
  <c r="AH74" i="1"/>
  <c r="E282" i="1" s="1"/>
  <c r="AH71" i="1"/>
  <c r="E279" i="1" s="1"/>
  <c r="AH73" i="1"/>
  <c r="E281" i="1" s="1"/>
  <c r="AH75" i="1"/>
  <c r="E283" i="1" s="1"/>
  <c r="AH77" i="1"/>
  <c r="E285" i="1" s="1"/>
  <c r="AH78" i="1"/>
  <c r="E286" i="1" s="1"/>
  <c r="P27" i="1" s="1"/>
  <c r="AM83" i="1"/>
  <c r="AN83" i="1" s="1"/>
  <c r="AG69" i="1"/>
  <c r="AH79" i="1"/>
  <c r="E287" i="1" s="1"/>
  <c r="AH80" i="1"/>
  <c r="E288" i="1" s="1"/>
  <c r="AH72" i="1"/>
  <c r="E280" i="1" s="1"/>
  <c r="AH76" i="1"/>
  <c r="E284" i="1" s="1"/>
  <c r="AH70" i="1"/>
  <c r="E278" i="1" s="1"/>
  <c r="D83" i="1"/>
  <c r="D447" i="1"/>
  <c r="F447" i="1" s="1"/>
  <c r="BO548" i="1"/>
  <c r="BM549" i="1"/>
  <c r="BN547" i="1"/>
  <c r="AN91" i="1"/>
  <c r="AN94" i="1"/>
  <c r="AN92" i="1"/>
  <c r="AN93" i="1"/>
  <c r="AN84" i="1"/>
  <c r="AN85" i="1"/>
  <c r="AN86" i="1"/>
  <c r="AN87" i="1"/>
  <c r="AN88" i="1"/>
  <c r="AN89" i="1"/>
  <c r="AN90" i="1"/>
  <c r="D449" i="1"/>
  <c r="F449" i="1" s="1"/>
  <c r="D448" i="1"/>
  <c r="F448" i="1" s="1"/>
  <c r="F453" i="1"/>
  <c r="B195" i="1"/>
  <c r="C213" i="1" s="1"/>
  <c r="D213" i="1" s="1"/>
  <c r="F213" i="1" s="1"/>
  <c r="B196" i="1"/>
  <c r="C214" i="1" s="1"/>
  <c r="D214" i="1" s="1"/>
  <c r="F214" i="1" s="1"/>
  <c r="B185" i="1"/>
  <c r="C203" i="1" s="1"/>
  <c r="D203" i="1" s="1"/>
  <c r="F203" i="1" s="1"/>
  <c r="B192" i="1"/>
  <c r="C210" i="1" s="1"/>
  <c r="D210" i="1" s="1"/>
  <c r="F210" i="1" s="1"/>
  <c r="B193" i="1"/>
  <c r="C211" i="1" s="1"/>
  <c r="D211" i="1" s="1"/>
  <c r="F211" i="1" s="1"/>
  <c r="B186" i="1"/>
  <c r="C204" i="1" s="1"/>
  <c r="D204" i="1" s="1"/>
  <c r="F204" i="1" s="1"/>
  <c r="B189" i="1"/>
  <c r="C207" i="1" s="1"/>
  <c r="D207" i="1" s="1"/>
  <c r="F207" i="1" s="1"/>
  <c r="B187" i="1"/>
  <c r="C205" i="1" s="1"/>
  <c r="D205" i="1" s="1"/>
  <c r="F205" i="1" s="1"/>
  <c r="B194" i="1"/>
  <c r="C212" i="1" s="1"/>
  <c r="D212" i="1" s="1"/>
  <c r="F212" i="1" s="1"/>
  <c r="B188" i="1"/>
  <c r="C206" i="1" s="1"/>
  <c r="D206" i="1" s="1"/>
  <c r="F206" i="1" s="1"/>
  <c r="B190" i="1"/>
  <c r="C208" i="1" s="1"/>
  <c r="D208" i="1" s="1"/>
  <c r="F208" i="1" s="1"/>
  <c r="B191" i="1"/>
  <c r="C209" i="1" s="1"/>
  <c r="D209" i="1" s="1"/>
  <c r="F209" i="1" s="1"/>
  <c r="P25" i="1" l="1"/>
  <c r="Q25" i="1" s="1"/>
  <c r="R25" i="1" s="1"/>
  <c r="P23" i="1"/>
  <c r="Q23" i="1" s="1"/>
  <c r="R23" i="1" s="1"/>
  <c r="P21" i="1"/>
  <c r="Q21" i="1" s="1"/>
  <c r="R21" i="1" s="1"/>
  <c r="P24" i="1"/>
  <c r="Q24" i="1" s="1"/>
  <c r="R24" i="1" s="1"/>
  <c r="P28" i="1"/>
  <c r="Q28" i="1" s="1"/>
  <c r="R28" i="1" s="1"/>
  <c r="P22" i="1"/>
  <c r="Q22" i="1" s="1"/>
  <c r="R22" i="1" s="1"/>
  <c r="P19" i="1"/>
  <c r="Q19" i="1" s="1"/>
  <c r="R19" i="1" s="1"/>
  <c r="P26" i="1"/>
  <c r="Q26" i="1" s="1"/>
  <c r="R26" i="1" s="1"/>
  <c r="Q27" i="1"/>
  <c r="R27" i="1" s="1"/>
  <c r="P20" i="1"/>
  <c r="P29" i="1"/>
  <c r="D216" i="1"/>
  <c r="C68" i="1" s="1"/>
  <c r="AH69" i="1"/>
  <c r="E277" i="1" s="1"/>
  <c r="P18" i="1" s="1"/>
  <c r="D277" i="1"/>
  <c r="AE365" i="1"/>
  <c r="AC365" i="1"/>
  <c r="AB365" i="1"/>
  <c r="AF365" i="1"/>
  <c r="AA365" i="1"/>
  <c r="Z365" i="1"/>
  <c r="X365" i="1"/>
  <c r="Y365" i="1"/>
  <c r="AD365" i="1"/>
  <c r="W365" i="1"/>
  <c r="BN548" i="1"/>
  <c r="BO549" i="1"/>
  <c r="BM550" i="1"/>
  <c r="F451" i="1"/>
  <c r="F455" i="1" s="1"/>
  <c r="D193" i="1"/>
  <c r="AM106" i="1"/>
  <c r="D192" i="1"/>
  <c r="AM105" i="1"/>
  <c r="D185" i="1"/>
  <c r="AM98" i="1"/>
  <c r="D196" i="1"/>
  <c r="AM109" i="1"/>
  <c r="D191" i="1"/>
  <c r="AM104" i="1"/>
  <c r="D190" i="1"/>
  <c r="AM103" i="1"/>
  <c r="D189" i="1"/>
  <c r="AM102" i="1"/>
  <c r="D195" i="1"/>
  <c r="AM108" i="1"/>
  <c r="D188" i="1"/>
  <c r="AM101" i="1"/>
  <c r="D194" i="1"/>
  <c r="AM107" i="1"/>
  <c r="D187" i="1"/>
  <c r="AM100" i="1"/>
  <c r="D186" i="1"/>
  <c r="AM99" i="1"/>
  <c r="Q18" i="1" l="1"/>
  <c r="R18" i="1" s="1"/>
  <c r="Q29" i="1"/>
  <c r="R29" i="1" s="1"/>
  <c r="Q20" i="1"/>
  <c r="R20" i="1" s="1"/>
  <c r="BO550" i="1"/>
  <c r="BM551" i="1"/>
  <c r="BN549" i="1"/>
  <c r="F522" i="1"/>
  <c r="F519" i="1" s="1"/>
  <c r="F520" i="1" s="1"/>
  <c r="G518" i="1" s="1"/>
  <c r="E477" i="1"/>
  <c r="C499" i="1" s="1"/>
  <c r="D198" i="1"/>
  <c r="C67" i="1" s="1"/>
  <c r="AN99" i="1"/>
  <c r="AO99" i="1" s="1"/>
  <c r="AR99" i="1" s="1"/>
  <c r="AM113" i="1"/>
  <c r="AN123" i="1" s="1"/>
  <c r="AO123" i="1" s="1"/>
  <c r="AN107" i="1"/>
  <c r="AO107" i="1" s="1"/>
  <c r="AR107" i="1" s="1"/>
  <c r="AN103" i="1"/>
  <c r="AO103" i="1" s="1"/>
  <c r="AR103" i="1" s="1"/>
  <c r="AN105" i="1"/>
  <c r="AO105" i="1" s="1"/>
  <c r="AR105" i="1" s="1"/>
  <c r="AN109" i="1"/>
  <c r="AO109" i="1" s="1"/>
  <c r="AR109" i="1" s="1"/>
  <c r="AN100" i="1"/>
  <c r="AO100" i="1" s="1"/>
  <c r="AR100" i="1" s="1"/>
  <c r="AN108" i="1"/>
  <c r="AO108" i="1" s="1"/>
  <c r="AR108" i="1" s="1"/>
  <c r="B62" i="1"/>
  <c r="AN102" i="1"/>
  <c r="AO102" i="1" s="1"/>
  <c r="AR102" i="1" s="1"/>
  <c r="AN98" i="1"/>
  <c r="AO98" i="1" s="1"/>
  <c r="AN101" i="1"/>
  <c r="AO101" i="1" s="1"/>
  <c r="AR101" i="1" s="1"/>
  <c r="AN104" i="1"/>
  <c r="AO104" i="1" s="1"/>
  <c r="AR104" i="1" s="1"/>
  <c r="AN106" i="1"/>
  <c r="AO106" i="1" s="1"/>
  <c r="AR106" i="1" s="1"/>
  <c r="D465" i="1"/>
  <c r="E465" i="1"/>
  <c r="F465" i="1"/>
  <c r="E213" i="1" l="1"/>
  <c r="E209" i="1"/>
  <c r="E210" i="1"/>
  <c r="E204" i="1"/>
  <c r="E214" i="1"/>
  <c r="E211" i="1"/>
  <c r="E205" i="1"/>
  <c r="E206" i="1"/>
  <c r="E207" i="1"/>
  <c r="E208" i="1"/>
  <c r="E203" i="1"/>
  <c r="E212" i="1"/>
  <c r="BN550" i="1"/>
  <c r="BO551" i="1"/>
  <c r="BM552" i="1"/>
  <c r="B481" i="1"/>
  <c r="B482" i="1" s="1"/>
  <c r="B483" i="1" s="1"/>
  <c r="B484" i="1" s="1"/>
  <c r="C496" i="1"/>
  <c r="C497" i="1"/>
  <c r="AN118" i="1"/>
  <c r="AO118" i="1" s="1"/>
  <c r="AN121" i="1"/>
  <c r="AO121" i="1" s="1"/>
  <c r="AN119" i="1"/>
  <c r="AO119" i="1" s="1"/>
  <c r="AN117" i="1"/>
  <c r="AO117" i="1" s="1"/>
  <c r="AN124" i="1"/>
  <c r="AO124" i="1" s="1"/>
  <c r="AN122" i="1"/>
  <c r="AO122" i="1" s="1"/>
  <c r="AN115" i="1"/>
  <c r="AO115" i="1" s="1"/>
  <c r="L24" i="1"/>
  <c r="L20" i="1"/>
  <c r="AN120" i="1"/>
  <c r="AO120" i="1" s="1"/>
  <c r="AN114" i="1"/>
  <c r="AO114" i="1" s="1"/>
  <c r="AN113" i="1"/>
  <c r="AO113" i="1" s="1"/>
  <c r="L29" i="1"/>
  <c r="AO111" i="1"/>
  <c r="AR98" i="1"/>
  <c r="L23" i="1"/>
  <c r="L27" i="1"/>
  <c r="D73" i="1"/>
  <c r="C176" i="1" s="1"/>
  <c r="D74" i="1"/>
  <c r="C177" i="1" s="1"/>
  <c r="L25" i="1"/>
  <c r="D75" i="1"/>
  <c r="C178" i="1" s="1"/>
  <c r="L22" i="1"/>
  <c r="D76" i="1"/>
  <c r="C179" i="1" s="1"/>
  <c r="L21" i="1"/>
  <c r="AN116" i="1"/>
  <c r="AO116" i="1" s="1"/>
  <c r="A277" i="1" l="1"/>
  <c r="B277" i="1" s="1"/>
  <c r="A280" i="1"/>
  <c r="B280" i="1" s="1"/>
  <c r="A279" i="1"/>
  <c r="B279" i="1" s="1"/>
  <c r="A278" i="1"/>
  <c r="B278" i="1" s="1"/>
  <c r="A288" i="1"/>
  <c r="B288" i="1" s="1"/>
  <c r="A286" i="1"/>
  <c r="B286" i="1" s="1"/>
  <c r="A282" i="1"/>
  <c r="B282" i="1" s="1"/>
  <c r="A281" i="1"/>
  <c r="B281" i="1" s="1"/>
  <c r="A285" i="1"/>
  <c r="B285" i="1" s="1"/>
  <c r="A284" i="1"/>
  <c r="B284" i="1" s="1"/>
  <c r="A283" i="1"/>
  <c r="B283" i="1" s="1"/>
  <c r="A287" i="1"/>
  <c r="B287" i="1" s="1"/>
  <c r="E74" i="1"/>
  <c r="F160" i="1"/>
  <c r="L18" i="1"/>
  <c r="L28" i="1"/>
  <c r="L19" i="1"/>
  <c r="L26" i="1"/>
  <c r="BO552" i="1"/>
  <c r="BM553" i="1"/>
  <c r="BN551" i="1"/>
  <c r="J196" i="1"/>
  <c r="J194" i="1"/>
  <c r="J188" i="1"/>
  <c r="J190" i="1"/>
  <c r="J192" i="1"/>
  <c r="J191" i="1"/>
  <c r="J189" i="1"/>
  <c r="J187" i="1"/>
  <c r="J185" i="1"/>
  <c r="J195" i="1"/>
  <c r="J186" i="1"/>
  <c r="J193" i="1"/>
  <c r="K355" i="1"/>
  <c r="E478" i="1"/>
  <c r="E479" i="1"/>
  <c r="K45" i="1"/>
  <c r="K350" i="1"/>
  <c r="K43" i="1"/>
  <c r="K353" i="1"/>
  <c r="K349" i="1"/>
  <c r="K352" i="1"/>
  <c r="K46" i="1"/>
  <c r="K48" i="1"/>
  <c r="K358" i="1"/>
  <c r="E76" i="1"/>
  <c r="K351" i="1"/>
  <c r="E75" i="1"/>
  <c r="K47" i="1"/>
  <c r="K354" i="1"/>
  <c r="K44" i="1"/>
  <c r="AO126" i="1"/>
  <c r="AM125" i="1" s="1"/>
  <c r="K357" i="1"/>
  <c r="K356" i="1"/>
  <c r="F75" i="1" l="1"/>
  <c r="N37" i="1" s="1"/>
  <c r="O37" i="1" s="1"/>
  <c r="D178" i="1"/>
  <c r="F76" i="1"/>
  <c r="N39" i="1" s="1"/>
  <c r="O39" i="1" s="1"/>
  <c r="D179" i="1"/>
  <c r="F74" i="1"/>
  <c r="N35" i="1" s="1"/>
  <c r="O35" i="1" s="1"/>
  <c r="D177" i="1"/>
  <c r="BN552" i="1"/>
  <c r="BO553" i="1"/>
  <c r="BM554" i="1"/>
  <c r="E163" i="1"/>
  <c r="E162" i="1"/>
  <c r="E480" i="1"/>
  <c r="B497" i="1"/>
  <c r="B496" i="1"/>
  <c r="B501" i="1" s="1"/>
  <c r="J75" i="1" l="1"/>
  <c r="D497" i="1"/>
  <c r="L508" i="1"/>
  <c r="J74" i="1"/>
  <c r="J76" i="1"/>
  <c r="G177" i="1"/>
  <c r="E177" i="1"/>
  <c r="G178" i="1"/>
  <c r="E178" i="1"/>
  <c r="G179" i="1"/>
  <c r="E179" i="1"/>
  <c r="BN553" i="1"/>
  <c r="BO554" i="1"/>
  <c r="BM555" i="1"/>
  <c r="A487" i="1" a="1"/>
  <c r="A487" i="1" s="1"/>
  <c r="N41" i="1"/>
  <c r="O41" i="1" s="1"/>
  <c r="D496" i="1"/>
  <c r="B503" i="1" s="1"/>
  <c r="E501" i="1"/>
  <c r="D68" i="1"/>
  <c r="E503" i="1" l="1"/>
  <c r="M508" i="1"/>
  <c r="AI80" i="1"/>
  <c r="F288" i="1" s="1"/>
  <c r="C287" i="1"/>
  <c r="AI79" i="1"/>
  <c r="F287" i="1" s="1"/>
  <c r="C286" i="1"/>
  <c r="C281" i="1"/>
  <c r="AI70" i="1"/>
  <c r="F278" i="1" s="1"/>
  <c r="AI71" i="1"/>
  <c r="F279" i="1" s="1"/>
  <c r="AI76" i="1"/>
  <c r="F284" i="1" s="1"/>
  <c r="C278" i="1"/>
  <c r="AI69" i="1"/>
  <c r="F277" i="1" s="1"/>
  <c r="AI72" i="1"/>
  <c r="F280" i="1" s="1"/>
  <c r="AI75" i="1"/>
  <c r="F283" i="1" s="1"/>
  <c r="C288" i="1"/>
  <c r="C283" i="1"/>
  <c r="AI73" i="1"/>
  <c r="F281" i="1" s="1"/>
  <c r="AI77" i="1"/>
  <c r="F285" i="1" s="1"/>
  <c r="C282" i="1"/>
  <c r="C285" i="1"/>
  <c r="C284" i="1"/>
  <c r="AI78" i="1"/>
  <c r="F286" i="1" s="1"/>
  <c r="AI74" i="1"/>
  <c r="F282" i="1" s="1"/>
  <c r="C279" i="1"/>
  <c r="C280" i="1"/>
  <c r="C277" i="1"/>
  <c r="BN554" i="1"/>
  <c r="BO555" i="1"/>
  <c r="BM556" i="1"/>
  <c r="AK129" i="1"/>
  <c r="AS105" i="1" s="1"/>
  <c r="AT105" i="1" s="1"/>
  <c r="AU105" i="1" s="1"/>
  <c r="AO90" i="1" s="1"/>
  <c r="AS99" i="1"/>
  <c r="AT99" i="1" s="1"/>
  <c r="AU99" i="1" s="1"/>
  <c r="AO84" i="1" s="1"/>
  <c r="AS100" i="1"/>
  <c r="AT100" i="1" s="1"/>
  <c r="AU100" i="1" s="1"/>
  <c r="AO85" i="1" s="1"/>
  <c r="AS101" i="1"/>
  <c r="AT101" i="1" s="1"/>
  <c r="AU101" i="1" s="1"/>
  <c r="AO86" i="1" s="1"/>
  <c r="AS102" i="1"/>
  <c r="AT102" i="1" s="1"/>
  <c r="AU102" i="1" s="1"/>
  <c r="AO87" i="1" s="1"/>
  <c r="AS103" i="1"/>
  <c r="AT103" i="1" s="1"/>
  <c r="AU103" i="1" s="1"/>
  <c r="AO88" i="1" s="1"/>
  <c r="AS104" i="1"/>
  <c r="AT104" i="1" s="1"/>
  <c r="AU104" i="1" s="1"/>
  <c r="AO89" i="1" s="1"/>
  <c r="B55" i="1"/>
  <c r="E73" i="1"/>
  <c r="D67" i="1"/>
  <c r="AS107" i="1" l="1"/>
  <c r="AT107" i="1" s="1"/>
  <c r="AU107" i="1" s="1"/>
  <c r="AO92" i="1" s="1"/>
  <c r="AQ92" i="1" s="1"/>
  <c r="AS106" i="1"/>
  <c r="AT106" i="1" s="1"/>
  <c r="AU106" i="1" s="1"/>
  <c r="AO91" i="1" s="1"/>
  <c r="F73" i="1"/>
  <c r="J73" i="1" s="1"/>
  <c r="D176" i="1"/>
  <c r="AS98" i="1"/>
  <c r="AT98" i="1" s="1"/>
  <c r="AU98" i="1" s="1"/>
  <c r="AO83" i="1" s="1"/>
  <c r="AQ83" i="1" s="1"/>
  <c r="AS108" i="1"/>
  <c r="AT108" i="1" s="1"/>
  <c r="AU108" i="1" s="1"/>
  <c r="AO93" i="1" s="1"/>
  <c r="AQ93" i="1" s="1"/>
  <c r="AQ90" i="1"/>
  <c r="K294" i="1"/>
  <c r="AQ89" i="1"/>
  <c r="M24" i="1"/>
  <c r="AQ91" i="1"/>
  <c r="K295" i="1"/>
  <c r="AQ86" i="1"/>
  <c r="K290" i="1"/>
  <c r="K296" i="1"/>
  <c r="AQ88" i="1"/>
  <c r="M23" i="1"/>
  <c r="AQ87" i="1"/>
  <c r="M22" i="1"/>
  <c r="M28" i="1"/>
  <c r="AQ85" i="1"/>
  <c r="M20" i="1"/>
  <c r="AQ84" i="1"/>
  <c r="M19" i="1"/>
  <c r="AS109" i="1"/>
  <c r="AT109" i="1" s="1"/>
  <c r="AU109" i="1" s="1"/>
  <c r="AO94" i="1" s="1"/>
  <c r="AK128" i="1"/>
  <c r="E67" i="1"/>
  <c r="F139" i="1" s="1"/>
  <c r="E141" i="1" s="1"/>
  <c r="BN555" i="1"/>
  <c r="BO556" i="1"/>
  <c r="BM557" i="1"/>
  <c r="K297" i="1"/>
  <c r="M25" i="1"/>
  <c r="B56" i="1"/>
  <c r="B54" i="1"/>
  <c r="AA529" i="1"/>
  <c r="AA530" i="1"/>
  <c r="E142" i="1" l="1"/>
  <c r="G176" i="1"/>
  <c r="E176" i="1"/>
  <c r="F67" i="1"/>
  <c r="BK537" i="1" s="1"/>
  <c r="BK540" i="1" s="1"/>
  <c r="BP531" i="1" s="1"/>
  <c r="M18" i="1"/>
  <c r="K288" i="1"/>
  <c r="M26" i="1"/>
  <c r="M21" i="1"/>
  <c r="K287" i="1"/>
  <c r="AQ94" i="1"/>
  <c r="M27" i="1"/>
  <c r="BO557" i="1"/>
  <c r="BM558" i="1"/>
  <c r="BN556" i="1"/>
  <c r="AA532" i="1"/>
  <c r="AA1824" i="1" s="1"/>
  <c r="BP536" i="1" l="1"/>
  <c r="BP530" i="1"/>
  <c r="J67" i="1"/>
  <c r="BP557" i="1"/>
  <c r="BP552" i="1"/>
  <c r="BP551" i="1"/>
  <c r="BP550" i="1"/>
  <c r="BP547" i="1"/>
  <c r="BP546" i="1"/>
  <c r="BP545" i="1"/>
  <c r="V128" i="1"/>
  <c r="BP542" i="1"/>
  <c r="F133" i="1"/>
  <c r="BP541" i="1"/>
  <c r="BP540" i="1"/>
  <c r="BP539" i="1"/>
  <c r="BP554" i="1"/>
  <c r="BP538" i="1"/>
  <c r="BP553" i="1"/>
  <c r="BP537" i="1"/>
  <c r="BP549" i="1"/>
  <c r="V129" i="1"/>
  <c r="BP535" i="1"/>
  <c r="N33" i="1"/>
  <c r="O33" i="1" s="1"/>
  <c r="BP548" i="1"/>
  <c r="BP534" i="1"/>
  <c r="BP533" i="1"/>
  <c r="BP532" i="1"/>
  <c r="BP556" i="1"/>
  <c r="BP544" i="1"/>
  <c r="BP555" i="1"/>
  <c r="BP543" i="1"/>
  <c r="K298" i="1"/>
  <c r="K299" i="1"/>
  <c r="M29" i="1"/>
  <c r="BN557" i="1"/>
  <c r="BO558" i="1"/>
  <c r="BP558" i="1"/>
  <c r="BM559" i="1"/>
  <c r="AA1690" i="1"/>
  <c r="AA2513" i="1"/>
  <c r="AB2513" i="1" s="1"/>
  <c r="AA1123" i="1"/>
  <c r="AA2449" i="1"/>
  <c r="AA758" i="1"/>
  <c r="AB758" i="1" s="1"/>
  <c r="AA2236" i="1"/>
  <c r="AA896" i="1"/>
  <c r="AB896" i="1" s="1"/>
  <c r="AA2472" i="1"/>
  <c r="AA2192" i="1"/>
  <c r="AA1007" i="1"/>
  <c r="AA2471" i="1"/>
  <c r="AB2471" i="1" s="1"/>
  <c r="AA2180" i="1"/>
  <c r="AA867" i="1"/>
  <c r="AB867" i="1" s="1"/>
  <c r="AA1527" i="1"/>
  <c r="AB1527" i="1" s="1"/>
  <c r="AA1662" i="1"/>
  <c r="AA731" i="1"/>
  <c r="AC731" i="1" s="1"/>
  <c r="AA1359" i="1"/>
  <c r="AA1645" i="1"/>
  <c r="AA2390" i="1"/>
  <c r="AA2479" i="1"/>
  <c r="AA1122" i="1"/>
  <c r="AB1122" i="1" s="1"/>
  <c r="AA2150" i="1"/>
  <c r="AA765" i="1"/>
  <c r="AA2075" i="1"/>
  <c r="AA1404" i="1"/>
  <c r="AA683" i="1"/>
  <c r="AA605" i="1"/>
  <c r="AA593" i="1"/>
  <c r="AA1078" i="1"/>
  <c r="AA2095" i="1"/>
  <c r="AA1524" i="1"/>
  <c r="AA1271" i="1"/>
  <c r="AB1271" i="1" s="1"/>
  <c r="AA2272" i="1"/>
  <c r="AA2051" i="1"/>
  <c r="AA1530" i="1"/>
  <c r="AB1530" i="1" s="1"/>
  <c r="AA2375" i="1"/>
  <c r="AA2237" i="1"/>
  <c r="AA2431" i="1"/>
  <c r="AA2050" i="1"/>
  <c r="AA1995" i="1"/>
  <c r="AA697" i="1"/>
  <c r="AC697" i="1" s="1"/>
  <c r="AA2036" i="1"/>
  <c r="AA918" i="1"/>
  <c r="AA2008" i="1"/>
  <c r="AB2008" i="1" s="1"/>
  <c r="AA804" i="1"/>
  <c r="AB804" i="1" s="1"/>
  <c r="AA1951" i="1"/>
  <c r="AC1951" i="1" s="1"/>
  <c r="AA830" i="1"/>
  <c r="AA680" i="1"/>
  <c r="AA1251" i="1"/>
  <c r="AC1251" i="1" s="1"/>
  <c r="AA798" i="1"/>
  <c r="AA1720" i="1"/>
  <c r="AA684" i="1"/>
  <c r="AC684" i="1" s="1"/>
  <c r="AA2020" i="1"/>
  <c r="AA1730" i="1"/>
  <c r="AA1132" i="1"/>
  <c r="AA672" i="1"/>
  <c r="AA877" i="1"/>
  <c r="AA963" i="1"/>
  <c r="AB963" i="1" s="1"/>
  <c r="AA899" i="1"/>
  <c r="AC899" i="1" s="1"/>
  <c r="AA1883" i="1"/>
  <c r="AA597" i="1"/>
  <c r="AA849" i="1"/>
  <c r="AB849" i="1" s="1"/>
  <c r="AA1019" i="1"/>
  <c r="AA786" i="1"/>
  <c r="AA650" i="1"/>
  <c r="AA1012" i="1"/>
  <c r="AA1463" i="1"/>
  <c r="AC1463" i="1" s="1"/>
  <c r="AA902" i="1"/>
  <c r="AA1943" i="1"/>
  <c r="AA2374" i="1"/>
  <c r="AA602" i="1"/>
  <c r="AB602" i="1" s="1"/>
  <c r="AA1478" i="1"/>
  <c r="AC1478" i="1" s="1"/>
  <c r="AA590" i="1"/>
  <c r="AA1682" i="1"/>
  <c r="AA1494" i="1"/>
  <c r="AA655" i="1"/>
  <c r="AA1625" i="1"/>
  <c r="AA1000" i="1"/>
  <c r="AA930" i="1"/>
  <c r="AA921" i="1"/>
  <c r="AA1970" i="1"/>
  <c r="AC1970" i="1" s="1"/>
  <c r="AA1928" i="1"/>
  <c r="AA2349" i="1"/>
  <c r="AC2349" i="1" s="1"/>
  <c r="AA1822" i="1"/>
  <c r="AA2446" i="1"/>
  <c r="AB2446" i="1" s="1"/>
  <c r="AA1653" i="1"/>
  <c r="AA2485" i="1"/>
  <c r="AB2485" i="1" s="1"/>
  <c r="AA1118" i="1"/>
  <c r="AA1613" i="1"/>
  <c r="AB1613" i="1" s="1"/>
  <c r="AA2320" i="1"/>
  <c r="AA2362" i="1"/>
  <c r="AA1461" i="1"/>
  <c r="AA1854" i="1"/>
  <c r="AB1854" i="1" s="1"/>
  <c r="AA1325" i="1"/>
  <c r="AA868" i="1"/>
  <c r="AA1392" i="1"/>
  <c r="AC1392" i="1" s="1"/>
  <c r="AA633" i="1"/>
  <c r="AC633" i="1" s="1"/>
  <c r="AA2297" i="1"/>
  <c r="AA818" i="1"/>
  <c r="AB818" i="1" s="1"/>
  <c r="AA2400" i="1"/>
  <c r="AA955" i="1"/>
  <c r="AC955" i="1" s="1"/>
  <c r="AA2278" i="1"/>
  <c r="AA1076" i="1"/>
  <c r="AA859" i="1"/>
  <c r="AA2346" i="1"/>
  <c r="AA562" i="1"/>
  <c r="AA1477" i="1"/>
  <c r="AB1477" i="1" s="1"/>
  <c r="AA988" i="1"/>
  <c r="AA2461" i="1"/>
  <c r="AA1641" i="1"/>
  <c r="AB1641" i="1" s="1"/>
  <c r="AA1935" i="1"/>
  <c r="AA2209" i="1"/>
  <c r="AA2286" i="1"/>
  <c r="AA2437" i="1"/>
  <c r="AA1281" i="1"/>
  <c r="AA1603" i="1"/>
  <c r="AA2130" i="1"/>
  <c r="AA1575" i="1"/>
  <c r="AB1575" i="1" s="1"/>
  <c r="AA1070" i="1"/>
  <c r="AB1070" i="1" s="1"/>
  <c r="AA2411" i="1"/>
  <c r="AA1867" i="1"/>
  <c r="AB1867" i="1" s="1"/>
  <c r="AA1302" i="1"/>
  <c r="AC1302" i="1" s="1"/>
  <c r="AA1837" i="1"/>
  <c r="AA1313" i="1"/>
  <c r="AA588" i="1"/>
  <c r="AA972" i="1"/>
  <c r="AA1548" i="1"/>
  <c r="AA580" i="1"/>
  <c r="AA1156" i="1"/>
  <c r="AC1156" i="1" s="1"/>
  <c r="AA1732" i="1"/>
  <c r="AB1732" i="1" s="1"/>
  <c r="AA761" i="1"/>
  <c r="AB761" i="1" s="1"/>
  <c r="AA1337" i="1"/>
  <c r="AA1913" i="1"/>
  <c r="AA942" i="1"/>
  <c r="AA1278" i="1"/>
  <c r="AC1278" i="1" s="1"/>
  <c r="AA2046" i="1"/>
  <c r="AA671" i="1"/>
  <c r="AA1475" i="1"/>
  <c r="AA2204" i="1"/>
  <c r="AA908" i="1"/>
  <c r="AB908" i="1" s="1"/>
  <c r="AA1686" i="1"/>
  <c r="AA2361" i="1"/>
  <c r="AB2361" i="1" s="1"/>
  <c r="AA1114" i="1"/>
  <c r="AA1882" i="1"/>
  <c r="AA850" i="1"/>
  <c r="AA2018" i="1"/>
  <c r="AA1231" i="1"/>
  <c r="AA1303" i="1"/>
  <c r="AA698" i="1"/>
  <c r="AA1595" i="1"/>
  <c r="AA2366" i="1"/>
  <c r="AA1190" i="1"/>
  <c r="AC1190" i="1" s="1"/>
  <c r="AA2054" i="1"/>
  <c r="AA757" i="1"/>
  <c r="AA1647" i="1"/>
  <c r="AA2467" i="1"/>
  <c r="AA1343" i="1"/>
  <c r="AA1976" i="1"/>
  <c r="AC1976" i="1" s="1"/>
  <c r="AA1678" i="1"/>
  <c r="AA931" i="1"/>
  <c r="AA659" i="1"/>
  <c r="AA751" i="1"/>
  <c r="AA2190" i="1"/>
  <c r="AB2190" i="1" s="1"/>
  <c r="AA1031" i="1"/>
  <c r="AA2356" i="1"/>
  <c r="AB2356" i="1" s="1"/>
  <c r="AA1775" i="1"/>
  <c r="AA1161" i="1"/>
  <c r="AA1823" i="1"/>
  <c r="AA1376" i="1"/>
  <c r="AB1376" i="1" s="1"/>
  <c r="AA2031" i="1"/>
  <c r="AA1400" i="1"/>
  <c r="AA1628" i="1"/>
  <c r="AA2291" i="1"/>
  <c r="AA1104" i="1"/>
  <c r="AA1680" i="1"/>
  <c r="AB1680" i="1" s="1"/>
  <c r="AA712" i="1"/>
  <c r="AA1288" i="1"/>
  <c r="AC1288" i="1" s="1"/>
  <c r="AA1864" i="1"/>
  <c r="AA893" i="1"/>
  <c r="AA1469" i="1"/>
  <c r="AA2045" i="1"/>
  <c r="AA646" i="1"/>
  <c r="AA2187" i="1"/>
  <c r="AA871" i="1"/>
  <c r="AA1652" i="1"/>
  <c r="AA2336" i="1"/>
  <c r="AA1093" i="1"/>
  <c r="AA2493" i="1"/>
  <c r="AC2493" i="1" s="1"/>
  <c r="AA2059" i="1"/>
  <c r="AA2234" i="1"/>
  <c r="AC2234" i="1" s="1"/>
  <c r="AA1759" i="1"/>
  <c r="AA914" i="1"/>
  <c r="AC914" i="1" s="1"/>
  <c r="AA2495" i="1"/>
  <c r="AA1382" i="1"/>
  <c r="AA973" i="1"/>
  <c r="AB973" i="1" s="1"/>
  <c r="AA1727" i="1"/>
  <c r="AA2001" i="1"/>
  <c r="AA2327" i="1"/>
  <c r="AA2402" i="1"/>
  <c r="AB2402" i="1" s="1"/>
  <c r="AA577" i="1"/>
  <c r="AC577" i="1" s="1"/>
  <c r="AA632" i="1"/>
  <c r="AA1703" i="1"/>
  <c r="AB1703" i="1" s="1"/>
  <c r="AA1092" i="1"/>
  <c r="AA1668" i="1"/>
  <c r="AC1668" i="1" s="1"/>
  <c r="AA700" i="1"/>
  <c r="AA1276" i="1"/>
  <c r="AA1852" i="1"/>
  <c r="AB1852" i="1" s="1"/>
  <c r="AA881" i="1"/>
  <c r="AA1457" i="1"/>
  <c r="AA2033" i="1"/>
  <c r="AC2033" i="1" s="1"/>
  <c r="AA627" i="1"/>
  <c r="AA1437" i="1"/>
  <c r="AB1437" i="1" s="1"/>
  <c r="AA2175" i="1"/>
  <c r="AA851" i="1"/>
  <c r="AA1635" i="1"/>
  <c r="AA2324" i="1"/>
  <c r="AA1077" i="1"/>
  <c r="AB1077" i="1" s="1"/>
  <c r="AA1845" i="1"/>
  <c r="AA2481" i="1"/>
  <c r="AA1274" i="1"/>
  <c r="AA2042" i="1"/>
  <c r="AA1106" i="1"/>
  <c r="AA2215" i="1"/>
  <c r="AA1711" i="1"/>
  <c r="AB1711" i="1" s="1"/>
  <c r="AA1639" i="1"/>
  <c r="AB1639" i="1" s="1"/>
  <c r="AA886" i="1"/>
  <c r="AA1762" i="1"/>
  <c r="AB1762" i="1" s="1"/>
  <c r="AA2478" i="1"/>
  <c r="AC2478" i="1" s="1"/>
  <c r="AA1358" i="1"/>
  <c r="AC1358" i="1" s="1"/>
  <c r="AA2188" i="1"/>
  <c r="AC2188" i="1" s="1"/>
  <c r="AA946" i="1"/>
  <c r="AA1815" i="1"/>
  <c r="AB1815" i="1" s="1"/>
  <c r="AA1484" i="1"/>
  <c r="AA1631" i="1"/>
  <c r="AA2172" i="1"/>
  <c r="AA1966" i="1"/>
  <c r="AA1225" i="1"/>
  <c r="AA2191" i="1"/>
  <c r="AA1065" i="1"/>
  <c r="AA2376" i="1"/>
  <c r="AA1319" i="1"/>
  <c r="AA2525" i="1"/>
  <c r="AA2055" i="1"/>
  <c r="AA586" i="1"/>
  <c r="AA2093" i="1"/>
  <c r="AA1664" i="1"/>
  <c r="AA1009" i="1"/>
  <c r="AA1449" i="1"/>
  <c r="AA1916" i="1"/>
  <c r="AA848" i="1"/>
  <c r="AA1453" i="1"/>
  <c r="AA1861" i="1"/>
  <c r="AA1291" i="1"/>
  <c r="AA1131" i="1"/>
  <c r="AA1687" i="1"/>
  <c r="AA1787" i="1"/>
  <c r="AA2206" i="1"/>
  <c r="AA1839" i="1"/>
  <c r="AA1676" i="1"/>
  <c r="AB1676" i="1" s="1"/>
  <c r="AA2435" i="1"/>
  <c r="AA1270" i="1"/>
  <c r="AA1105" i="1"/>
  <c r="AA1363" i="1"/>
  <c r="AB1363" i="1" s="1"/>
  <c r="AA2087" i="1"/>
  <c r="AA2119" i="1"/>
  <c r="AA1136" i="1"/>
  <c r="AB1136" i="1" s="1"/>
  <c r="AA1953" i="1"/>
  <c r="AA540" i="1"/>
  <c r="AA1116" i="1"/>
  <c r="AA1692" i="1"/>
  <c r="AA724" i="1"/>
  <c r="AA1300" i="1"/>
  <c r="AA1876" i="1"/>
  <c r="AA905" i="1"/>
  <c r="AC905" i="1" s="1"/>
  <c r="AA1481" i="1"/>
  <c r="AA2057" i="1"/>
  <c r="AC2057" i="1" s="1"/>
  <c r="AA663" i="1"/>
  <c r="AA1470" i="1"/>
  <c r="AC1470" i="1" s="1"/>
  <c r="AA2199" i="1"/>
  <c r="AA887" i="1"/>
  <c r="AA1667" i="1"/>
  <c r="AA2348" i="1"/>
  <c r="AA1110" i="1"/>
  <c r="AB1110" i="1" s="1"/>
  <c r="AA1878" i="1"/>
  <c r="AB1878" i="1" s="1"/>
  <c r="AA2505" i="1"/>
  <c r="AC2505" i="1" s="1"/>
  <c r="AA1306" i="1"/>
  <c r="AA2074" i="1"/>
  <c r="AA1154" i="1"/>
  <c r="AA2251" i="1"/>
  <c r="AB2251" i="1" s="1"/>
  <c r="AA1807" i="1"/>
  <c r="AB1807" i="1" s="1"/>
  <c r="AA1735" i="1"/>
  <c r="AA939" i="1"/>
  <c r="AA1810" i="1"/>
  <c r="AA2510" i="1"/>
  <c r="AA1406" i="1"/>
  <c r="AA2224" i="1"/>
  <c r="AC2224" i="1" s="1"/>
  <c r="AA999" i="1"/>
  <c r="AA1863" i="1"/>
  <c r="AB1863" i="1" s="1"/>
  <c r="AA1894" i="1"/>
  <c r="AA1713" i="1"/>
  <c r="AA2388" i="1"/>
  <c r="AA2038" i="1"/>
  <c r="AA1314" i="1"/>
  <c r="AA2452" i="1"/>
  <c r="AA1150" i="1"/>
  <c r="AA2450" i="1"/>
  <c r="AA1401" i="1"/>
  <c r="AC1401" i="1" s="1"/>
  <c r="AA626" i="1"/>
  <c r="AA2117" i="1"/>
  <c r="AB2117" i="1" s="1"/>
  <c r="AA681" i="1"/>
  <c r="AB681" i="1" s="1"/>
  <c r="AA2147" i="1"/>
  <c r="AC2147" i="1" s="1"/>
  <c r="AA1747" i="1"/>
  <c r="AA1219" i="1"/>
  <c r="AA2142" i="1"/>
  <c r="AA1991" i="1"/>
  <c r="AB1991" i="1" s="1"/>
  <c r="AA1688" i="1"/>
  <c r="AA660" i="1"/>
  <c r="AA1236" i="1"/>
  <c r="AA1812" i="1"/>
  <c r="AB1812" i="1" s="1"/>
  <c r="AA844" i="1"/>
  <c r="AA1420" i="1"/>
  <c r="AA1996" i="1"/>
  <c r="AB1996" i="1" s="1"/>
  <c r="AA1025" i="1"/>
  <c r="AA1601" i="1"/>
  <c r="AA630" i="1"/>
  <c r="AA843" i="1"/>
  <c r="AC843" i="1" s="1"/>
  <c r="AA1629" i="1"/>
  <c r="AA2319" i="1"/>
  <c r="AA1059" i="1"/>
  <c r="AA1827" i="1"/>
  <c r="AC1827" i="1" s="1"/>
  <c r="AA2468" i="1"/>
  <c r="AA1269" i="1"/>
  <c r="AA2037" i="1"/>
  <c r="AA661" i="1"/>
  <c r="AA1466" i="1"/>
  <c r="AA2197" i="1"/>
  <c r="AC2197" i="1" s="1"/>
  <c r="AA1394" i="1"/>
  <c r="AA2425" i="1"/>
  <c r="AC2425" i="1" s="1"/>
  <c r="AA816" i="1"/>
  <c r="AA1836" i="1"/>
  <c r="AA1144" i="1"/>
  <c r="AA617" i="1"/>
  <c r="AC617" i="1" s="1"/>
  <c r="AA1745" i="1"/>
  <c r="AA862" i="1"/>
  <c r="AA2013" i="1"/>
  <c r="AC2013" i="1" s="1"/>
  <c r="AA1268" i="1"/>
  <c r="AB1268" i="1" s="1"/>
  <c r="AA2492" i="1"/>
  <c r="AA1669" i="1"/>
  <c r="AA913" i="1"/>
  <c r="AA2341" i="1"/>
  <c r="AB2341" i="1" s="1"/>
  <c r="AA2441" i="1"/>
  <c r="AA1015" i="1"/>
  <c r="AA1186" i="1"/>
  <c r="AC1186" i="1" s="1"/>
  <c r="AA2275" i="1"/>
  <c r="AA1646" i="1"/>
  <c r="AA622" i="1"/>
  <c r="AB622" i="1" s="1"/>
  <c r="AA829" i="1"/>
  <c r="AA1137" i="1"/>
  <c r="AA975" i="1"/>
  <c r="AA705" i="1"/>
  <c r="AA2118" i="1"/>
  <c r="AA2041" i="1"/>
  <c r="AA1818" i="1"/>
  <c r="AA1569" i="1"/>
  <c r="AA1126" i="1"/>
  <c r="AA1171" i="1"/>
  <c r="AA2034" i="1"/>
  <c r="AA1129" i="1"/>
  <c r="AC1129" i="1" s="1"/>
  <c r="AA1318" i="1"/>
  <c r="AA828" i="1"/>
  <c r="AA1956" i="1"/>
  <c r="AB1956" i="1" s="1"/>
  <c r="AA1432" i="1"/>
  <c r="AA737" i="1"/>
  <c r="AA1757" i="1"/>
  <c r="AA879" i="1"/>
  <c r="AA2029" i="1"/>
  <c r="AA1283" i="1"/>
  <c r="AA656" i="1"/>
  <c r="AA2053" i="1"/>
  <c r="AA1082" i="1"/>
  <c r="AA2353" i="1"/>
  <c r="AA2458" i="1"/>
  <c r="AA1087" i="1"/>
  <c r="AA1211" i="1"/>
  <c r="AA2294" i="1"/>
  <c r="AA1670" i="1"/>
  <c r="AA649" i="1"/>
  <c r="AA874" i="1"/>
  <c r="AA1177" i="1"/>
  <c r="AA1017" i="1"/>
  <c r="AA747" i="1"/>
  <c r="AA2196" i="1"/>
  <c r="AB2196" i="1" s="1"/>
  <c r="AA2082" i="1"/>
  <c r="AA1856" i="1"/>
  <c r="AA1609" i="1"/>
  <c r="AC1609" i="1" s="1"/>
  <c r="AA1170" i="1"/>
  <c r="AC1170" i="1" s="1"/>
  <c r="AA1209" i="1"/>
  <c r="AB1209" i="1" s="1"/>
  <c r="AA2100" i="1"/>
  <c r="AA1417" i="1"/>
  <c r="AA2428" i="1"/>
  <c r="AA556" i="1"/>
  <c r="AA2463" i="1"/>
  <c r="AA2205" i="1"/>
  <c r="AA825" i="1"/>
  <c r="AA1474" i="1"/>
  <c r="AB1474" i="1" s="1"/>
  <c r="AA1934" i="1"/>
  <c r="AA2102" i="1"/>
  <c r="AB2102" i="1" s="1"/>
  <c r="AA1472" i="1"/>
  <c r="AC1472" i="1" s="1"/>
  <c r="AA2220" i="1"/>
  <c r="AA1617" i="1"/>
  <c r="AA1967" i="1"/>
  <c r="AA1260" i="1"/>
  <c r="AA568" i="1"/>
  <c r="AA1169" i="1"/>
  <c r="AA2475" i="1"/>
  <c r="AA889" i="1"/>
  <c r="AB889" i="1" s="1"/>
  <c r="AA1658" i="1"/>
  <c r="AA2218" i="1"/>
  <c r="AA1958" i="1"/>
  <c r="AB1958" i="1" s="1"/>
  <c r="AA2129" i="1"/>
  <c r="AC2129" i="1" s="1"/>
  <c r="AA1761" i="1"/>
  <c r="AB1761" i="1" s="1"/>
  <c r="AA2248" i="1"/>
  <c r="AA2423" i="1"/>
  <c r="AA856" i="1"/>
  <c r="AA948" i="1"/>
  <c r="AA1968" i="1"/>
  <c r="AA1444" i="1"/>
  <c r="AA749" i="1"/>
  <c r="AA1769" i="1"/>
  <c r="AA1053" i="1"/>
  <c r="AB1053" i="1" s="1"/>
  <c r="AA2331" i="1"/>
  <c r="AA1443" i="1"/>
  <c r="AB1443" i="1" s="1"/>
  <c r="AA673" i="1"/>
  <c r="AA2070" i="1"/>
  <c r="AA1099" i="1"/>
  <c r="AA2365" i="1"/>
  <c r="AA719" i="1"/>
  <c r="AA1159" i="1"/>
  <c r="AA1234" i="1"/>
  <c r="AA2311" i="1"/>
  <c r="AA1694" i="1"/>
  <c r="AA675" i="1"/>
  <c r="AC675" i="1" s="1"/>
  <c r="AA967" i="1"/>
  <c r="AB967" i="1" s="1"/>
  <c r="AA1222" i="1"/>
  <c r="AA1057" i="1"/>
  <c r="AA793" i="1"/>
  <c r="AA2250" i="1"/>
  <c r="AA2106" i="1"/>
  <c r="AB2106" i="1" s="1"/>
  <c r="AA1895" i="1"/>
  <c r="AA1654" i="1"/>
  <c r="AA1208" i="1"/>
  <c r="AA1249" i="1"/>
  <c r="AA2154" i="1"/>
  <c r="AB2154" i="1" s="1"/>
  <c r="AA1462" i="1"/>
  <c r="AA1870" i="1"/>
  <c r="AB1870" i="1" s="1"/>
  <c r="AA2316" i="1"/>
  <c r="AA1248" i="1"/>
  <c r="AC1248" i="1" s="1"/>
  <c r="AA1576" i="1"/>
  <c r="AA1901" i="1"/>
  <c r="AA1086" i="1"/>
  <c r="AA1844" i="1"/>
  <c r="AA1498" i="1"/>
  <c r="AA2182" i="1"/>
  <c r="AA755" i="1"/>
  <c r="AA1239" i="1"/>
  <c r="AA1724" i="1"/>
  <c r="AB1724" i="1" s="1"/>
  <c r="AA2165" i="1"/>
  <c r="AA2386" i="1"/>
  <c r="AA2123" i="1"/>
  <c r="AA1588" i="1"/>
  <c r="AA642" i="1"/>
  <c r="AA1245" i="1"/>
  <c r="AA1859" i="1"/>
  <c r="AA2217" i="1"/>
  <c r="AA1135" i="1"/>
  <c r="AA1499" i="1"/>
  <c r="AA782" i="1"/>
  <c r="AC782" i="1" s="1"/>
  <c r="AA1263" i="1"/>
  <c r="AA1511" i="1"/>
  <c r="AA2354" i="1"/>
  <c r="AA2406" i="1"/>
  <c r="AA2148" i="1"/>
  <c r="AA2315" i="1"/>
  <c r="AA1380" i="1"/>
  <c r="AA1708" i="1"/>
  <c r="AA1181" i="1"/>
  <c r="AA654" i="1"/>
  <c r="AA2487" i="1"/>
  <c r="AA2019" i="1"/>
  <c r="AC2019" i="1" s="1"/>
  <c r="AA1285" i="1"/>
  <c r="AC1285" i="1" s="1"/>
  <c r="AA1675" i="1"/>
  <c r="AB1675" i="1" s="1"/>
  <c r="AA1442" i="1"/>
  <c r="AC1442" i="1" s="1"/>
  <c r="AA2254" i="1"/>
  <c r="AA1522" i="1"/>
  <c r="AA1982" i="1"/>
  <c r="AC1982" i="1" s="1"/>
  <c r="AA1287" i="1"/>
  <c r="AA2418" i="1"/>
  <c r="AA1555" i="1"/>
  <c r="AA1801" i="1"/>
  <c r="AA613" i="1"/>
  <c r="AA2274" i="1"/>
  <c r="AC2274" i="1" s="1"/>
  <c r="AA2434" i="1"/>
  <c r="AA1702" i="1"/>
  <c r="AA710" i="1"/>
  <c r="AA960" i="1"/>
  <c r="AA1980" i="1"/>
  <c r="AA1564" i="1"/>
  <c r="AC1564" i="1" s="1"/>
  <c r="AA1037" i="1"/>
  <c r="AA1889" i="1"/>
  <c r="AA1069" i="1"/>
  <c r="AA2343" i="1"/>
  <c r="AA1460" i="1"/>
  <c r="AC1460" i="1" s="1"/>
  <c r="AA692" i="1"/>
  <c r="AA2193" i="1"/>
  <c r="AA1483" i="1"/>
  <c r="AA795" i="1"/>
  <c r="AC795" i="1" s="1"/>
  <c r="AA746" i="1"/>
  <c r="AA1879" i="1"/>
  <c r="AA1307" i="1"/>
  <c r="AA566" i="1"/>
  <c r="AA1766" i="1"/>
  <c r="AA1071" i="1"/>
  <c r="AA1297" i="1"/>
  <c r="AA1842" i="1"/>
  <c r="AC1842" i="1" s="1"/>
  <c r="AA1184" i="1"/>
  <c r="AA1436" i="1"/>
  <c r="AB1436" i="1" s="1"/>
  <c r="AA2407" i="1"/>
  <c r="AA802" i="1"/>
  <c r="AA2014" i="1"/>
  <c r="AC2014" i="1" s="1"/>
  <c r="AA2195" i="1"/>
  <c r="AA1329" i="1"/>
  <c r="AA1506" i="1"/>
  <c r="AA1049" i="1"/>
  <c r="AA872" i="1"/>
  <c r="AA775" i="1"/>
  <c r="AC775" i="1" s="1"/>
  <c r="AA2232" i="1"/>
  <c r="AA2508" i="1"/>
  <c r="AA2122" i="1"/>
  <c r="AA1419" i="1"/>
  <c r="AA2340" i="1"/>
  <c r="AC2340" i="1" s="1"/>
  <c r="AA571" i="1"/>
  <c r="AA1657" i="1"/>
  <c r="AA1261" i="1"/>
  <c r="AA2337" i="1"/>
  <c r="AA1183" i="1"/>
  <c r="AA811" i="1"/>
  <c r="AB811" i="1" s="1"/>
  <c r="AA2155" i="1"/>
  <c r="AB2155" i="1" s="1"/>
  <c r="AA2524" i="1"/>
  <c r="AB2524" i="1" s="1"/>
  <c r="AA2176" i="1"/>
  <c r="AA2369" i="1"/>
  <c r="AA2255" i="1"/>
  <c r="AA2416" i="1"/>
  <c r="AA694" i="1"/>
  <c r="AA1091" i="1"/>
  <c r="AA803" i="1"/>
  <c r="AA615" i="1"/>
  <c r="AA1707" i="1"/>
  <c r="AA774" i="1"/>
  <c r="AA1770" i="1"/>
  <c r="AA2476" i="1"/>
  <c r="AA2221" i="1"/>
  <c r="AA635" i="1"/>
  <c r="AC635" i="1" s="1"/>
  <c r="AA2370" i="1"/>
  <c r="AC2370" i="1" s="1"/>
  <c r="AA2502" i="1"/>
  <c r="AB2502" i="1" s="1"/>
  <c r="AA1094" i="1"/>
  <c r="AA2178" i="1"/>
  <c r="AA2256" i="1"/>
  <c r="AA1160" i="1"/>
  <c r="AA1559" i="1"/>
  <c r="AC1559" i="1" s="1"/>
  <c r="AA651" i="1"/>
  <c r="AB651" i="1" s="1"/>
  <c r="AA1551" i="1"/>
  <c r="AA890" i="1"/>
  <c r="AC890" i="1" s="1"/>
  <c r="AA2308" i="1"/>
  <c r="AA1850" i="1"/>
  <c r="AA2480" i="1"/>
  <c r="AA1821" i="1"/>
  <c r="AA1193" i="1"/>
  <c r="AA1536" i="1"/>
  <c r="AC1536" i="1" s="1"/>
  <c r="AA1375" i="1"/>
  <c r="AA2506" i="1"/>
  <c r="AA1803" i="1"/>
  <c r="AA1227" i="1"/>
  <c r="AA609" i="1"/>
  <c r="AB609" i="1" s="1"/>
  <c r="AA2113" i="1"/>
  <c r="AA1738" i="1"/>
  <c r="AA1354" i="1"/>
  <c r="AA968" i="1"/>
  <c r="AB968" i="1" s="1"/>
  <c r="AA536" i="1"/>
  <c r="AB536" i="1" s="1"/>
  <c r="AA2253" i="1"/>
  <c r="AC2253" i="1" s="1"/>
  <c r="AA1926" i="1"/>
  <c r="AA1542" i="1"/>
  <c r="AA1158" i="1"/>
  <c r="AA745" i="1"/>
  <c r="AA2384" i="1"/>
  <c r="AA2096" i="1"/>
  <c r="AA1715" i="1"/>
  <c r="AB1715" i="1" s="1"/>
  <c r="AA1331" i="1"/>
  <c r="AA943" i="1"/>
  <c r="AA2523" i="1"/>
  <c r="AA2235" i="1"/>
  <c r="AA1902" i="1"/>
  <c r="AA1518" i="1"/>
  <c r="AA1134" i="1"/>
  <c r="AA718" i="1"/>
  <c r="AA834" i="1"/>
  <c r="AA546" i="1"/>
  <c r="AA1805" i="1"/>
  <c r="AA1517" i="1"/>
  <c r="AB1517" i="1" s="1"/>
  <c r="AA1229" i="1"/>
  <c r="AA1085" i="1"/>
  <c r="AA797" i="1"/>
  <c r="AA2056" i="1"/>
  <c r="AA1768" i="1"/>
  <c r="AB1768" i="1" s="1"/>
  <c r="AA1480" i="1"/>
  <c r="AA1192" i="1"/>
  <c r="AB1192" i="1" s="1"/>
  <c r="AA904" i="1"/>
  <c r="AA616" i="1"/>
  <c r="AC616" i="1" s="1"/>
  <c r="AA1872" i="1"/>
  <c r="AA1584" i="1"/>
  <c r="AA1296" i="1"/>
  <c r="AA1008" i="1"/>
  <c r="AC1008" i="1" s="1"/>
  <c r="AA720" i="1"/>
  <c r="AA2246" i="1"/>
  <c r="AA2514" i="1"/>
  <c r="AB2514" i="1" s="1"/>
  <c r="AA2465" i="1"/>
  <c r="AA2099" i="1"/>
  <c r="AA1583" i="1"/>
  <c r="AA1089" i="1"/>
  <c r="AA549" i="1"/>
  <c r="AA1151" i="1"/>
  <c r="AA2262" i="1"/>
  <c r="AA1342" i="1"/>
  <c r="AC1342" i="1" s="1"/>
  <c r="AA2533" i="1"/>
  <c r="AA2230" i="1"/>
  <c r="AA1825" i="1"/>
  <c r="AA1338" i="1"/>
  <c r="AA819" i="1"/>
  <c r="AA2201" i="1"/>
  <c r="AB2201" i="1" s="1"/>
  <c r="AA1784" i="1"/>
  <c r="AA1292" i="1"/>
  <c r="AA767" i="1"/>
  <c r="AA1079" i="1"/>
  <c r="AA2482" i="1"/>
  <c r="AB2482" i="1" s="1"/>
  <c r="AA2171" i="1"/>
  <c r="AA1736" i="1"/>
  <c r="AC1736" i="1" s="1"/>
  <c r="AA1244" i="1"/>
  <c r="AA715" i="1"/>
  <c r="AA2328" i="1"/>
  <c r="AA1977" i="1"/>
  <c r="AB1977" i="1" s="1"/>
  <c r="AA1486" i="1"/>
  <c r="AB1486" i="1" s="1"/>
  <c r="AA992" i="1"/>
  <c r="AA1534" i="1"/>
  <c r="AA614" i="1"/>
  <c r="AA2160" i="1"/>
  <c r="AA1726" i="1"/>
  <c r="AB1726" i="1" s="1"/>
  <c r="AA1232" i="1"/>
  <c r="AA706" i="1"/>
  <c r="AA2387" i="1"/>
  <c r="AA1002" i="1"/>
  <c r="AB1002" i="1" s="1"/>
  <c r="AA2424" i="1"/>
  <c r="AA1890" i="1"/>
  <c r="AB1890" i="1" s="1"/>
  <c r="AA1391" i="1"/>
  <c r="AA885" i="1"/>
  <c r="AA2422" i="1"/>
  <c r="AA2104" i="1"/>
  <c r="AA1633" i="1"/>
  <c r="AA1146" i="1"/>
  <c r="AA603" i="1"/>
  <c r="AA1650" i="1"/>
  <c r="AA2210" i="1"/>
  <c r="AA1798" i="1"/>
  <c r="AA1304" i="1"/>
  <c r="AA789" i="1"/>
  <c r="AA2299" i="1"/>
  <c r="AA2371" i="1"/>
  <c r="AA1175" i="1"/>
  <c r="AB1175" i="1" s="1"/>
  <c r="AA1911" i="1"/>
  <c r="AA1623" i="1"/>
  <c r="AA1335" i="1"/>
  <c r="AA1047" i="1"/>
  <c r="AA730" i="1"/>
  <c r="AA2464" i="1"/>
  <c r="AA2260" i="1"/>
  <c r="AA2030" i="1"/>
  <c r="AA1742" i="1"/>
  <c r="AA1454" i="1"/>
  <c r="AA1166" i="1"/>
  <c r="AA863" i="1"/>
  <c r="AA539" i="1"/>
  <c r="AA2347" i="1"/>
  <c r="AA2131" i="1"/>
  <c r="AA1858" i="1"/>
  <c r="AB1858" i="1" s="1"/>
  <c r="AA1570" i="1"/>
  <c r="AA1282" i="1"/>
  <c r="AC1282" i="1" s="1"/>
  <c r="AA994" i="1"/>
  <c r="AA670" i="1"/>
  <c r="AB670" i="1" s="1"/>
  <c r="AA2326" i="1"/>
  <c r="AA1831" i="1"/>
  <c r="AA1255" i="1"/>
  <c r="AA2378" i="1"/>
  <c r="AA1903" i="1"/>
  <c r="AA1327" i="1"/>
  <c r="AA854" i="1"/>
  <c r="AB854" i="1" s="1"/>
  <c r="AA2489" i="1"/>
  <c r="AC2489" i="1" s="1"/>
  <c r="AA2287" i="1"/>
  <c r="AB2287" i="1" s="1"/>
  <c r="AA2066" i="1"/>
  <c r="AA1778" i="1"/>
  <c r="AA1490" i="1"/>
  <c r="AA1202" i="1"/>
  <c r="AC1202" i="1" s="1"/>
  <c r="AA903" i="1"/>
  <c r="AA579" i="1"/>
  <c r="AA2245" i="1"/>
  <c r="AA2101" i="1"/>
  <c r="AA1915" i="1"/>
  <c r="AA1723" i="1"/>
  <c r="AB1723" i="1" s="1"/>
  <c r="AA1531" i="1"/>
  <c r="AA1339" i="1"/>
  <c r="AA1147" i="1"/>
  <c r="AC1147" i="1" s="1"/>
  <c r="AA949" i="1"/>
  <c r="AC949" i="1" s="1"/>
  <c r="AA733" i="1"/>
  <c r="AA2529" i="1"/>
  <c r="AA2385" i="1"/>
  <c r="AA2241" i="1"/>
  <c r="AA2097" i="1"/>
  <c r="AA1909" i="1"/>
  <c r="AA1717" i="1"/>
  <c r="AB1717" i="1" s="1"/>
  <c r="AA1525" i="1"/>
  <c r="AA1333" i="1"/>
  <c r="AA1141" i="1"/>
  <c r="AA944" i="1"/>
  <c r="AA728" i="1"/>
  <c r="AA2516" i="1"/>
  <c r="AA2372" i="1"/>
  <c r="AA2228" i="1"/>
  <c r="AA2084" i="1"/>
  <c r="AA1892" i="1"/>
  <c r="AA1700" i="1"/>
  <c r="AA1508" i="1"/>
  <c r="AA1316" i="1"/>
  <c r="AA1124" i="1"/>
  <c r="AA923" i="1"/>
  <c r="AA707" i="1"/>
  <c r="AA2511" i="1"/>
  <c r="AA2367" i="1"/>
  <c r="AA2223" i="1"/>
  <c r="AA2077" i="1"/>
  <c r="AA1885" i="1"/>
  <c r="AA1693" i="1"/>
  <c r="AA1501" i="1"/>
  <c r="AA1309" i="1"/>
  <c r="AA1117" i="1"/>
  <c r="AA915" i="1"/>
  <c r="AA699" i="1"/>
  <c r="AA966" i="1"/>
  <c r="AA822" i="1"/>
  <c r="AC822" i="1" s="1"/>
  <c r="AA678" i="1"/>
  <c r="AB678" i="1" s="1"/>
  <c r="AA2081" i="1"/>
  <c r="AA1937" i="1"/>
  <c r="AA1793" i="1"/>
  <c r="AA1649" i="1"/>
  <c r="AA1505" i="1"/>
  <c r="AA1361" i="1"/>
  <c r="AA1217" i="1"/>
  <c r="AA1073" i="1"/>
  <c r="AB1073" i="1" s="1"/>
  <c r="AA929" i="1"/>
  <c r="AA785" i="1"/>
  <c r="AA641" i="1"/>
  <c r="AA2044" i="1"/>
  <c r="AA1900" i="1"/>
  <c r="AA1756" i="1"/>
  <c r="AA1612" i="1"/>
  <c r="AA1468" i="1"/>
  <c r="AA1324" i="1"/>
  <c r="AA1180" i="1"/>
  <c r="AA1036" i="1"/>
  <c r="AA892" i="1"/>
  <c r="AA748" i="1"/>
  <c r="AA604" i="1"/>
  <c r="AA2004" i="1"/>
  <c r="AA1860" i="1"/>
  <c r="AA1716" i="1"/>
  <c r="AA1572" i="1"/>
  <c r="AA1428" i="1"/>
  <c r="AA1284" i="1"/>
  <c r="AA1140" i="1"/>
  <c r="AA996" i="1"/>
  <c r="AA852" i="1"/>
  <c r="AB852" i="1" s="1"/>
  <c r="AA708" i="1"/>
  <c r="AB708" i="1" s="1"/>
  <c r="AA564" i="1"/>
  <c r="AA883" i="1"/>
  <c r="AA2306" i="1"/>
  <c r="AA2090" i="1"/>
  <c r="AC2090" i="1" s="1"/>
  <c r="AA1515" i="1"/>
  <c r="AA933" i="1"/>
  <c r="AA2257" i="1"/>
  <c r="AA1930" i="1"/>
  <c r="AA1546" i="1"/>
  <c r="AA1162" i="1"/>
  <c r="AA752" i="1"/>
  <c r="AA2397" i="1"/>
  <c r="AC2397" i="1" s="1"/>
  <c r="AA2109" i="1"/>
  <c r="AA1734" i="1"/>
  <c r="AA1350" i="1"/>
  <c r="AA961" i="1"/>
  <c r="AA2528" i="1"/>
  <c r="AA2240" i="1"/>
  <c r="AA1907" i="1"/>
  <c r="AA1523" i="1"/>
  <c r="AA1139" i="1"/>
  <c r="AA727" i="1"/>
  <c r="AA2379" i="1"/>
  <c r="AA2091" i="1"/>
  <c r="AA1710" i="1"/>
  <c r="AC1710" i="1" s="1"/>
  <c r="AA1326" i="1"/>
  <c r="AA934" i="1"/>
  <c r="AB934" i="1" s="1"/>
  <c r="AA978" i="1"/>
  <c r="AA690" i="1"/>
  <c r="AA1949" i="1"/>
  <c r="AA1661" i="1"/>
  <c r="AA1373" i="1"/>
  <c r="AA941" i="1"/>
  <c r="AA653" i="1"/>
  <c r="AA1912" i="1"/>
  <c r="AA1624" i="1"/>
  <c r="AA1336" i="1"/>
  <c r="AA1048" i="1"/>
  <c r="AA760" i="1"/>
  <c r="AA2016" i="1"/>
  <c r="AA1728" i="1"/>
  <c r="AA1440" i="1"/>
  <c r="AA1152" i="1"/>
  <c r="AA864" i="1"/>
  <c r="AA576" i="1"/>
  <c r="AA2048" i="1"/>
  <c r="AA2440" i="1"/>
  <c r="AA2417" i="1"/>
  <c r="AA2063" i="1"/>
  <c r="AA1544" i="1"/>
  <c r="AB1544" i="1" s="1"/>
  <c r="AA1052" i="1"/>
  <c r="AA2483" i="1"/>
  <c r="AA983" i="1"/>
  <c r="AC983" i="1" s="1"/>
  <c r="AA2208" i="1"/>
  <c r="AB2208" i="1" s="1"/>
  <c r="AA1257" i="1"/>
  <c r="AA2509" i="1"/>
  <c r="AA2202" i="1"/>
  <c r="AA1785" i="1"/>
  <c r="AA1294" i="1"/>
  <c r="AA776" i="1"/>
  <c r="AA2174" i="1"/>
  <c r="AC2174" i="1" s="1"/>
  <c r="AA1746" i="1"/>
  <c r="AA1247" i="1"/>
  <c r="AA722" i="1"/>
  <c r="AA1040" i="1"/>
  <c r="AA2454" i="1"/>
  <c r="AA2141" i="1"/>
  <c r="AA1698" i="1"/>
  <c r="AA1199" i="1"/>
  <c r="AA669" i="1"/>
  <c r="AA2302" i="1"/>
  <c r="AA1939" i="1"/>
  <c r="AA1441" i="1"/>
  <c r="AA947" i="1"/>
  <c r="AA1201" i="1"/>
  <c r="AA2498" i="1"/>
  <c r="AA2136" i="1"/>
  <c r="AA1681" i="1"/>
  <c r="AA1194" i="1"/>
  <c r="AC1194" i="1" s="1"/>
  <c r="AA658" i="1"/>
  <c r="AA2334" i="1"/>
  <c r="AB2334" i="1" s="1"/>
  <c r="AA2500" i="1"/>
  <c r="AA2497" i="1"/>
  <c r="AA1846" i="1"/>
  <c r="AA1352" i="1"/>
  <c r="AA842" i="1"/>
  <c r="AA2398" i="1"/>
  <c r="AA2073" i="1"/>
  <c r="AA1593" i="1"/>
  <c r="AB1593" i="1" s="1"/>
  <c r="AA1102" i="1"/>
  <c r="AA560" i="1"/>
  <c r="AA1273" i="1"/>
  <c r="AA2183" i="1"/>
  <c r="AA1753" i="1"/>
  <c r="AA1266" i="1"/>
  <c r="AA740" i="1"/>
  <c r="AA2111" i="1"/>
  <c r="AA2488" i="1"/>
  <c r="AA1098" i="1"/>
  <c r="AA1887" i="1"/>
  <c r="AA1599" i="1"/>
  <c r="AA1311" i="1"/>
  <c r="AA1023" i="1"/>
  <c r="AB1023" i="1" s="1"/>
  <c r="AA704" i="1"/>
  <c r="AA2448" i="1"/>
  <c r="AA2242" i="1"/>
  <c r="AA2006" i="1"/>
  <c r="AA1718" i="1"/>
  <c r="AA1430" i="1"/>
  <c r="AA1142" i="1"/>
  <c r="AA837" i="1"/>
  <c r="AA2526" i="1"/>
  <c r="AA2330" i="1"/>
  <c r="AA2114" i="1"/>
  <c r="AA1835" i="1"/>
  <c r="AA1547" i="1"/>
  <c r="AA1259" i="1"/>
  <c r="AA969" i="1"/>
  <c r="AA645" i="1"/>
  <c r="AA2290" i="1"/>
  <c r="AC2290" i="1" s="1"/>
  <c r="AA1783" i="1"/>
  <c r="AA1207" i="1"/>
  <c r="AC1207" i="1" s="1"/>
  <c r="AA2344" i="1"/>
  <c r="AA1855" i="1"/>
  <c r="AC1855" i="1" s="1"/>
  <c r="AA1279" i="1"/>
  <c r="AA801" i="1"/>
  <c r="AA2473" i="1"/>
  <c r="AC2473" i="1" s="1"/>
  <c r="AA2270" i="1"/>
  <c r="AA2043" i="1"/>
  <c r="AA1755" i="1"/>
  <c r="AA1467" i="1"/>
  <c r="AA1179" i="1"/>
  <c r="AA878" i="1"/>
  <c r="AA554" i="1"/>
  <c r="AB554" i="1" s="1"/>
  <c r="AA2233" i="1"/>
  <c r="AA2089" i="1"/>
  <c r="AA1898" i="1"/>
  <c r="AA1706" i="1"/>
  <c r="AA1514" i="1"/>
  <c r="AA1322" i="1"/>
  <c r="AA1130" i="1"/>
  <c r="AA932" i="1"/>
  <c r="AA716" i="1"/>
  <c r="AA2517" i="1"/>
  <c r="AA2373" i="1"/>
  <c r="AA2229" i="1"/>
  <c r="AA2085" i="1"/>
  <c r="AA1893" i="1"/>
  <c r="AA1701" i="1"/>
  <c r="AA1509" i="1"/>
  <c r="AA1317" i="1"/>
  <c r="AB1317" i="1" s="1"/>
  <c r="AA1125" i="1"/>
  <c r="AA925" i="1"/>
  <c r="AA709" i="1"/>
  <c r="AA2504" i="1"/>
  <c r="AA2360" i="1"/>
  <c r="AA2216" i="1"/>
  <c r="AA2067" i="1"/>
  <c r="AA1875" i="1"/>
  <c r="AB1875" i="1" s="1"/>
  <c r="AA1683" i="1"/>
  <c r="AB1683" i="1" s="1"/>
  <c r="AA1491" i="1"/>
  <c r="AA1299" i="1"/>
  <c r="AC1299" i="1" s="1"/>
  <c r="AA1107" i="1"/>
  <c r="AA907" i="1"/>
  <c r="AC907" i="1" s="1"/>
  <c r="AA691" i="1"/>
  <c r="AA2499" i="1"/>
  <c r="AA2355" i="1"/>
  <c r="AA2211" i="1"/>
  <c r="AA2061" i="1"/>
  <c r="AA1869" i="1"/>
  <c r="AA1677" i="1"/>
  <c r="AA1485" i="1"/>
  <c r="AA1293" i="1"/>
  <c r="AA1101" i="1"/>
  <c r="AA898" i="1"/>
  <c r="AA682" i="1"/>
  <c r="AA954" i="1"/>
  <c r="AA810" i="1"/>
  <c r="AB810" i="1" s="1"/>
  <c r="AA666" i="1"/>
  <c r="AA2069" i="1"/>
  <c r="AB2069" i="1" s="1"/>
  <c r="AA1925" i="1"/>
  <c r="AA1781" i="1"/>
  <c r="AB1781" i="1" s="1"/>
  <c r="AA1637" i="1"/>
  <c r="AA1493" i="1"/>
  <c r="AA1349" i="1"/>
  <c r="AA1205" i="1"/>
  <c r="AA1061" i="1"/>
  <c r="AA917" i="1"/>
  <c r="AB917" i="1" s="1"/>
  <c r="AA773" i="1"/>
  <c r="AA629" i="1"/>
  <c r="AA2032" i="1"/>
  <c r="AA1888" i="1"/>
  <c r="AA1744" i="1"/>
  <c r="AA1600" i="1"/>
  <c r="AA1456" i="1"/>
  <c r="AB1456" i="1" s="1"/>
  <c r="AA1312" i="1"/>
  <c r="AA1168" i="1"/>
  <c r="AA1024" i="1"/>
  <c r="AA880" i="1"/>
  <c r="AA736" i="1"/>
  <c r="AA592" i="1"/>
  <c r="AA1992" i="1"/>
  <c r="AA1848" i="1"/>
  <c r="AA1704" i="1"/>
  <c r="AA1560" i="1"/>
  <c r="AA1416" i="1"/>
  <c r="AA1272" i="1"/>
  <c r="AA1128" i="1"/>
  <c r="AA984" i="1"/>
  <c r="AC984" i="1" s="1"/>
  <c r="AA840" i="1"/>
  <c r="AC840" i="1" s="1"/>
  <c r="AA696" i="1"/>
  <c r="AA552" i="1"/>
  <c r="AA2520" i="1"/>
  <c r="AA1871" i="1"/>
  <c r="AA1377" i="1"/>
  <c r="AA2515" i="1"/>
  <c r="AA922" i="1"/>
  <c r="AA2413" i="1"/>
  <c r="AA2060" i="1"/>
  <c r="AA1580" i="1"/>
  <c r="AC1580" i="1" s="1"/>
  <c r="AA1081" i="1"/>
  <c r="AA2357" i="1"/>
  <c r="AB2357" i="1" s="1"/>
  <c r="AA1033" i="1"/>
  <c r="AB1033" i="1" s="1"/>
  <c r="AA2501" i="1"/>
  <c r="AA1280" i="1"/>
  <c r="AA2012" i="1"/>
  <c r="AA1520" i="1"/>
  <c r="AA2412" i="1"/>
  <c r="AA2083" i="1"/>
  <c r="AA2243" i="1"/>
  <c r="AA657" i="1"/>
  <c r="AA1434" i="1"/>
  <c r="AC1434" i="1" s="1"/>
  <c r="AA927" i="1"/>
  <c r="AC927" i="1" s="1"/>
  <c r="AA2321" i="1"/>
  <c r="AB2321" i="1" s="1"/>
  <c r="AA1100" i="1"/>
  <c r="AA551" i="1"/>
  <c r="AA739" i="1"/>
  <c r="AA1215" i="1"/>
  <c r="AA920" i="1"/>
  <c r="AA596" i="1"/>
  <c r="AA1910" i="1"/>
  <c r="AA1046" i="1"/>
  <c r="AA729" i="1"/>
  <c r="AB729" i="1" s="1"/>
  <c r="AA2027" i="1"/>
  <c r="AA1163" i="1"/>
  <c r="AA861" i="1"/>
  <c r="AB861" i="1" s="1"/>
  <c r="AA2146" i="1"/>
  <c r="AC2146" i="1" s="1"/>
  <c r="AA2200" i="1"/>
  <c r="AA1111" i="1"/>
  <c r="AA2198" i="1"/>
  <c r="AA1371" i="1"/>
  <c r="AA2185" i="1"/>
  <c r="AA1450" i="1"/>
  <c r="AA860" i="1"/>
  <c r="AA2469" i="1"/>
  <c r="AA1830" i="1"/>
  <c r="AB1830" i="1" s="1"/>
  <c r="AA1638" i="1"/>
  <c r="AB1638" i="1" s="1"/>
  <c r="AA1254" i="1"/>
  <c r="AC1254" i="1" s="1"/>
  <c r="AA637" i="1"/>
  <c r="AA2456" i="1"/>
  <c r="AA2168" i="1"/>
  <c r="AC2168" i="1" s="1"/>
  <c r="AA1619" i="1"/>
  <c r="AA1235" i="1"/>
  <c r="AA835" i="1"/>
  <c r="AA619" i="1"/>
  <c r="AC619" i="1" s="1"/>
  <c r="AA2163" i="1"/>
  <c r="AB2163" i="1" s="1"/>
  <c r="AA1806" i="1"/>
  <c r="AA1422" i="1"/>
  <c r="AC1422" i="1" s="1"/>
  <c r="AA826" i="1"/>
  <c r="AC826" i="1" s="1"/>
  <c r="AA906" i="1"/>
  <c r="AA762" i="1"/>
  <c r="AA1589" i="1"/>
  <c r="AA1445" i="1"/>
  <c r="AA869" i="1"/>
  <c r="AA1984" i="1"/>
  <c r="AA1552" i="1"/>
  <c r="AC1552" i="1" s="1"/>
  <c r="AA1264" i="1"/>
  <c r="AA832" i="1"/>
  <c r="AA544" i="1"/>
  <c r="AA1800" i="1"/>
  <c r="AA1368" i="1"/>
  <c r="AA936" i="1"/>
  <c r="AA648" i="1"/>
  <c r="AA2436" i="1"/>
  <c r="AA2519" i="1"/>
  <c r="AA1918" i="1"/>
  <c r="AA2261" i="1"/>
  <c r="AA1832" i="1"/>
  <c r="AB1832" i="1" s="1"/>
  <c r="AA1340" i="1"/>
  <c r="AA823" i="1"/>
  <c r="AA2273" i="1"/>
  <c r="AA2419" i="1"/>
  <c r="AA1873" i="1"/>
  <c r="AA787" i="1"/>
  <c r="AA2389" i="1"/>
  <c r="AA2062" i="1"/>
  <c r="AC2062" i="1" s="1"/>
  <c r="AA1582" i="1"/>
  <c r="AA1088" i="1"/>
  <c r="AA543" i="1"/>
  <c r="AA2024" i="1"/>
  <c r="AB2024" i="1" s="1"/>
  <c r="AA1535" i="1"/>
  <c r="AA1041" i="1"/>
  <c r="AB1041" i="1" s="1"/>
  <c r="AA2532" i="1"/>
  <c r="AC2532" i="1" s="1"/>
  <c r="AA766" i="1"/>
  <c r="AB766" i="1" s="1"/>
  <c r="AA2333" i="1"/>
  <c r="AA1983" i="1"/>
  <c r="AA1487" i="1"/>
  <c r="AA993" i="1"/>
  <c r="AC993" i="1" s="1"/>
  <c r="AA2477" i="1"/>
  <c r="AC2477" i="1" s="1"/>
  <c r="AA2166" i="1"/>
  <c r="AA1729" i="1"/>
  <c r="AA1242" i="1"/>
  <c r="AA711" i="1"/>
  <c r="AA1809" i="1"/>
  <c r="AA2322" i="1"/>
  <c r="AA1969" i="1"/>
  <c r="AA1482" i="1"/>
  <c r="AA982" i="1"/>
  <c r="AC982" i="1" s="1"/>
  <c r="AA2335" i="1"/>
  <c r="AA1866" i="1"/>
  <c r="AA1849" i="1"/>
  <c r="AA2213" i="1"/>
  <c r="AA1640" i="1"/>
  <c r="AA1148" i="1"/>
  <c r="AA607" i="1"/>
  <c r="AA2266" i="1"/>
  <c r="AA1881" i="1"/>
  <c r="AB1881" i="1" s="1"/>
  <c r="AA1390" i="1"/>
  <c r="AA884" i="1"/>
  <c r="AA1578" i="1"/>
  <c r="AA2105" i="1"/>
  <c r="AA2035" i="1"/>
  <c r="AA1554" i="1"/>
  <c r="AA1055" i="1"/>
  <c r="AA2484" i="1"/>
  <c r="AB2484" i="1" s="1"/>
  <c r="AA1112" i="1"/>
  <c r="AA1993" i="1"/>
  <c r="AB1993" i="1" s="1"/>
  <c r="AA686" i="1"/>
  <c r="AA1767" i="1"/>
  <c r="AA1479" i="1"/>
  <c r="AA1191" i="1"/>
  <c r="AA891" i="1"/>
  <c r="AA567" i="1"/>
  <c r="AA2368" i="1"/>
  <c r="AB2368" i="1" s="1"/>
  <c r="AA2152" i="1"/>
  <c r="AA1886" i="1"/>
  <c r="AA1598" i="1"/>
  <c r="AA1310" i="1"/>
  <c r="AA1022" i="1"/>
  <c r="AA703" i="1"/>
  <c r="AA2447" i="1"/>
  <c r="AA2239" i="1"/>
  <c r="AA2002" i="1"/>
  <c r="AB2002" i="1" s="1"/>
  <c r="AA1714" i="1"/>
  <c r="AB1714" i="1" s="1"/>
  <c r="AA1426" i="1"/>
  <c r="AB1426" i="1" s="1"/>
  <c r="AA1138" i="1"/>
  <c r="AB1138" i="1" s="1"/>
  <c r="AA831" i="1"/>
  <c r="AA2522" i="1"/>
  <c r="AA2110" i="1"/>
  <c r="AA1543" i="1"/>
  <c r="AA827" i="1"/>
  <c r="AA2164" i="1"/>
  <c r="AA1615" i="1"/>
  <c r="AB1615" i="1" s="1"/>
  <c r="AA1063" i="1"/>
  <c r="AA638" i="1"/>
  <c r="AA2393" i="1"/>
  <c r="AA2179" i="1"/>
  <c r="AA1922" i="1"/>
  <c r="AA1634" i="1"/>
  <c r="AA1346" i="1"/>
  <c r="AA1058" i="1"/>
  <c r="AA742" i="1"/>
  <c r="AA2317" i="1"/>
  <c r="AA2173" i="1"/>
  <c r="AA2011" i="1"/>
  <c r="AA1819" i="1"/>
  <c r="AC1819" i="1" s="1"/>
  <c r="AA1627" i="1"/>
  <c r="AB1627" i="1" s="1"/>
  <c r="AA1435" i="1"/>
  <c r="AB1435" i="1" s="1"/>
  <c r="AA1243" i="1"/>
  <c r="AA1051" i="1"/>
  <c r="AA841" i="1"/>
  <c r="AA625" i="1"/>
  <c r="AA2457" i="1"/>
  <c r="AA2313" i="1"/>
  <c r="AA2169" i="1"/>
  <c r="AA2005" i="1"/>
  <c r="AA1813" i="1"/>
  <c r="AA1621" i="1"/>
  <c r="AA1429" i="1"/>
  <c r="AC1429" i="1" s="1"/>
  <c r="AA1237" i="1"/>
  <c r="AA1045" i="1"/>
  <c r="AB1045" i="1" s="1"/>
  <c r="AA836" i="1"/>
  <c r="AA620" i="1"/>
  <c r="AA2444" i="1"/>
  <c r="AA2300" i="1"/>
  <c r="AA2156" i="1"/>
  <c r="AA1988" i="1"/>
  <c r="AA1796" i="1"/>
  <c r="AA1604" i="1"/>
  <c r="AA1412" i="1"/>
  <c r="AA1220" i="1"/>
  <c r="AA1028" i="1"/>
  <c r="AA815" i="1"/>
  <c r="AA599" i="1"/>
  <c r="AA2439" i="1"/>
  <c r="AC2439" i="1" s="1"/>
  <c r="AA2295" i="1"/>
  <c r="AA2151" i="1"/>
  <c r="AA1981" i="1"/>
  <c r="AA1789" i="1"/>
  <c r="AA1597" i="1"/>
  <c r="AA1405" i="1"/>
  <c r="AA1213" i="1"/>
  <c r="AA1021" i="1"/>
  <c r="AB1021" i="1" s="1"/>
  <c r="AA807" i="1"/>
  <c r="AC807" i="1" s="1"/>
  <c r="AA591" i="1"/>
  <c r="AB591" i="1" s="1"/>
  <c r="AA894" i="1"/>
  <c r="AA750" i="1"/>
  <c r="AA606" i="1"/>
  <c r="AA2009" i="1"/>
  <c r="AA1865" i="1"/>
  <c r="AA1721" i="1"/>
  <c r="AB1721" i="1" s="1"/>
  <c r="AA1577" i="1"/>
  <c r="AA1433" i="1"/>
  <c r="AB1433" i="1" s="1"/>
  <c r="AA1289" i="1"/>
  <c r="AA1145" i="1"/>
  <c r="AA1001" i="1"/>
  <c r="AC1001" i="1" s="1"/>
  <c r="AA857" i="1"/>
  <c r="AB857" i="1" s="1"/>
  <c r="AA713" i="1"/>
  <c r="AA569" i="1"/>
  <c r="AA1972" i="1"/>
  <c r="AA1828" i="1"/>
  <c r="AA1684" i="1"/>
  <c r="AA1540" i="1"/>
  <c r="AA1396" i="1"/>
  <c r="AA1252" i="1"/>
  <c r="AA1108" i="1"/>
  <c r="AA964" i="1"/>
  <c r="AB964" i="1" s="1"/>
  <c r="AA820" i="1"/>
  <c r="AB820" i="1" s="1"/>
  <c r="AA676" i="1"/>
  <c r="AB676" i="1" s="1"/>
  <c r="AA2076" i="1"/>
  <c r="AA1932" i="1"/>
  <c r="AA1788" i="1"/>
  <c r="AA1644" i="1"/>
  <c r="AA1500" i="1"/>
  <c r="AA1356" i="1"/>
  <c r="AA1212" i="1"/>
  <c r="AA1068" i="1"/>
  <c r="AB1068" i="1" s="1"/>
  <c r="AA924" i="1"/>
  <c r="AA780" i="1"/>
  <c r="AA636" i="1"/>
  <c r="AB636" i="1" s="1"/>
  <c r="AA2285" i="1"/>
  <c r="AA1127" i="1"/>
  <c r="AA1532" i="1"/>
  <c r="AB1532" i="1" s="1"/>
  <c r="AA2352" i="1"/>
  <c r="AA2292" i="1"/>
  <c r="AA1362" i="1"/>
  <c r="AA1622" i="1"/>
  <c r="AA1451" i="1"/>
  <c r="AA1663" i="1"/>
  <c r="AA1083" i="1"/>
  <c r="AA1834" i="1"/>
  <c r="AA644" i="1"/>
  <c r="AA1446" i="1"/>
  <c r="AA1427" i="1"/>
  <c r="AC1427" i="1" s="1"/>
  <c r="AA1614" i="1"/>
  <c r="AA1877" i="1"/>
  <c r="AA581" i="1"/>
  <c r="AB581" i="1" s="1"/>
  <c r="AA688" i="1"/>
  <c r="AA1224" i="1"/>
  <c r="AA2280" i="1"/>
  <c r="AA2401" i="1"/>
  <c r="AA1751" i="1"/>
  <c r="AB1751" i="1" s="1"/>
  <c r="AA2231" i="1"/>
  <c r="AA1794" i="1"/>
  <c r="AA1295" i="1"/>
  <c r="AA777" i="1"/>
  <c r="AA2138" i="1"/>
  <c r="AA2345" i="1"/>
  <c r="AA1795" i="1"/>
  <c r="AA2534" i="1"/>
  <c r="AA2364" i="1"/>
  <c r="AA2025" i="1"/>
  <c r="AA1537" i="1"/>
  <c r="AA1050" i="1"/>
  <c r="AB1050" i="1" s="1"/>
  <c r="AA2460" i="1"/>
  <c r="AA1987" i="1"/>
  <c r="AA1496" i="1"/>
  <c r="AA1004" i="1"/>
  <c r="AB1004" i="1" s="1"/>
  <c r="AA2304" i="1"/>
  <c r="AA721" i="1"/>
  <c r="AA2303" i="1"/>
  <c r="AA1942" i="1"/>
  <c r="AA1448" i="1"/>
  <c r="AC1448" i="1" s="1"/>
  <c r="AA950" i="1"/>
  <c r="AA2453" i="1"/>
  <c r="AB2453" i="1" s="1"/>
  <c r="AA2140" i="1"/>
  <c r="AA1689" i="1"/>
  <c r="AA1198" i="1"/>
  <c r="AC1198" i="1" s="1"/>
  <c r="AA668" i="1"/>
  <c r="AB668" i="1" s="1"/>
  <c r="AA1606" i="1"/>
  <c r="AA2298" i="1"/>
  <c r="AA1929" i="1"/>
  <c r="AA1438" i="1"/>
  <c r="AC1438" i="1" s="1"/>
  <c r="AA937" i="1"/>
  <c r="AA2227" i="1"/>
  <c r="AA1737" i="1"/>
  <c r="AA1521" i="1"/>
  <c r="AA2189" i="1"/>
  <c r="AA1602" i="1"/>
  <c r="AA1103" i="1"/>
  <c r="AA561" i="1"/>
  <c r="AC561" i="1" s="1"/>
  <c r="AA2238" i="1"/>
  <c r="AA1843" i="1"/>
  <c r="AA1345" i="1"/>
  <c r="AA839" i="1"/>
  <c r="AA1290" i="1"/>
  <c r="AA2491" i="1"/>
  <c r="AA2000" i="1"/>
  <c r="AA1510" i="1"/>
  <c r="AA1016" i="1"/>
  <c r="AA2358" i="1"/>
  <c r="AB2358" i="1" s="1"/>
  <c r="AA897" i="1"/>
  <c r="AC897" i="1" s="1"/>
  <c r="AA1833" i="1"/>
  <c r="AA643" i="1"/>
  <c r="AA1743" i="1"/>
  <c r="AA1455" i="1"/>
  <c r="AA1167" i="1"/>
  <c r="AA865" i="1"/>
  <c r="AA541" i="1"/>
  <c r="AA2350" i="1"/>
  <c r="AA2134" i="1"/>
  <c r="AA1862" i="1"/>
  <c r="AA1574" i="1"/>
  <c r="AA1286" i="1"/>
  <c r="AA998" i="1"/>
  <c r="AA674" i="1"/>
  <c r="AA2430" i="1"/>
  <c r="AB2430" i="1" s="1"/>
  <c r="AA2222" i="1"/>
  <c r="AA1979" i="1"/>
  <c r="AA1691" i="1"/>
  <c r="AA1403" i="1"/>
  <c r="AA1115" i="1"/>
  <c r="AA806" i="1"/>
  <c r="AA2490" i="1"/>
  <c r="AA2071" i="1"/>
  <c r="AA1495" i="1"/>
  <c r="AA693" i="1"/>
  <c r="AB693" i="1" s="1"/>
  <c r="AA2128" i="1"/>
  <c r="AA1567" i="1"/>
  <c r="AA1039" i="1"/>
  <c r="AA611" i="1"/>
  <c r="AC611" i="1" s="1"/>
  <c r="AA2377" i="1"/>
  <c r="AA2162" i="1"/>
  <c r="AA1899" i="1"/>
  <c r="AA1611" i="1"/>
  <c r="AA1323" i="1"/>
  <c r="AA1035" i="1"/>
  <c r="AB1035" i="1" s="1"/>
  <c r="AA717" i="1"/>
  <c r="AA2305" i="1"/>
  <c r="AA2161" i="1"/>
  <c r="AA1994" i="1"/>
  <c r="AC1994" i="1" s="1"/>
  <c r="AA1802" i="1"/>
  <c r="AA1610" i="1"/>
  <c r="AA1418" i="1"/>
  <c r="AA1226" i="1"/>
  <c r="AA1034" i="1"/>
  <c r="AA824" i="1"/>
  <c r="AC824" i="1" s="1"/>
  <c r="AA608" i="1"/>
  <c r="AB608" i="1" s="1"/>
  <c r="AA2445" i="1"/>
  <c r="AA2301" i="1"/>
  <c r="AA2157" i="1"/>
  <c r="AA1989" i="1"/>
  <c r="AA1797" i="1"/>
  <c r="AA1605" i="1"/>
  <c r="AB1605" i="1" s="1"/>
  <c r="AA1413" i="1"/>
  <c r="AB1413" i="1" s="1"/>
  <c r="AA1221" i="1"/>
  <c r="AA1029" i="1"/>
  <c r="AA817" i="1"/>
  <c r="AA601" i="1"/>
  <c r="AA2432" i="1"/>
  <c r="AA2288" i="1"/>
  <c r="AA2144" i="1"/>
  <c r="AA1971" i="1"/>
  <c r="AB1971" i="1" s="1"/>
  <c r="AA1779" i="1"/>
  <c r="AA1587" i="1"/>
  <c r="AC1587" i="1" s="1"/>
  <c r="AA1395" i="1"/>
  <c r="AB1395" i="1" s="1"/>
  <c r="AA1203" i="1"/>
  <c r="AA1011" i="1"/>
  <c r="AA799" i="1"/>
  <c r="AA583" i="1"/>
  <c r="AA2427" i="1"/>
  <c r="AA2283" i="1"/>
  <c r="AA2139" i="1"/>
  <c r="AA1965" i="1"/>
  <c r="AA1773" i="1"/>
  <c r="AA1581" i="1"/>
  <c r="AA1389" i="1"/>
  <c r="AA1197" i="1"/>
  <c r="AA1005" i="1"/>
  <c r="AA790" i="1"/>
  <c r="AA574" i="1"/>
  <c r="AA882" i="1"/>
  <c r="AA738" i="1"/>
  <c r="AA594" i="1"/>
  <c r="AA1997" i="1"/>
  <c r="AA1853" i="1"/>
  <c r="AA1709" i="1"/>
  <c r="AA1565" i="1"/>
  <c r="AA1421" i="1"/>
  <c r="AA1277" i="1"/>
  <c r="AA1133" i="1"/>
  <c r="AB1133" i="1" s="1"/>
  <c r="AA989" i="1"/>
  <c r="AA845" i="1"/>
  <c r="AA701" i="1"/>
  <c r="AA557" i="1"/>
  <c r="AA1960" i="1"/>
  <c r="AC1960" i="1" s="1"/>
  <c r="AA1816" i="1"/>
  <c r="AA1672" i="1"/>
  <c r="AA1528" i="1"/>
  <c r="AB1528" i="1" s="1"/>
  <c r="AA1384" i="1"/>
  <c r="AC1384" i="1" s="1"/>
  <c r="AA1240" i="1"/>
  <c r="AA1096" i="1"/>
  <c r="AA952" i="1"/>
  <c r="AB952" i="1" s="1"/>
  <c r="AA808" i="1"/>
  <c r="AA664" i="1"/>
  <c r="AA2064" i="1"/>
  <c r="AA1920" i="1"/>
  <c r="AA1776" i="1"/>
  <c r="AB1776" i="1" s="1"/>
  <c r="AA1632" i="1"/>
  <c r="AC1632" i="1" s="1"/>
  <c r="AA1488" i="1"/>
  <c r="AA1344" i="1"/>
  <c r="AC1344" i="1" s="1"/>
  <c r="AA1200" i="1"/>
  <c r="AB1200" i="1" s="1"/>
  <c r="AA1056" i="1"/>
  <c r="AC1056" i="1" s="1"/>
  <c r="AA912" i="1"/>
  <c r="AB912" i="1" s="1"/>
  <c r="AA768" i="1"/>
  <c r="AA624" i="1"/>
  <c r="AA2065" i="1"/>
  <c r="AA1962" i="1"/>
  <c r="AA587" i="1"/>
  <c r="AA2015" i="1"/>
  <c r="AA759" i="1"/>
  <c r="AA2058" i="1"/>
  <c r="AB2058" i="1" s="1"/>
  <c r="AA1921" i="1"/>
  <c r="AA1592" i="1"/>
  <c r="AB1592" i="1" s="1"/>
  <c r="AA1791" i="1"/>
  <c r="AA2170" i="1"/>
  <c r="AA2462" i="1"/>
  <c r="AB2462" i="1" s="1"/>
  <c r="AA537" i="1"/>
  <c r="AA667" i="1"/>
  <c r="AA1659" i="1"/>
  <c r="AA2026" i="1"/>
  <c r="AA1066" i="1"/>
  <c r="AA2022" i="1"/>
  <c r="AA2312" i="1"/>
  <c r="AB2312" i="1" s="1"/>
  <c r="AA1043" i="1"/>
  <c r="AB1043" i="1" s="1"/>
  <c r="AA1998" i="1"/>
  <c r="AA610" i="1"/>
  <c r="AA1733" i="1"/>
  <c r="AB1733" i="1" s="1"/>
  <c r="AA1013" i="1"/>
  <c r="AC1013" i="1" s="1"/>
  <c r="AA1840" i="1"/>
  <c r="AC1840" i="1" s="1"/>
  <c r="AA1120" i="1"/>
  <c r="AA1656" i="1"/>
  <c r="AA792" i="1"/>
  <c r="AA2088" i="1"/>
  <c r="AA2267" i="1"/>
  <c r="AA1585" i="1"/>
  <c r="AA2207" i="1"/>
  <c r="AA1750" i="1"/>
  <c r="AA1256" i="1"/>
  <c r="AB1256" i="1" s="1"/>
  <c r="AA734" i="1"/>
  <c r="AB734" i="1" s="1"/>
  <c r="AA1938" i="1"/>
  <c r="AA535" i="1"/>
  <c r="AA1712" i="1"/>
  <c r="AA2486" i="1"/>
  <c r="AA2338" i="1"/>
  <c r="AA1990" i="1"/>
  <c r="AA1497" i="1"/>
  <c r="AB1497" i="1" s="1"/>
  <c r="AA1006" i="1"/>
  <c r="AA2363" i="1"/>
  <c r="AA1945" i="1"/>
  <c r="AA1458" i="1"/>
  <c r="AC1458" i="1" s="1"/>
  <c r="AA956" i="1"/>
  <c r="AA1986" i="1"/>
  <c r="AB1986" i="1" s="1"/>
  <c r="AA679" i="1"/>
  <c r="AC679" i="1" s="1"/>
  <c r="AA2279" i="1"/>
  <c r="AC2279" i="1" s="1"/>
  <c r="AA1897" i="1"/>
  <c r="AB1897" i="1" s="1"/>
  <c r="AA1410" i="1"/>
  <c r="AA901" i="1"/>
  <c r="AA2429" i="1"/>
  <c r="AA2112" i="1"/>
  <c r="AB2112" i="1" s="1"/>
  <c r="AA1651" i="1"/>
  <c r="AC1651" i="1" s="1"/>
  <c r="AA1153" i="1"/>
  <c r="AA623" i="1"/>
  <c r="AA1439" i="1"/>
  <c r="AA2268" i="1"/>
  <c r="AA1891" i="1"/>
  <c r="AA1393" i="1"/>
  <c r="AA895" i="1"/>
  <c r="AA2531" i="1"/>
  <c r="AA1655" i="1"/>
  <c r="AA1233" i="1"/>
  <c r="AA2159" i="1"/>
  <c r="AA1558" i="1"/>
  <c r="AA1064" i="1"/>
  <c r="AA2518" i="1"/>
  <c r="AA2212" i="1"/>
  <c r="AC2212" i="1" s="1"/>
  <c r="AA1799" i="1"/>
  <c r="AA1305" i="1"/>
  <c r="AB1305" i="1" s="1"/>
  <c r="AA791" i="1"/>
  <c r="AA578" i="1"/>
  <c r="AA2395" i="1"/>
  <c r="AB2395" i="1" s="1"/>
  <c r="AA1964" i="1"/>
  <c r="AB1964" i="1" s="1"/>
  <c r="AA1465" i="1"/>
  <c r="AB1465" i="1" s="1"/>
  <c r="AA974" i="1"/>
  <c r="AA2017" i="1"/>
  <c r="AA573" i="1"/>
  <c r="AA1674" i="1"/>
  <c r="AA598" i="1"/>
  <c r="AA1719" i="1"/>
  <c r="AB1719" i="1" s="1"/>
  <c r="AA1431" i="1"/>
  <c r="AC1431" i="1" s="1"/>
  <c r="AA1143" i="1"/>
  <c r="AC1143" i="1" s="1"/>
  <c r="AA838" i="1"/>
  <c r="AA2527" i="1"/>
  <c r="AB2527" i="1" s="1"/>
  <c r="AA2332" i="1"/>
  <c r="AA2116" i="1"/>
  <c r="AA1838" i="1"/>
  <c r="AA1550" i="1"/>
  <c r="AA1262" i="1"/>
  <c r="AA971" i="1"/>
  <c r="AB971" i="1" s="1"/>
  <c r="AA647" i="1"/>
  <c r="AB647" i="1" s="1"/>
  <c r="AA2414" i="1"/>
  <c r="AA2203" i="1"/>
  <c r="AA1954" i="1"/>
  <c r="AA1666" i="1"/>
  <c r="AA1378" i="1"/>
  <c r="AA1090" i="1"/>
  <c r="AA778" i="1"/>
  <c r="AA2459" i="1"/>
  <c r="AA2023" i="1"/>
  <c r="AA1447" i="1"/>
  <c r="AC1447" i="1" s="1"/>
  <c r="AA2507" i="1"/>
  <c r="AA2092" i="1"/>
  <c r="AA1519" i="1"/>
  <c r="AB1519" i="1" s="1"/>
  <c r="AA991" i="1"/>
  <c r="AA585" i="1"/>
  <c r="AA2359" i="1"/>
  <c r="AA2143" i="1"/>
  <c r="AA1874" i="1"/>
  <c r="AA1586" i="1"/>
  <c r="AA1298" i="1"/>
  <c r="AA1010" i="1"/>
  <c r="AB1010" i="1" s="1"/>
  <c r="AA687" i="1"/>
  <c r="AA2293" i="1"/>
  <c r="AB2293" i="1" s="1"/>
  <c r="AA2149" i="1"/>
  <c r="AA1978" i="1"/>
  <c r="AA1786" i="1"/>
  <c r="AA1594" i="1"/>
  <c r="AA1402" i="1"/>
  <c r="AA1210" i="1"/>
  <c r="AA1018" i="1"/>
  <c r="AA805" i="1"/>
  <c r="AA589" i="1"/>
  <c r="AA2433" i="1"/>
  <c r="AA2289" i="1"/>
  <c r="AA2145" i="1"/>
  <c r="AB2145" i="1" s="1"/>
  <c r="AA1974" i="1"/>
  <c r="AB1974" i="1" s="1"/>
  <c r="AA1782" i="1"/>
  <c r="AA1590" i="1"/>
  <c r="AA1398" i="1"/>
  <c r="AC1398" i="1" s="1"/>
  <c r="AA1206" i="1"/>
  <c r="AC1206" i="1" s="1"/>
  <c r="AA1014" i="1"/>
  <c r="AC1014" i="1" s="1"/>
  <c r="AA800" i="1"/>
  <c r="AA584" i="1"/>
  <c r="AA2420" i="1"/>
  <c r="AA2276" i="1"/>
  <c r="AA2132" i="1"/>
  <c r="AA1955" i="1"/>
  <c r="AA1763" i="1"/>
  <c r="AA1571" i="1"/>
  <c r="AB1571" i="1" s="1"/>
  <c r="AA1379" i="1"/>
  <c r="AA1187" i="1"/>
  <c r="AA995" i="1"/>
  <c r="AA779" i="1"/>
  <c r="AB779" i="1" s="1"/>
  <c r="AA563" i="1"/>
  <c r="AA2415" i="1"/>
  <c r="AA2271" i="1"/>
  <c r="AA2127" i="1"/>
  <c r="AA1950" i="1"/>
  <c r="AB1950" i="1" s="1"/>
  <c r="AA1758" i="1"/>
  <c r="AB1758" i="1" s="1"/>
  <c r="AA1566" i="1"/>
  <c r="AB1566" i="1" s="1"/>
  <c r="AA1374" i="1"/>
  <c r="AA1182" i="1"/>
  <c r="AA987" i="1"/>
  <c r="AA771" i="1"/>
  <c r="AA555" i="1"/>
  <c r="AA870" i="1"/>
  <c r="AA726" i="1"/>
  <c r="AB726" i="1" s="1"/>
  <c r="AA582" i="1"/>
  <c r="AB582" i="1" s="1"/>
  <c r="AA1985" i="1"/>
  <c r="AA1841" i="1"/>
  <c r="AA1697" i="1"/>
  <c r="AA1553" i="1"/>
  <c r="AC1553" i="1" s="1"/>
  <c r="AA1409" i="1"/>
  <c r="AA1265" i="1"/>
  <c r="AA1121" i="1"/>
  <c r="AA977" i="1"/>
  <c r="AA833" i="1"/>
  <c r="AA689" i="1"/>
  <c r="AA545" i="1"/>
  <c r="AA1948" i="1"/>
  <c r="AA1804" i="1"/>
  <c r="AB1804" i="1" s="1"/>
  <c r="AA1660" i="1"/>
  <c r="AA1516" i="1"/>
  <c r="AA1372" i="1"/>
  <c r="AA1228" i="1"/>
  <c r="AB1228" i="1" s="1"/>
  <c r="AA1084" i="1"/>
  <c r="AA940" i="1"/>
  <c r="AA796" i="1"/>
  <c r="AA652" i="1"/>
  <c r="AA2052" i="1"/>
  <c r="AB2052" i="1" s="1"/>
  <c r="AA1908" i="1"/>
  <c r="AB1908" i="1" s="1"/>
  <c r="AA1764" i="1"/>
  <c r="AB1764" i="1" s="1"/>
  <c r="AA1620" i="1"/>
  <c r="AC1620" i="1" s="1"/>
  <c r="AA1476" i="1"/>
  <c r="AB1476" i="1" s="1"/>
  <c r="AA1332" i="1"/>
  <c r="AC1332" i="1" s="1"/>
  <c r="AA1188" i="1"/>
  <c r="AA1044" i="1"/>
  <c r="AA900" i="1"/>
  <c r="AA756" i="1"/>
  <c r="AB756" i="1" s="1"/>
  <c r="AA612" i="1"/>
  <c r="AA873" i="1"/>
  <c r="AA2094" i="1"/>
  <c r="AA542" i="1"/>
  <c r="AA2194" i="1"/>
  <c r="AC2194" i="1" s="1"/>
  <c r="AA2010" i="1"/>
  <c r="AA1679" i="1"/>
  <c r="AA1904" i="1"/>
  <c r="AA2124" i="1"/>
  <c r="AA2383" i="1"/>
  <c r="AB2383" i="1" s="1"/>
  <c r="AA2258" i="1"/>
  <c r="AA1591" i="1"/>
  <c r="AA2410" i="1"/>
  <c r="AA770" i="1"/>
  <c r="AA1642" i="1"/>
  <c r="AA2325" i="1"/>
  <c r="AA853" i="1"/>
  <c r="AA1811" i="1"/>
  <c r="AA2451" i="1"/>
  <c r="AC2451" i="1" s="1"/>
  <c r="AA1230" i="1"/>
  <c r="AA618" i="1"/>
  <c r="AA1157" i="1"/>
  <c r="AA1696" i="1"/>
  <c r="AA976" i="1"/>
  <c r="AA1512" i="1"/>
  <c r="AA1777" i="1"/>
  <c r="AA2135" i="1"/>
  <c r="AA1386" i="1"/>
  <c r="AA2177" i="1"/>
  <c r="AA1705" i="1"/>
  <c r="AB1705" i="1" s="1"/>
  <c r="AA1218" i="1"/>
  <c r="AA685" i="1"/>
  <c r="AA1772" i="1"/>
  <c r="AA2466" i="1"/>
  <c r="AA1630" i="1"/>
  <c r="AB1630" i="1" s="1"/>
  <c r="AA2438" i="1"/>
  <c r="AA2310" i="1"/>
  <c r="AA1952" i="1"/>
  <c r="AA1459" i="1"/>
  <c r="AA957" i="1"/>
  <c r="AA2309" i="1"/>
  <c r="AA1905" i="1"/>
  <c r="AA1414" i="1"/>
  <c r="AA910" i="1"/>
  <c r="AA1616" i="1"/>
  <c r="AA631" i="1"/>
  <c r="AB631" i="1" s="1"/>
  <c r="AA2249" i="1"/>
  <c r="AA1857" i="1"/>
  <c r="AA1366" i="1"/>
  <c r="AA855" i="1"/>
  <c r="AA2405" i="1"/>
  <c r="AA2086" i="1"/>
  <c r="AA1607" i="1"/>
  <c r="AB1607" i="1" s="1"/>
  <c r="AA1113" i="1"/>
  <c r="AA575" i="1"/>
  <c r="AB575" i="1" s="1"/>
  <c r="AA1196" i="1"/>
  <c r="AA2244" i="1"/>
  <c r="AB2244" i="1" s="1"/>
  <c r="AA1847" i="1"/>
  <c r="AA1353" i="1"/>
  <c r="AA847" i="1"/>
  <c r="AA2503" i="1"/>
  <c r="AA1489" i="1"/>
  <c r="AA1074" i="1"/>
  <c r="AA2079" i="1"/>
  <c r="AA1513" i="1"/>
  <c r="AA1026" i="1"/>
  <c r="AA2494" i="1"/>
  <c r="AC2494" i="1" s="1"/>
  <c r="AA2184" i="1"/>
  <c r="AA1760" i="1"/>
  <c r="AA1267" i="1"/>
  <c r="AA741" i="1"/>
  <c r="AA2380" i="1"/>
  <c r="AA2318" i="1"/>
  <c r="AA1919" i="1"/>
  <c r="AA1425" i="1"/>
  <c r="AA926" i="1"/>
  <c r="AA1699" i="1"/>
  <c r="AA2351" i="1"/>
  <c r="AA1507" i="1"/>
  <c r="AA550" i="1"/>
  <c r="AB550" i="1" s="1"/>
  <c r="AA1695" i="1"/>
  <c r="AA1407" i="1"/>
  <c r="AA1119" i="1"/>
  <c r="AA812" i="1"/>
  <c r="AA2512" i="1"/>
  <c r="AA2314" i="1"/>
  <c r="AA2098" i="1"/>
  <c r="AA1814" i="1"/>
  <c r="AA1526" i="1"/>
  <c r="AA1238" i="1"/>
  <c r="AA945" i="1"/>
  <c r="AA621" i="1"/>
  <c r="AB621" i="1" s="1"/>
  <c r="AA2399" i="1"/>
  <c r="AA2186" i="1"/>
  <c r="AA1931" i="1"/>
  <c r="AA1643" i="1"/>
  <c r="AA1355" i="1"/>
  <c r="AA1067" i="1"/>
  <c r="AA753" i="1"/>
  <c r="AA2426" i="1"/>
  <c r="AA1975" i="1"/>
  <c r="AA1399" i="1"/>
  <c r="AA2474" i="1"/>
  <c r="AB2474" i="1" s="1"/>
  <c r="AA2047" i="1"/>
  <c r="AA1471" i="1"/>
  <c r="AA962" i="1"/>
  <c r="AA559" i="1"/>
  <c r="AA2342" i="1"/>
  <c r="AB2342" i="1" s="1"/>
  <c r="AA2126" i="1"/>
  <c r="AA1851" i="1"/>
  <c r="AA1563" i="1"/>
  <c r="AA1275" i="1"/>
  <c r="AA986" i="1"/>
  <c r="AC986" i="1" s="1"/>
  <c r="AA662" i="1"/>
  <c r="AA2281" i="1"/>
  <c r="AC2281" i="1" s="1"/>
  <c r="AA2137" i="1"/>
  <c r="AC2137" i="1" s="1"/>
  <c r="AA1963" i="1"/>
  <c r="AB1963" i="1" s="1"/>
  <c r="AA1771" i="1"/>
  <c r="AA1579" i="1"/>
  <c r="AA1387" i="1"/>
  <c r="AC1387" i="1" s="1"/>
  <c r="AA1195" i="1"/>
  <c r="AA1003" i="1"/>
  <c r="AA788" i="1"/>
  <c r="AA572" i="1"/>
  <c r="AA2421" i="1"/>
  <c r="AA2277" i="1"/>
  <c r="AA2133" i="1"/>
  <c r="AA1957" i="1"/>
  <c r="AA1765" i="1"/>
  <c r="AA1573" i="1"/>
  <c r="AB1573" i="1" s="1"/>
  <c r="AA1381" i="1"/>
  <c r="AA1189" i="1"/>
  <c r="AB1189" i="1" s="1"/>
  <c r="AA997" i="1"/>
  <c r="AA781" i="1"/>
  <c r="AA565" i="1"/>
  <c r="AA2408" i="1"/>
  <c r="AA2264" i="1"/>
  <c r="AA2120" i="1"/>
  <c r="AB2120" i="1" s="1"/>
  <c r="AA1940" i="1"/>
  <c r="AA1748" i="1"/>
  <c r="AA1556" i="1"/>
  <c r="AA1364" i="1"/>
  <c r="AA1172" i="1"/>
  <c r="AB1172" i="1" s="1"/>
  <c r="AA979" i="1"/>
  <c r="AA763" i="1"/>
  <c r="AB763" i="1" s="1"/>
  <c r="AA547" i="1"/>
  <c r="AA2403" i="1"/>
  <c r="AA2259" i="1"/>
  <c r="AA2115" i="1"/>
  <c r="AB2115" i="1" s="1"/>
  <c r="AA1933" i="1"/>
  <c r="AA1741" i="1"/>
  <c r="AA1549" i="1"/>
  <c r="AA1357" i="1"/>
  <c r="AA1165" i="1"/>
  <c r="AA970" i="1"/>
  <c r="AA754" i="1"/>
  <c r="AA538" i="1"/>
  <c r="AA858" i="1"/>
  <c r="AA714" i="1"/>
  <c r="AA570" i="1"/>
  <c r="AA1973" i="1"/>
  <c r="AA1829" i="1"/>
  <c r="AA1685" i="1"/>
  <c r="AC1685" i="1" s="1"/>
  <c r="AA1541" i="1"/>
  <c r="AA1397" i="1"/>
  <c r="AC1397" i="1" s="1"/>
  <c r="AA1253" i="1"/>
  <c r="AB1253" i="1" s="1"/>
  <c r="AA1109" i="1"/>
  <c r="AA965" i="1"/>
  <c r="AA821" i="1"/>
  <c r="AA677" i="1"/>
  <c r="AA2080" i="1"/>
  <c r="AB2080" i="1" s="1"/>
  <c r="AA1936" i="1"/>
  <c r="AA1792" i="1"/>
  <c r="AA1648" i="1"/>
  <c r="AA1504" i="1"/>
  <c r="AA1360" i="1"/>
  <c r="AA1216" i="1"/>
  <c r="AB1216" i="1" s="1"/>
  <c r="AA1072" i="1"/>
  <c r="AA928" i="1"/>
  <c r="AA784" i="1"/>
  <c r="AA640" i="1"/>
  <c r="AA2040" i="1"/>
  <c r="AA1896" i="1"/>
  <c r="AA1752" i="1"/>
  <c r="AA1608" i="1"/>
  <c r="AA1464" i="1"/>
  <c r="AA1320" i="1"/>
  <c r="AA1176" i="1"/>
  <c r="AA1032" i="1"/>
  <c r="AC1032" i="1" s="1"/>
  <c r="AA888" i="1"/>
  <c r="AA744" i="1"/>
  <c r="AC744" i="1" s="1"/>
  <c r="AA600" i="1"/>
  <c r="AC600" i="1" s="1"/>
  <c r="AA2404" i="1"/>
  <c r="AA1626" i="1"/>
  <c r="AB1626" i="1" s="1"/>
  <c r="AA814" i="1"/>
  <c r="AA1774" i="1"/>
  <c r="AA1027" i="1"/>
  <c r="AA1185" i="1"/>
  <c r="AB1185" i="1" s="1"/>
  <c r="AA2072" i="1"/>
  <c r="AA1503" i="1"/>
  <c r="AA1334" i="1"/>
  <c r="AC1334" i="1" s="1"/>
  <c r="AA1739" i="1"/>
  <c r="AA935" i="1"/>
  <c r="AA1947" i="1"/>
  <c r="AA2329" i="1"/>
  <c r="AB2329" i="1" s="1"/>
  <c r="AA1258" i="1"/>
  <c r="AA2181" i="1"/>
  <c r="AA1062" i="1"/>
  <c r="AA2003" i="1"/>
  <c r="AC2003" i="1" s="1"/>
  <c r="AA2307" i="1"/>
  <c r="AA1038" i="1"/>
  <c r="AA2021" i="1"/>
  <c r="AA1301" i="1"/>
  <c r="AA725" i="1"/>
  <c r="AB725" i="1" s="1"/>
  <c r="AA1408" i="1"/>
  <c r="AA1944" i="1"/>
  <c r="AA1080" i="1"/>
  <c r="AA1411" i="1"/>
  <c r="AA2443" i="1"/>
  <c r="AA1054" i="1"/>
  <c r="AA2153" i="1"/>
  <c r="AA1665" i="1"/>
  <c r="AB1665" i="1" s="1"/>
  <c r="AA1174" i="1"/>
  <c r="AA639" i="1"/>
  <c r="AB639" i="1" s="1"/>
  <c r="AA1561" i="1"/>
  <c r="AA2392" i="1"/>
  <c r="AC2392" i="1" s="1"/>
  <c r="AA1545" i="1"/>
  <c r="AA2339" i="1"/>
  <c r="AA2284" i="1"/>
  <c r="AA1914" i="1"/>
  <c r="AA1415" i="1"/>
  <c r="AA911" i="1"/>
  <c r="AA2282" i="1"/>
  <c r="AA1868" i="1"/>
  <c r="AB1868" i="1" s="1"/>
  <c r="AA1369" i="1"/>
  <c r="AA866" i="1"/>
  <c r="AA1367" i="1"/>
  <c r="AA2530" i="1"/>
  <c r="AA2225" i="1"/>
  <c r="AC2225" i="1" s="1"/>
  <c r="AA1820" i="1"/>
  <c r="AC1820" i="1" s="1"/>
  <c r="AA1321" i="1"/>
  <c r="AA813" i="1"/>
  <c r="AA2381" i="1"/>
  <c r="AA2049" i="1"/>
  <c r="AA1568" i="1"/>
  <c r="AA1075" i="1"/>
  <c r="AA2226" i="1"/>
  <c r="AA1030" i="1"/>
  <c r="AA2214" i="1"/>
  <c r="AB2214" i="1" s="1"/>
  <c r="AA1808" i="1"/>
  <c r="AA1315" i="1"/>
  <c r="AA794" i="1"/>
  <c r="AA2455" i="1"/>
  <c r="AA1246" i="1"/>
  <c r="AA938" i="1"/>
  <c r="AA2007" i="1"/>
  <c r="AB2007" i="1" s="1"/>
  <c r="AA1473" i="1"/>
  <c r="AA981" i="1"/>
  <c r="AA2470" i="1"/>
  <c r="AA2158" i="1"/>
  <c r="AC2158" i="1" s="1"/>
  <c r="AA1722" i="1"/>
  <c r="AA1223" i="1"/>
  <c r="AA695" i="1"/>
  <c r="AA2219" i="1"/>
  <c r="AA2263" i="1"/>
  <c r="AA1880" i="1"/>
  <c r="AC1880" i="1" s="1"/>
  <c r="AA1388" i="1"/>
  <c r="AA875" i="1"/>
  <c r="AA1328" i="1"/>
  <c r="AA2039" i="1"/>
  <c r="AC2039" i="1" s="1"/>
  <c r="AA1424" i="1"/>
  <c r="AA1959" i="1"/>
  <c r="AB1959" i="1" s="1"/>
  <c r="AA1671" i="1"/>
  <c r="AC1671" i="1" s="1"/>
  <c r="AA1383" i="1"/>
  <c r="AC1383" i="1" s="1"/>
  <c r="AA1095" i="1"/>
  <c r="AB1095" i="1" s="1"/>
  <c r="AA783" i="1"/>
  <c r="AA2496" i="1"/>
  <c r="AB2496" i="1" s="1"/>
  <c r="AA2296" i="1"/>
  <c r="AA2078" i="1"/>
  <c r="AA1790" i="1"/>
  <c r="AA1502" i="1"/>
  <c r="AA1214" i="1"/>
  <c r="AA919" i="1"/>
  <c r="AB919" i="1" s="1"/>
  <c r="AA595" i="1"/>
  <c r="AA2382" i="1"/>
  <c r="AA2167" i="1"/>
  <c r="AA1906" i="1"/>
  <c r="AC1906" i="1" s="1"/>
  <c r="AA1618" i="1"/>
  <c r="AC1618" i="1" s="1"/>
  <c r="AA1330" i="1"/>
  <c r="AB1330" i="1" s="1"/>
  <c r="AA1042" i="1"/>
  <c r="AB1042" i="1" s="1"/>
  <c r="AA723" i="1"/>
  <c r="AA2394" i="1"/>
  <c r="AA1927" i="1"/>
  <c r="AA1351" i="1"/>
  <c r="AA2442" i="1"/>
  <c r="AA1999" i="1"/>
  <c r="AB1999" i="1" s="1"/>
  <c r="AA1423" i="1"/>
  <c r="AA909" i="1"/>
  <c r="AB909" i="1" s="1"/>
  <c r="AA2521" i="1"/>
  <c r="AA2323" i="1"/>
  <c r="AA2107" i="1"/>
  <c r="AB2107" i="1" s="1"/>
  <c r="AA1826" i="1"/>
  <c r="AA1538" i="1"/>
  <c r="AA1250" i="1"/>
  <c r="AA958" i="1"/>
  <c r="AA634" i="1"/>
  <c r="AA2269" i="1"/>
  <c r="AA2125" i="1"/>
  <c r="AA1946" i="1"/>
  <c r="AA1754" i="1"/>
  <c r="AC1754" i="1" s="1"/>
  <c r="AA1562" i="1"/>
  <c r="AA1370" i="1"/>
  <c r="AB1370" i="1" s="1"/>
  <c r="AA1178" i="1"/>
  <c r="AA985" i="1"/>
  <c r="AA769" i="1"/>
  <c r="AA553" i="1"/>
  <c r="AA2409" i="1"/>
  <c r="AA2265" i="1"/>
  <c r="AB2265" i="1" s="1"/>
  <c r="AA2121" i="1"/>
  <c r="AA1941" i="1"/>
  <c r="AA1749" i="1"/>
  <c r="AA1557" i="1"/>
  <c r="AA1365" i="1"/>
  <c r="AA1173" i="1"/>
  <c r="AA980" i="1"/>
  <c r="AA764" i="1"/>
  <c r="AA548" i="1"/>
  <c r="AA2396" i="1"/>
  <c r="AB2396" i="1" s="1"/>
  <c r="AA2252" i="1"/>
  <c r="AA2108" i="1"/>
  <c r="AC2108" i="1" s="1"/>
  <c r="AA1923" i="1"/>
  <c r="AA1731" i="1"/>
  <c r="AB1731" i="1" s="1"/>
  <c r="AA1539" i="1"/>
  <c r="AA1347" i="1"/>
  <c r="AA1155" i="1"/>
  <c r="AC1155" i="1" s="1"/>
  <c r="AA959" i="1"/>
  <c r="AA743" i="1"/>
  <c r="AA2535" i="1"/>
  <c r="AA2391" i="1"/>
  <c r="AA2247" i="1"/>
  <c r="AA2103" i="1"/>
  <c r="AA1917" i="1"/>
  <c r="AA1725" i="1"/>
  <c r="AA1533" i="1"/>
  <c r="AB1533" i="1" s="1"/>
  <c r="AA1341" i="1"/>
  <c r="AA1149" i="1"/>
  <c r="AB1149" i="1" s="1"/>
  <c r="AA951" i="1"/>
  <c r="AA735" i="1"/>
  <c r="AA990" i="1"/>
  <c r="AA846" i="1"/>
  <c r="AA702" i="1"/>
  <c r="AA558" i="1"/>
  <c r="AA1961" i="1"/>
  <c r="AA1817" i="1"/>
  <c r="AA1673" i="1"/>
  <c r="AA1529" i="1"/>
  <c r="AB1529" i="1" s="1"/>
  <c r="AA1385" i="1"/>
  <c r="AB1385" i="1" s="1"/>
  <c r="AA1241" i="1"/>
  <c r="AA1097" i="1"/>
  <c r="AA953" i="1"/>
  <c r="AA809" i="1"/>
  <c r="AA665" i="1"/>
  <c r="AA2068" i="1"/>
  <c r="AA1924" i="1"/>
  <c r="AA1780" i="1"/>
  <c r="AA1636" i="1"/>
  <c r="AA1492" i="1"/>
  <c r="AA1348" i="1"/>
  <c r="AA1204" i="1"/>
  <c r="AA1060" i="1"/>
  <c r="AA916" i="1"/>
  <c r="AC916" i="1" s="1"/>
  <c r="AA772" i="1"/>
  <c r="AC772" i="1" s="1"/>
  <c r="AA628" i="1"/>
  <c r="AB628" i="1" s="1"/>
  <c r="AA2028" i="1"/>
  <c r="AA1884" i="1"/>
  <c r="AA1740" i="1"/>
  <c r="AA1596" i="1"/>
  <c r="AA1452" i="1"/>
  <c r="AA1308" i="1"/>
  <c r="AA1164" i="1"/>
  <c r="AA1020" i="1"/>
  <c r="AB1020" i="1" s="1"/>
  <c r="AA876" i="1"/>
  <c r="AC876" i="1" s="1"/>
  <c r="AA732" i="1"/>
  <c r="AB1824" i="1"/>
  <c r="AC1824" i="1"/>
  <c r="A128" i="1" l="1"/>
  <c r="N26" i="1"/>
  <c r="N19" i="1"/>
  <c r="N27" i="1"/>
  <c r="N23" i="1"/>
  <c r="N28" i="1"/>
  <c r="N18" i="1"/>
  <c r="N21" i="1"/>
  <c r="N25" i="1"/>
  <c r="N22" i="1"/>
  <c r="N29" i="1"/>
  <c r="N20" i="1"/>
  <c r="N24" i="1"/>
  <c r="BO559" i="1"/>
  <c r="BP559" i="1"/>
  <c r="BM560" i="1"/>
  <c r="BN558" i="1"/>
  <c r="AB2425" i="1"/>
  <c r="AD2425" i="1" s="1"/>
  <c r="AB2041" i="1"/>
  <c r="AC1527" i="1"/>
  <c r="AD1527" i="1" s="1"/>
  <c r="AC1807" i="1"/>
  <c r="AE1807" i="1" s="1"/>
  <c r="AC2041" i="1"/>
  <c r="AE2041" i="1" s="1"/>
  <c r="AB1118" i="1"/>
  <c r="AC2341" i="1"/>
  <c r="AD2341" i="1" s="1"/>
  <c r="AC2513" i="1"/>
  <c r="AE2513" i="1" s="1"/>
  <c r="AC1136" i="1"/>
  <c r="AD1136" i="1" s="1"/>
  <c r="AC1118" i="1"/>
  <c r="AC818" i="1"/>
  <c r="AE818" i="1" s="1"/>
  <c r="AC1330" i="1"/>
  <c r="AD1330" i="1" s="1"/>
  <c r="AC1845" i="1"/>
  <c r="AE1845" i="1" s="1"/>
  <c r="AB1845" i="1"/>
  <c r="AC581" i="1"/>
  <c r="AD581" i="1" s="1"/>
  <c r="AB2431" i="1"/>
  <c r="AC1768" i="1"/>
  <c r="AD1768" i="1" s="1"/>
  <c r="AB2253" i="1"/>
  <c r="AD2253" i="1" s="1"/>
  <c r="AC1133" i="1"/>
  <c r="AE1133" i="1" s="1"/>
  <c r="AC1123" i="1"/>
  <c r="AE1123" i="1" s="1"/>
  <c r="AB2400" i="1"/>
  <c r="AC758" i="1"/>
  <c r="AE758" i="1" s="1"/>
  <c r="AB1014" i="1"/>
  <c r="AD1014" i="1" s="1"/>
  <c r="AB1827" i="1"/>
  <c r="AD1827" i="1" s="1"/>
  <c r="AB1570" i="1"/>
  <c r="AB2477" i="1"/>
  <c r="AD2477" i="1" s="1"/>
  <c r="AC1991" i="1"/>
  <c r="AD1991" i="1" s="1"/>
  <c r="AB1123" i="1"/>
  <c r="AB542" i="1"/>
  <c r="AB2236" i="1"/>
  <c r="AC1070" i="1"/>
  <c r="AD1070" i="1" s="1"/>
  <c r="AB2234" i="1"/>
  <c r="AD2234" i="1" s="1"/>
  <c r="AC1876" i="1"/>
  <c r="AC2236" i="1"/>
  <c r="AB1186" i="1"/>
  <c r="AD1186" i="1" s="1"/>
  <c r="AC552" i="1"/>
  <c r="AE552" i="1" s="1"/>
  <c r="AC763" i="1"/>
  <c r="AD763" i="1" s="1"/>
  <c r="AB782" i="1"/>
  <c r="AD782" i="1" s="1"/>
  <c r="AC575" i="1"/>
  <c r="AD575" i="1" s="1"/>
  <c r="AB2349" i="1"/>
  <c r="AD2349" i="1" s="1"/>
  <c r="AB1288" i="1"/>
  <c r="AE1288" i="1" s="1"/>
  <c r="AC2080" i="1"/>
  <c r="AD2080" i="1" s="1"/>
  <c r="AC896" i="1"/>
  <c r="AE896" i="1" s="1"/>
  <c r="AC2400" i="1"/>
  <c r="AB2013" i="1"/>
  <c r="AD2013" i="1" s="1"/>
  <c r="AC1517" i="1"/>
  <c r="AD1517" i="1" s="1"/>
  <c r="AB2147" i="1"/>
  <c r="AD2147" i="1" s="1"/>
  <c r="AB2416" i="1"/>
  <c r="AC804" i="1"/>
  <c r="AD804" i="1" s="1"/>
  <c r="AB1876" i="1"/>
  <c r="AB1580" i="1"/>
  <c r="AE1580" i="1" s="1"/>
  <c r="AC1858" i="1"/>
  <c r="AE1858" i="1" s="1"/>
  <c r="AC1122" i="1"/>
  <c r="AD1122" i="1" s="1"/>
  <c r="AB1668" i="1"/>
  <c r="AE1668" i="1" s="1"/>
  <c r="AC1541" i="1"/>
  <c r="AC1456" i="1"/>
  <c r="AE1456" i="1" s="1"/>
  <c r="AC1830" i="1"/>
  <c r="AE1830" i="1" s="1"/>
  <c r="AB1541" i="1"/>
  <c r="AC1035" i="1"/>
  <c r="AD1035" i="1" s="1"/>
  <c r="AC2117" i="1"/>
  <c r="AE2117" i="1" s="1"/>
  <c r="AB1198" i="1"/>
  <c r="AD1198" i="1" s="1"/>
  <c r="AC1476" i="1"/>
  <c r="AD1476" i="1" s="1"/>
  <c r="AC1724" i="1"/>
  <c r="AE1724" i="1" s="1"/>
  <c r="AB1008" i="1"/>
  <c r="AD1008" i="1" s="1"/>
  <c r="AC686" i="1"/>
  <c r="AE686" i="1" s="1"/>
  <c r="AC967" i="1"/>
  <c r="AD967" i="1" s="1"/>
  <c r="AB1147" i="1"/>
  <c r="AD1147" i="1" s="1"/>
  <c r="AB686" i="1"/>
  <c r="AC1762" i="1"/>
  <c r="AE1762" i="1" s="1"/>
  <c r="AB1609" i="1"/>
  <c r="AE1609" i="1" s="1"/>
  <c r="AC852" i="1"/>
  <c r="AE852" i="1" s="1"/>
  <c r="AC2388" i="1"/>
  <c r="AE2388" i="1" s="1"/>
  <c r="AC1271" i="1"/>
  <c r="AE1271" i="1" s="1"/>
  <c r="AC2005" i="1"/>
  <c r="AE2005" i="1" s="1"/>
  <c r="AC1006" i="1"/>
  <c r="AE1006" i="1" s="1"/>
  <c r="AB1960" i="1"/>
  <c r="AD1960" i="1" s="1"/>
  <c r="AC2189" i="1"/>
  <c r="AB1460" i="1"/>
  <c r="AE1460" i="1" s="1"/>
  <c r="AB2189" i="1"/>
  <c r="AC2163" i="1"/>
  <c r="AD2163" i="1" s="1"/>
  <c r="AB1065" i="1"/>
  <c r="AC1958" i="1"/>
  <c r="AD1958" i="1" s="1"/>
  <c r="AC874" i="1"/>
  <c r="AE874" i="1" s="1"/>
  <c r="AB1129" i="1"/>
  <c r="AD1129" i="1" s="1"/>
  <c r="AC761" i="1"/>
  <c r="AE761" i="1" s="1"/>
  <c r="AC582" i="1"/>
  <c r="AD582" i="1" s="1"/>
  <c r="AB874" i="1"/>
  <c r="AC1443" i="1"/>
  <c r="AE1443" i="1" s="1"/>
  <c r="AB1006" i="1"/>
  <c r="AB1842" i="1"/>
  <c r="AD1842" i="1" s="1"/>
  <c r="AC908" i="1"/>
  <c r="AE908" i="1" s="1"/>
  <c r="AC2008" i="1"/>
  <c r="AE2008" i="1" s="1"/>
  <c r="AB635" i="1"/>
  <c r="AD635" i="1" s="1"/>
  <c r="AC1065" i="1"/>
  <c r="AE1065" i="1" s="1"/>
  <c r="AC1870" i="1"/>
  <c r="AE1870" i="1" s="1"/>
  <c r="AB1251" i="1"/>
  <c r="AD1251" i="1" s="1"/>
  <c r="AC2105" i="1"/>
  <c r="AE2105" i="1" s="1"/>
  <c r="AC1638" i="1"/>
  <c r="AE1638" i="1" s="1"/>
  <c r="AC2196" i="1"/>
  <c r="AD2196" i="1" s="1"/>
  <c r="AC766" i="1"/>
  <c r="AD766" i="1" s="1"/>
  <c r="AC1291" i="1"/>
  <c r="AC1764" i="1"/>
  <c r="AE1764" i="1" s="1"/>
  <c r="AC1385" i="1"/>
  <c r="AE1385" i="1" s="1"/>
  <c r="AC2471" i="1"/>
  <c r="AE2471" i="1" s="1"/>
  <c r="AB860" i="1"/>
  <c r="AB1360" i="1"/>
  <c r="AC2312" i="1"/>
  <c r="AD2312" i="1" s="1"/>
  <c r="AC909" i="1"/>
  <c r="AE909" i="1" s="1"/>
  <c r="AB897" i="1"/>
  <c r="AD897" i="1" s="1"/>
  <c r="AB1334" i="1"/>
  <c r="AE1334" i="1" s="1"/>
  <c r="AB1671" i="1"/>
  <c r="AE1671" i="1" s="1"/>
  <c r="AC1053" i="1"/>
  <c r="AD1053" i="1" s="1"/>
  <c r="AC1149" i="1"/>
  <c r="AD1149" i="1" s="1"/>
  <c r="AB2005" i="1"/>
  <c r="AC1648" i="1"/>
  <c r="AD1648" i="1" s="1"/>
  <c r="AB1190" i="1"/>
  <c r="AD1190" i="1" s="1"/>
  <c r="AB1319" i="1"/>
  <c r="AC1711" i="1"/>
  <c r="AD1711" i="1" s="1"/>
  <c r="AC2435" i="1"/>
  <c r="AE2435" i="1" s="1"/>
  <c r="AC1776" i="1"/>
  <c r="AE1776" i="1" s="1"/>
  <c r="AB899" i="1"/>
  <c r="AD899" i="1" s="1"/>
  <c r="AC2346" i="1"/>
  <c r="AE2346" i="1" s="1"/>
  <c r="AB1561" i="1"/>
  <c r="AC860" i="1"/>
  <c r="AE860" i="1" s="1"/>
  <c r="AB1648" i="1"/>
  <c r="AB1736" i="1"/>
  <c r="AE1736" i="1" s="1"/>
  <c r="AB1056" i="1"/>
  <c r="AD1056" i="1" s="1"/>
  <c r="AC975" i="1"/>
  <c r="AE975" i="1" s="1"/>
  <c r="AC2524" i="1"/>
  <c r="AD2524" i="1" s="1"/>
  <c r="AB2435" i="1"/>
  <c r="AB823" i="1"/>
  <c r="AB2137" i="1"/>
  <c r="AD2137" i="1" s="1"/>
  <c r="AB2346" i="1"/>
  <c r="AB2014" i="1"/>
  <c r="AD2014" i="1" s="1"/>
  <c r="AB1442" i="1"/>
  <c r="AE1442" i="1" s="1"/>
  <c r="AC1758" i="1"/>
  <c r="AE1758" i="1" s="1"/>
  <c r="AC1726" i="1"/>
  <c r="AE1726" i="1" s="1"/>
  <c r="AB1710" i="1"/>
  <c r="AE1710" i="1" s="1"/>
  <c r="AC2112" i="1"/>
  <c r="AE2112" i="1" s="1"/>
  <c r="AC1592" i="1"/>
  <c r="AD1592" i="1" s="1"/>
  <c r="AC2482" i="1"/>
  <c r="AE2482" i="1" s="1"/>
  <c r="AB975" i="1"/>
  <c r="AB1819" i="1"/>
  <c r="AD1819" i="1" s="1"/>
  <c r="AC823" i="1"/>
  <c r="AE823" i="1" s="1"/>
  <c r="AC2416" i="1"/>
  <c r="AB1422" i="1"/>
  <c r="AE1422" i="1" s="1"/>
  <c r="AC663" i="1"/>
  <c r="AE663" i="1" s="1"/>
  <c r="AB1358" i="1"/>
  <c r="AE1358" i="1" s="1"/>
  <c r="AB1155" i="1"/>
  <c r="AD1155" i="1" s="1"/>
  <c r="AB663" i="1"/>
  <c r="AB2478" i="1"/>
  <c r="AD2478" i="1" s="1"/>
  <c r="AC1021" i="1"/>
  <c r="AD1021" i="1" s="1"/>
  <c r="AC2251" i="1"/>
  <c r="AE2251" i="1" s="1"/>
  <c r="AB1632" i="1"/>
  <c r="AE1632" i="1" s="1"/>
  <c r="AC602" i="1"/>
  <c r="AE602" i="1" s="1"/>
  <c r="AC1077" i="1"/>
  <c r="AD1077" i="1" s="1"/>
  <c r="AB1207" i="1"/>
  <c r="AD1207" i="1" s="1"/>
  <c r="AB684" i="1"/>
  <c r="AD684" i="1" s="1"/>
  <c r="AB746" i="1"/>
  <c r="AB1170" i="1"/>
  <c r="AD1170" i="1" s="1"/>
  <c r="AB1397" i="1"/>
  <c r="AE1397" i="1" s="1"/>
  <c r="AB1392" i="1"/>
  <c r="AE1392" i="1" s="1"/>
  <c r="AC1041" i="1"/>
  <c r="AE1041" i="1" s="1"/>
  <c r="AB1156" i="1"/>
  <c r="AD1156" i="1" s="1"/>
  <c r="AB1653" i="1"/>
  <c r="AC1575" i="1"/>
  <c r="AE1575" i="1" s="1"/>
  <c r="AC1861" i="1"/>
  <c r="AE1861" i="1" s="1"/>
  <c r="AB1302" i="1"/>
  <c r="AE1302" i="1" s="1"/>
  <c r="AC1530" i="1"/>
  <c r="AE1530" i="1" s="1"/>
  <c r="AC1239" i="1"/>
  <c r="AE1239" i="1" s="1"/>
  <c r="AB890" i="1"/>
  <c r="AD890" i="1" s="1"/>
  <c r="AC1985" i="1"/>
  <c r="AC1050" i="1"/>
  <c r="AD1050" i="1" s="1"/>
  <c r="AC1713" i="1"/>
  <c r="AD1713" i="1" s="1"/>
  <c r="AB1478" i="1"/>
  <c r="AE1478" i="1" s="1"/>
  <c r="AB1472" i="1"/>
  <c r="AE1472" i="1" s="1"/>
  <c r="AC2502" i="1"/>
  <c r="AE2502" i="1" s="1"/>
  <c r="AC2293" i="1"/>
  <c r="AD2293" i="1" s="1"/>
  <c r="AC2011" i="1"/>
  <c r="AE2011" i="1" s="1"/>
  <c r="AC2485" i="1"/>
  <c r="AE2485" i="1" s="1"/>
  <c r="AC1709" i="1"/>
  <c r="AD1709" i="1" s="1"/>
  <c r="AC2474" i="1"/>
  <c r="AE2474" i="1" s="1"/>
  <c r="AC2358" i="1"/>
  <c r="AD2358" i="1" s="1"/>
  <c r="AB1861" i="1"/>
  <c r="AC966" i="1"/>
  <c r="AE966" i="1" s="1"/>
  <c r="AC2058" i="1"/>
  <c r="AD2058" i="1" s="1"/>
  <c r="AB1239" i="1"/>
  <c r="AC1878" i="1"/>
  <c r="AE1878" i="1" s="1"/>
  <c r="AB2090" i="1"/>
  <c r="AD2090" i="1" s="1"/>
  <c r="AB2274" i="1"/>
  <c r="AD2274" i="1" s="1"/>
  <c r="AB2011" i="1"/>
  <c r="AB1248" i="1"/>
  <c r="AD1248" i="1" s="1"/>
  <c r="AB1709" i="1"/>
  <c r="AC1376" i="1"/>
  <c r="AE1376" i="1" s="1"/>
  <c r="AC608" i="1"/>
  <c r="AD608" i="1" s="1"/>
  <c r="AC1751" i="1"/>
  <c r="AE1751" i="1" s="1"/>
  <c r="AB2532" i="1"/>
  <c r="AD2532" i="1" s="1"/>
  <c r="AC2356" i="1"/>
  <c r="AE2356" i="1" s="1"/>
  <c r="AB1754" i="1"/>
  <c r="AE1754" i="1" s="1"/>
  <c r="AC2446" i="1"/>
  <c r="AD2446" i="1" s="1"/>
  <c r="AC1675" i="1"/>
  <c r="AE1675" i="1" s="1"/>
  <c r="AC1573" i="1"/>
  <c r="AD1573" i="1" s="1"/>
  <c r="AB966" i="1"/>
  <c r="AC1641" i="1"/>
  <c r="AD1641" i="1" s="1"/>
  <c r="AC609" i="1"/>
  <c r="AD609" i="1" s="1"/>
  <c r="AC1705" i="1"/>
  <c r="AE1705" i="1" s="1"/>
  <c r="AC1216" i="1"/>
  <c r="AD1216" i="1" s="1"/>
  <c r="AC919" i="1"/>
  <c r="AD919" i="1" s="1"/>
  <c r="AC2154" i="1"/>
  <c r="AD2154" i="1" s="1"/>
  <c r="AB927" i="1"/>
  <c r="AD927" i="1" s="1"/>
  <c r="AC1319" i="1"/>
  <c r="AC1723" i="1"/>
  <c r="AE1723" i="1" s="1"/>
  <c r="AC1761" i="1"/>
  <c r="AE1761" i="1" s="1"/>
  <c r="AC964" i="1"/>
  <c r="AE964" i="1" s="1"/>
  <c r="AC854" i="1"/>
  <c r="AD854" i="1" s="1"/>
  <c r="AC1073" i="1"/>
  <c r="AD1073" i="1" s="1"/>
  <c r="AC2120" i="1"/>
  <c r="AD2120" i="1" s="1"/>
  <c r="AC849" i="1"/>
  <c r="AE849" i="1" s="1"/>
  <c r="AB2494" i="1"/>
  <c r="AD2494" i="1" s="1"/>
  <c r="AC1867" i="1"/>
  <c r="AE1867" i="1" s="1"/>
  <c r="AB2197" i="1"/>
  <c r="AD2197" i="1" s="1"/>
  <c r="AC1956" i="1"/>
  <c r="AD1956" i="1" s="1"/>
  <c r="AB2174" i="1"/>
  <c r="AD2174" i="1" s="1"/>
  <c r="AC1209" i="1"/>
  <c r="AD1209" i="1" s="1"/>
  <c r="AC1639" i="1"/>
  <c r="AD1639" i="1" s="1"/>
  <c r="AC889" i="1"/>
  <c r="AE889" i="1" s="1"/>
  <c r="AB2388" i="1"/>
  <c r="AB2105" i="1"/>
  <c r="AB1291" i="1"/>
  <c r="AB1587" i="1"/>
  <c r="AE1587" i="1" s="1"/>
  <c r="AB1985" i="1"/>
  <c r="AB1685" i="1"/>
  <c r="AE1685" i="1" s="1"/>
  <c r="AC2208" i="1"/>
  <c r="AE2208" i="1" s="1"/>
  <c r="AC1370" i="1"/>
  <c r="AD1370" i="1" s="1"/>
  <c r="AB561" i="1"/>
  <c r="AD561" i="1" s="1"/>
  <c r="AB1282" i="1"/>
  <c r="AE1282" i="1" s="1"/>
  <c r="AB795" i="1"/>
  <c r="AD795" i="1" s="1"/>
  <c r="AB1737" i="1"/>
  <c r="AC1737" i="1"/>
  <c r="AD1737" i="1" s="1"/>
  <c r="AB2247" i="1"/>
  <c r="AC2247" i="1"/>
  <c r="AE2247" i="1" s="1"/>
  <c r="AC1774" i="1"/>
  <c r="AD1774" i="1" s="1"/>
  <c r="AB1774" i="1"/>
  <c r="AC2403" i="1"/>
  <c r="AE2403" i="1" s="1"/>
  <c r="AB2403" i="1"/>
  <c r="AC2094" i="1"/>
  <c r="AE2094" i="1" s="1"/>
  <c r="AB2094" i="1"/>
  <c r="AC2143" i="1"/>
  <c r="AE2143" i="1" s="1"/>
  <c r="AC2395" i="1"/>
  <c r="AE2395" i="1" s="1"/>
  <c r="AB2338" i="1"/>
  <c r="AC2338" i="1"/>
  <c r="AE2338" i="1" s="1"/>
  <c r="AC664" i="1"/>
  <c r="AB574" i="1"/>
  <c r="AC574" i="1"/>
  <c r="AE574" i="1" s="1"/>
  <c r="AC1828" i="1"/>
  <c r="AB1828" i="1"/>
  <c r="AC2151" i="1"/>
  <c r="AE2151" i="1" s="1"/>
  <c r="AB2151" i="1"/>
  <c r="AB2300" i="1"/>
  <c r="AC2300" i="1"/>
  <c r="AB1520" i="1"/>
  <c r="AC1520" i="1"/>
  <c r="AD1520" i="1" s="1"/>
  <c r="AB1377" i="1"/>
  <c r="AC629" i="1"/>
  <c r="AE629" i="1" s="1"/>
  <c r="AB629" i="1"/>
  <c r="AC1753" i="1"/>
  <c r="AD1753" i="1" s="1"/>
  <c r="AB1753" i="1"/>
  <c r="AB2378" i="1"/>
  <c r="AC2378" i="1"/>
  <c r="AE2378" i="1" s="1"/>
  <c r="AB863" i="1"/>
  <c r="AC863" i="1"/>
  <c r="AE863" i="1" s="1"/>
  <c r="AC904" i="1"/>
  <c r="AB904" i="1"/>
  <c r="AB718" i="1"/>
  <c r="AC718" i="1"/>
  <c r="AC1049" i="1"/>
  <c r="AE1049" i="1" s="1"/>
  <c r="AB1049" i="1"/>
  <c r="AC1889" i="1"/>
  <c r="AE1889" i="1" s="1"/>
  <c r="AB1889" i="1"/>
  <c r="AB1859" i="1"/>
  <c r="AC1859" i="1"/>
  <c r="AE1859" i="1" s="1"/>
  <c r="AC1895" i="1"/>
  <c r="AE1895" i="1" s="1"/>
  <c r="AB1895" i="1"/>
  <c r="AB1177" i="1"/>
  <c r="AC1177" i="1"/>
  <c r="AB1283" i="1"/>
  <c r="AC1283" i="1"/>
  <c r="AD1283" i="1" s="1"/>
  <c r="AB1144" i="1"/>
  <c r="AC1144" i="1"/>
  <c r="AE1144" i="1" s="1"/>
  <c r="AB1059" i="1"/>
  <c r="AC1059" i="1"/>
  <c r="AE1059" i="1" s="1"/>
  <c r="AC1150" i="1"/>
  <c r="AE1150" i="1" s="1"/>
  <c r="AB1150" i="1"/>
  <c r="AC2206" i="1"/>
  <c r="AB2206" i="1"/>
  <c r="AB1484" i="1"/>
  <c r="AB1457" i="1"/>
  <c r="AC1457" i="1"/>
  <c r="AD1457" i="1" s="1"/>
  <c r="AC2001" i="1"/>
  <c r="AE2001" i="1" s="1"/>
  <c r="AB2001" i="1"/>
  <c r="AB2291" i="1"/>
  <c r="AC2291" i="1"/>
  <c r="AC659" i="1"/>
  <c r="AB659" i="1"/>
  <c r="AC698" i="1"/>
  <c r="AE698" i="1" s="1"/>
  <c r="AB698" i="1"/>
  <c r="AC588" i="1"/>
  <c r="AE588" i="1" s="1"/>
  <c r="AB588" i="1"/>
  <c r="AC2437" i="1"/>
  <c r="AB2437" i="1"/>
  <c r="AB902" i="1"/>
  <c r="AC902" i="1"/>
  <c r="AE902" i="1" s="1"/>
  <c r="AC726" i="1"/>
  <c r="AE726" i="1" s="1"/>
  <c r="AB616" i="1"/>
  <c r="AD616" i="1" s="1"/>
  <c r="AC2068" i="1"/>
  <c r="AB2068" i="1"/>
  <c r="AB2391" i="1"/>
  <c r="AB1538" i="1"/>
  <c r="AC1538" i="1"/>
  <c r="AD1538" i="1" s="1"/>
  <c r="AC2078" i="1"/>
  <c r="AE2078" i="1" s="1"/>
  <c r="AB2078" i="1"/>
  <c r="AB1388" i="1"/>
  <c r="AC1388" i="1"/>
  <c r="AD1388" i="1" s="1"/>
  <c r="AB938" i="1"/>
  <c r="AC938" i="1"/>
  <c r="AE938" i="1" s="1"/>
  <c r="AC1415" i="1"/>
  <c r="AD1415" i="1" s="1"/>
  <c r="AB1415" i="1"/>
  <c r="AB858" i="1"/>
  <c r="AC858" i="1"/>
  <c r="AE858" i="1" s="1"/>
  <c r="AC770" i="1"/>
  <c r="AE770" i="1" s="1"/>
  <c r="AB770" i="1"/>
  <c r="AC995" i="1"/>
  <c r="AE995" i="1" s="1"/>
  <c r="AB995" i="1"/>
  <c r="AB1962" i="1"/>
  <c r="AC1962" i="1"/>
  <c r="AB808" i="1"/>
  <c r="AC808" i="1"/>
  <c r="AC790" i="1"/>
  <c r="AE790" i="1" s="1"/>
  <c r="AB790" i="1"/>
  <c r="AB1221" i="1"/>
  <c r="AC1221" i="1"/>
  <c r="AE1221" i="1" s="1"/>
  <c r="AB865" i="1"/>
  <c r="AC865" i="1"/>
  <c r="AE865" i="1" s="1"/>
  <c r="AC1290" i="1"/>
  <c r="AD1290" i="1" s="1"/>
  <c r="AB1290" i="1"/>
  <c r="AB2534" i="1"/>
  <c r="AC2534" i="1"/>
  <c r="AE2534" i="1" s="1"/>
  <c r="AB1362" i="1"/>
  <c r="AC1362" i="1"/>
  <c r="AD1362" i="1" s="1"/>
  <c r="AB2295" i="1"/>
  <c r="AC2295" i="1"/>
  <c r="AE2295" i="1" s="1"/>
  <c r="AC2444" i="1"/>
  <c r="AE2444" i="1" s="1"/>
  <c r="AB2444" i="1"/>
  <c r="AC625" i="1"/>
  <c r="AB625" i="1"/>
  <c r="AB1918" i="1"/>
  <c r="AC1918" i="1"/>
  <c r="AE1918" i="1" s="1"/>
  <c r="AC869" i="1"/>
  <c r="AE869" i="1" s="1"/>
  <c r="AB869" i="1"/>
  <c r="AB2198" i="1"/>
  <c r="AC2198" i="1"/>
  <c r="AE2198" i="1" s="1"/>
  <c r="AC2012" i="1"/>
  <c r="AE2012" i="1" s="1"/>
  <c r="AB2012" i="1"/>
  <c r="AC773" i="1"/>
  <c r="AE773" i="1" s="1"/>
  <c r="AB773" i="1"/>
  <c r="AB954" i="1"/>
  <c r="AC1130" i="1"/>
  <c r="AC2183" i="1"/>
  <c r="AE2183" i="1" s="1"/>
  <c r="AB2183" i="1"/>
  <c r="AC2334" i="1"/>
  <c r="AE2334" i="1" s="1"/>
  <c r="AC2202" i="1"/>
  <c r="AE2202" i="1" s="1"/>
  <c r="AB2202" i="1"/>
  <c r="AB1139" i="1"/>
  <c r="AC579" i="1"/>
  <c r="AB579" i="1"/>
  <c r="AB1166" i="1"/>
  <c r="AC1192" i="1"/>
  <c r="AE1192" i="1" s="1"/>
  <c r="AB2256" i="1"/>
  <c r="AC2256" i="1"/>
  <c r="AE2256" i="1" s="1"/>
  <c r="AC566" i="1"/>
  <c r="AB566" i="1"/>
  <c r="AC1287" i="1"/>
  <c r="AD1287" i="1" s="1"/>
  <c r="AB1287" i="1"/>
  <c r="AB1380" i="1"/>
  <c r="AC1380" i="1"/>
  <c r="AD1380" i="1" s="1"/>
  <c r="AB1086" i="1"/>
  <c r="AC1086" i="1"/>
  <c r="AE1086" i="1" s="1"/>
  <c r="AC2106" i="1"/>
  <c r="AD2106" i="1" s="1"/>
  <c r="AC1688" i="1"/>
  <c r="AD1688" i="1" s="1"/>
  <c r="AB1688" i="1"/>
  <c r="AB939" i="1"/>
  <c r="AC939" i="1"/>
  <c r="AE939" i="1" s="1"/>
  <c r="AB540" i="1"/>
  <c r="AC540" i="1"/>
  <c r="AC1303" i="1"/>
  <c r="AD1303" i="1" s="1"/>
  <c r="AB1303" i="1"/>
  <c r="AB955" i="1"/>
  <c r="AD955" i="1" s="1"/>
  <c r="AB1463" i="1"/>
  <c r="AE1463" i="1" s="1"/>
  <c r="AB1132" i="1"/>
  <c r="AC1132" i="1"/>
  <c r="AE1132" i="1" s="1"/>
  <c r="AB1622" i="1"/>
  <c r="AC1622" i="1"/>
  <c r="AD1622" i="1" s="1"/>
  <c r="AC1104" i="1"/>
  <c r="AE1104" i="1" s="1"/>
  <c r="AB664" i="1"/>
  <c r="AC2350" i="1"/>
  <c r="AE2350" i="1" s="1"/>
  <c r="AC1968" i="1"/>
  <c r="AE1968" i="1" s="1"/>
  <c r="AB1130" i="1"/>
  <c r="AB1104" i="1"/>
  <c r="AC1139" i="1"/>
  <c r="AE1139" i="1" s="1"/>
  <c r="AC954" i="1"/>
  <c r="AC2391" i="1"/>
  <c r="AC810" i="1"/>
  <c r="AE810" i="1" s="1"/>
  <c r="AB2350" i="1"/>
  <c r="AB1968" i="1"/>
  <c r="AC1680" i="1"/>
  <c r="AD1680" i="1" s="1"/>
  <c r="AB1022" i="1"/>
  <c r="AC711" i="1"/>
  <c r="AE711" i="1" s="1"/>
  <c r="AB711" i="1"/>
  <c r="AC740" i="1"/>
  <c r="AE740" i="1" s="1"/>
  <c r="AB740" i="1"/>
  <c r="AB1624" i="1"/>
  <c r="AB2053" i="1"/>
  <c r="AC2053" i="1"/>
  <c r="AE2053" i="1" s="1"/>
  <c r="AB2252" i="1"/>
  <c r="AC2252" i="1"/>
  <c r="AE2252" i="1" s="1"/>
  <c r="AB570" i="1"/>
  <c r="AC570" i="1"/>
  <c r="AC2408" i="1"/>
  <c r="AE2408" i="1" s="1"/>
  <c r="AB2408" i="1"/>
  <c r="AC926" i="1"/>
  <c r="AB926" i="1"/>
  <c r="AB563" i="1"/>
  <c r="AC563" i="1"/>
  <c r="AE563" i="1" s="1"/>
  <c r="AC1874" i="1"/>
  <c r="AE1874" i="1" s="1"/>
  <c r="AB1874" i="1"/>
  <c r="AC2156" i="1"/>
  <c r="AE2156" i="1" s="1"/>
  <c r="AB2156" i="1"/>
  <c r="AC742" i="1"/>
  <c r="AE742" i="1" s="1"/>
  <c r="AB742" i="1"/>
  <c r="AC1832" i="1"/>
  <c r="AD1832" i="1" s="1"/>
  <c r="AC645" i="1"/>
  <c r="AE645" i="1" s="1"/>
  <c r="AB645" i="1"/>
  <c r="AC1294" i="1"/>
  <c r="AD1294" i="1" s="1"/>
  <c r="AB1294" i="1"/>
  <c r="AC752" i="1"/>
  <c r="AE752" i="1" s="1"/>
  <c r="AB752" i="1"/>
  <c r="AB1559" i="1"/>
  <c r="AE1559" i="1" s="1"/>
  <c r="AB617" i="1"/>
  <c r="AD617" i="1" s="1"/>
  <c r="AC1236" i="1"/>
  <c r="AE1236" i="1" s="1"/>
  <c r="AB1236" i="1"/>
  <c r="AB2033" i="1"/>
  <c r="AD2033" i="1" s="1"/>
  <c r="AC2327" i="1"/>
  <c r="AE2327" i="1" s="1"/>
  <c r="AB2327" i="1"/>
  <c r="AC1076" i="1"/>
  <c r="AB1076" i="1"/>
  <c r="AC1461" i="1"/>
  <c r="AD1461" i="1" s="1"/>
  <c r="AB1461" i="1"/>
  <c r="AC2095" i="1"/>
  <c r="AE2095" i="1" s="1"/>
  <c r="AB2095" i="1"/>
  <c r="AB1054" i="1"/>
  <c r="AC1054" i="1"/>
  <c r="AE1054" i="1" s="1"/>
  <c r="AB714" i="1"/>
  <c r="AC714" i="1"/>
  <c r="AE714" i="1" s="1"/>
  <c r="AB1074" i="1"/>
  <c r="AC1074" i="1"/>
  <c r="AE1074" i="1" s="1"/>
  <c r="AC2135" i="1"/>
  <c r="AE2135" i="1" s="1"/>
  <c r="AB2135" i="1"/>
  <c r="AC1607" i="1"/>
  <c r="AD1607" i="1" s="1"/>
  <c r="AC1377" i="1"/>
  <c r="AD1377" i="1" s="1"/>
  <c r="AC1964" i="1"/>
  <c r="AE1964" i="1" s="1"/>
  <c r="AC1166" i="1"/>
  <c r="AE1166" i="1" s="1"/>
  <c r="AB2185" i="1"/>
  <c r="AB2143" i="1"/>
  <c r="AC2259" i="1"/>
  <c r="AE2259" i="1" s="1"/>
  <c r="AB2307" i="1"/>
  <c r="AB1135" i="1"/>
  <c r="AC2205" i="1"/>
  <c r="AB2205" i="1"/>
  <c r="AC1524" i="1"/>
  <c r="AC2103" i="1"/>
  <c r="AB2103" i="1"/>
  <c r="AC2409" i="1"/>
  <c r="AE2409" i="1" s="1"/>
  <c r="AB2409" i="1"/>
  <c r="AC870" i="1"/>
  <c r="AE870" i="1" s="1"/>
  <c r="AB870" i="1"/>
  <c r="AB1018" i="1"/>
  <c r="AC1018" i="1"/>
  <c r="AE1018" i="1" s="1"/>
  <c r="AC2332" i="1"/>
  <c r="AB2332" i="1"/>
  <c r="AC2064" i="1"/>
  <c r="AB2064" i="1"/>
  <c r="AC817" i="1"/>
  <c r="AE817" i="1" s="1"/>
  <c r="AB817" i="1"/>
  <c r="AB2025" i="1"/>
  <c r="AC2025" i="1"/>
  <c r="AE2025" i="1" s="1"/>
  <c r="AC2024" i="1"/>
  <c r="AD2024" i="1" s="1"/>
  <c r="AB1552" i="1"/>
  <c r="AE1552" i="1" s="1"/>
  <c r="AC666" i="1"/>
  <c r="AE666" i="1" s="1"/>
  <c r="AB666" i="1"/>
  <c r="AB2302" i="1"/>
  <c r="AC2302" i="1"/>
  <c r="AB1912" i="1"/>
  <c r="AC1912" i="1"/>
  <c r="AE1912" i="1" s="1"/>
  <c r="AB1909" i="1"/>
  <c r="AC1909" i="1"/>
  <c r="AE1909" i="1" s="1"/>
  <c r="AC811" i="1"/>
  <c r="AD811" i="1" s="1"/>
  <c r="AB1555" i="1"/>
  <c r="AC1555" i="1"/>
  <c r="AD1555" i="1" s="1"/>
  <c r="AC2217" i="1"/>
  <c r="AE2217" i="1" s="1"/>
  <c r="AB2217" i="1"/>
  <c r="AB656" i="1"/>
  <c r="AC656" i="1"/>
  <c r="AE656" i="1" s="1"/>
  <c r="AB1281" i="1"/>
  <c r="AC1281" i="1"/>
  <c r="AD1281" i="1" s="1"/>
  <c r="AC542" i="1"/>
  <c r="AC2185" i="1"/>
  <c r="AE2185" i="1" s="1"/>
  <c r="AB2259" i="1"/>
  <c r="AC2527" i="1"/>
  <c r="AE2527" i="1" s="1"/>
  <c r="AC1484" i="1"/>
  <c r="AC2501" i="1"/>
  <c r="AE2501" i="1" s="1"/>
  <c r="AB649" i="1"/>
  <c r="AC2342" i="1"/>
  <c r="AD2342" i="1" s="1"/>
  <c r="AB2050" i="1"/>
  <c r="AC2050" i="1"/>
  <c r="AE2050" i="1" s="1"/>
  <c r="AB535" i="1"/>
  <c r="AC649" i="1"/>
  <c r="AE649" i="1" s="1"/>
  <c r="AB732" i="1"/>
  <c r="AC732" i="1"/>
  <c r="AE732" i="1" s="1"/>
  <c r="AC1847" i="1"/>
  <c r="AE1847" i="1" s="1"/>
  <c r="AB2149" i="1"/>
  <c r="AC2149" i="1"/>
  <c r="AE2149" i="1" s="1"/>
  <c r="AC2201" i="1"/>
  <c r="AE2201" i="1" s="1"/>
  <c r="AC2535" i="1"/>
  <c r="AE2535" i="1" s="1"/>
  <c r="AB2535" i="1"/>
  <c r="AC1042" i="1"/>
  <c r="AE1042" i="1" s="1"/>
  <c r="AC997" i="1"/>
  <c r="AE997" i="1" s="1"/>
  <c r="AB997" i="1"/>
  <c r="AC585" i="1"/>
  <c r="AB585" i="1"/>
  <c r="AC667" i="1"/>
  <c r="AE667" i="1" s="1"/>
  <c r="AB667" i="1"/>
  <c r="AC768" i="1"/>
  <c r="AE768" i="1" s="1"/>
  <c r="AB768" i="1"/>
  <c r="AB1005" i="1"/>
  <c r="AC1005" i="1"/>
  <c r="AC1413" i="1"/>
  <c r="AE1413" i="1" s="1"/>
  <c r="AB569" i="1"/>
  <c r="AC569" i="1"/>
  <c r="AE569" i="1" s="1"/>
  <c r="AB1849" i="1"/>
  <c r="AC1849" i="1"/>
  <c r="AE1849" i="1" s="1"/>
  <c r="AC1582" i="1"/>
  <c r="AD1582" i="1" s="1"/>
  <c r="AB1582" i="1"/>
  <c r="AC1280" i="1"/>
  <c r="AD1280" i="1" s="1"/>
  <c r="AB1280" i="1"/>
  <c r="AB907" i="1"/>
  <c r="AD907" i="1" s="1"/>
  <c r="AC1322" i="1"/>
  <c r="AD1322" i="1" s="1"/>
  <c r="AB1322" i="1"/>
  <c r="AB1273" i="1"/>
  <c r="AC1273" i="1"/>
  <c r="AE1273" i="1" s="1"/>
  <c r="AB2299" i="1"/>
  <c r="AB2250" i="1"/>
  <c r="AC2250" i="1"/>
  <c r="AE2250" i="1" s="1"/>
  <c r="AC2423" i="1"/>
  <c r="AE2423" i="1" s="1"/>
  <c r="AB2423" i="1"/>
  <c r="AB1417" i="1"/>
  <c r="AC1417" i="1"/>
  <c r="AB946" i="1"/>
  <c r="AC946" i="1"/>
  <c r="AE946" i="1" s="1"/>
  <c r="AC1852" i="1"/>
  <c r="AD1852" i="1" s="1"/>
  <c r="AB1313" i="1"/>
  <c r="AC1662" i="1"/>
  <c r="AD1662" i="1" s="1"/>
  <c r="AB1662" i="1"/>
  <c r="AC2222" i="1"/>
  <c r="AB2222" i="1"/>
  <c r="AC2299" i="1"/>
  <c r="AE2299" i="1" s="1"/>
  <c r="AB2168" i="1"/>
  <c r="AD2168" i="1" s="1"/>
  <c r="AC1486" i="1"/>
  <c r="AD1486" i="1" s="1"/>
  <c r="AB611" i="1"/>
  <c r="AD611" i="1" s="1"/>
  <c r="AB1143" i="1"/>
  <c r="AD1143" i="1" s="1"/>
  <c r="AC1626" i="1"/>
  <c r="AE1626" i="1" s="1"/>
  <c r="AC756" i="1"/>
  <c r="AE756" i="1" s="1"/>
  <c r="AC1121" i="1"/>
  <c r="AE1121" i="1" s="1"/>
  <c r="AB1121" i="1"/>
  <c r="AB1187" i="1"/>
  <c r="AC1187" i="1"/>
  <c r="AE1187" i="1" s="1"/>
  <c r="AB791" i="1"/>
  <c r="AC791" i="1"/>
  <c r="AB2279" i="1"/>
  <c r="AD2279" i="1" s="1"/>
  <c r="AC952" i="1"/>
  <c r="AD952" i="1" s="1"/>
  <c r="AB704" i="1"/>
  <c r="AC704" i="1"/>
  <c r="AE704" i="1" s="1"/>
  <c r="AB1231" i="1"/>
  <c r="AC1231" i="1"/>
  <c r="AE1231" i="1" s="1"/>
  <c r="AB1278" i="1"/>
  <c r="AE1278" i="1" s="1"/>
  <c r="AC917" i="1"/>
  <c r="AD917" i="1" s="1"/>
  <c r="AB552" i="1"/>
  <c r="AC1313" i="1"/>
  <c r="AD1313" i="1" s="1"/>
  <c r="AB1107" i="1"/>
  <c r="AC1107" i="1"/>
  <c r="AE1107" i="1" s="1"/>
  <c r="AB793" i="1"/>
  <c r="AC793" i="1"/>
  <c r="AE793" i="1" s="1"/>
  <c r="AC2100" i="1"/>
  <c r="AE2100" i="1" s="1"/>
  <c r="AB843" i="1"/>
  <c r="AD843" i="1" s="1"/>
  <c r="AC2431" i="1"/>
  <c r="AB2370" i="1"/>
  <c r="AD2370" i="1" s="1"/>
  <c r="AB2340" i="1"/>
  <c r="AD2340" i="1" s="1"/>
  <c r="AB2129" i="1"/>
  <c r="AD2129" i="1" s="1"/>
  <c r="AB1469" i="1"/>
  <c r="AC1337" i="1"/>
  <c r="AD1337" i="1" s="1"/>
  <c r="AB675" i="1"/>
  <c r="AD675" i="1" s="1"/>
  <c r="AC550" i="1"/>
  <c r="AD550" i="1" s="1"/>
  <c r="AB1202" i="1"/>
  <c r="AD1202" i="1" s="1"/>
  <c r="AB1713" i="1"/>
  <c r="AC1360" i="1"/>
  <c r="AB914" i="1"/>
  <c r="AD914" i="1" s="1"/>
  <c r="AC2248" i="1"/>
  <c r="AE2248" i="1" s="1"/>
  <c r="AB1488" i="1"/>
  <c r="AC1488" i="1"/>
  <c r="AB1621" i="1"/>
  <c r="AC1621" i="1"/>
  <c r="AD1621" i="1" s="1"/>
  <c r="AB2344" i="1"/>
  <c r="AC2344" i="1"/>
  <c r="AE2344" i="1" s="1"/>
  <c r="AC760" i="1"/>
  <c r="AE760" i="1" s="1"/>
  <c r="AB1141" i="1"/>
  <c r="AC1141" i="1"/>
  <c r="AE1141" i="1" s="1"/>
  <c r="AC2287" i="1"/>
  <c r="AD2287" i="1" s="1"/>
  <c r="AB1650" i="1"/>
  <c r="AC1650" i="1"/>
  <c r="AD1650" i="1" s="1"/>
  <c r="AB828" i="1"/>
  <c r="AC828" i="1"/>
  <c r="AE828" i="1" s="1"/>
  <c r="AC1863" i="1"/>
  <c r="AD1863" i="1" s="1"/>
  <c r="AC1875" i="1"/>
  <c r="AE1875" i="1" s="1"/>
  <c r="AB1976" i="1"/>
  <c r="AD1976" i="1" s="1"/>
  <c r="AB2100" i="1"/>
  <c r="AB1337" i="1"/>
  <c r="AB2057" i="1"/>
  <c r="AD2057" i="1" s="1"/>
  <c r="AC681" i="1"/>
  <c r="AE681" i="1" s="1"/>
  <c r="AC1020" i="1"/>
  <c r="AD1020" i="1" s="1"/>
  <c r="AC1204" i="1"/>
  <c r="AE1204" i="1" s="1"/>
  <c r="AB1539" i="1"/>
  <c r="AC1539" i="1"/>
  <c r="AD1539" i="1" s="1"/>
  <c r="AB1749" i="1"/>
  <c r="AC1946" i="1"/>
  <c r="AE1946" i="1" s="1"/>
  <c r="AB1946" i="1"/>
  <c r="AB1722" i="1"/>
  <c r="AC1722" i="1"/>
  <c r="AC2214" i="1"/>
  <c r="AE2214" i="1" s="1"/>
  <c r="AB1447" i="1"/>
  <c r="AE1447" i="1" s="1"/>
  <c r="AC1064" i="1"/>
  <c r="AE1064" i="1" s="1"/>
  <c r="AB1794" i="1"/>
  <c r="AC1794" i="1"/>
  <c r="AD1794" i="1" s="1"/>
  <c r="AC2239" i="1"/>
  <c r="AE2239" i="1" s="1"/>
  <c r="AB2239" i="1"/>
  <c r="AC2085" i="1"/>
  <c r="AE2085" i="1" s="1"/>
  <c r="AB2085" i="1"/>
  <c r="AC2434" i="1"/>
  <c r="AE2434" i="1" s="1"/>
  <c r="AB2434" i="1"/>
  <c r="AB1285" i="1"/>
  <c r="AE1285" i="1" s="1"/>
  <c r="AC1268" i="1"/>
  <c r="AD1268" i="1" s="1"/>
  <c r="AC1703" i="1"/>
  <c r="AE1703" i="1" s="1"/>
  <c r="AB1864" i="1"/>
  <c r="AC1864" i="1"/>
  <c r="AE1864" i="1" s="1"/>
  <c r="AC2361" i="1"/>
  <c r="AE2361" i="1" s="1"/>
  <c r="AC1477" i="1"/>
  <c r="AD1477" i="1" s="1"/>
  <c r="AC1653" i="1"/>
  <c r="AD1653" i="1" s="1"/>
  <c r="AC1469" i="1"/>
  <c r="AD1469" i="1" s="1"/>
  <c r="AB1064" i="1"/>
  <c r="AB1204" i="1"/>
  <c r="AB760" i="1"/>
  <c r="AB1434" i="1"/>
  <c r="AE1434" i="1" s="1"/>
  <c r="AB824" i="1"/>
  <c r="AD824" i="1" s="1"/>
  <c r="AC1636" i="1"/>
  <c r="AD1636" i="1" s="1"/>
  <c r="AB1401" i="1"/>
  <c r="AE1401" i="1" s="1"/>
  <c r="AC2264" i="1"/>
  <c r="AE2264" i="1" s="1"/>
  <c r="AC1920" i="1"/>
  <c r="AE1920" i="1" s="1"/>
  <c r="AC1340" i="1"/>
  <c r="AD1340" i="1" s="1"/>
  <c r="AB1951" i="1"/>
  <c r="AD1951" i="1" s="1"/>
  <c r="AB986" i="1"/>
  <c r="AD986" i="1" s="1"/>
  <c r="AB1636" i="1"/>
  <c r="AB2264" i="1"/>
  <c r="AB1920" i="1"/>
  <c r="AB1340" i="1"/>
  <c r="AC2307" i="1"/>
  <c r="AE2307" i="1" s="1"/>
  <c r="AC1624" i="1"/>
  <c r="AD1624" i="1" s="1"/>
  <c r="AC1022" i="1"/>
  <c r="AE1022" i="1" s="1"/>
  <c r="AC1135" i="1"/>
  <c r="AE1135" i="1" s="1"/>
  <c r="AC651" i="1"/>
  <c r="AE651" i="1" s="1"/>
  <c r="AC963" i="1"/>
  <c r="AD963" i="1" s="1"/>
  <c r="AC2069" i="1"/>
  <c r="AD2069" i="1" s="1"/>
  <c r="AB2194" i="1"/>
  <c r="AD2194" i="1" s="1"/>
  <c r="AC1497" i="1"/>
  <c r="AD1497" i="1" s="1"/>
  <c r="AB2108" i="1"/>
  <c r="AD2108" i="1" s="1"/>
  <c r="AB1970" i="1"/>
  <c r="AD1970" i="1" s="1"/>
  <c r="AC1110" i="1"/>
  <c r="AE1110" i="1" s="1"/>
  <c r="AB775" i="1"/>
  <c r="AD775" i="1" s="1"/>
  <c r="AC2265" i="1"/>
  <c r="AE2265" i="1" s="1"/>
  <c r="AC1812" i="1"/>
  <c r="AE1812" i="1" s="1"/>
  <c r="AC1185" i="1"/>
  <c r="AD1185" i="1" s="1"/>
  <c r="AC1993" i="1"/>
  <c r="AD1993" i="1" s="1"/>
  <c r="AC2190" i="1"/>
  <c r="AD2190" i="1" s="1"/>
  <c r="AB2039" i="1"/>
  <c r="AD2039" i="1" s="1"/>
  <c r="AB2397" i="1"/>
  <c r="AD2397" i="1" s="1"/>
  <c r="AC1676" i="1"/>
  <c r="AD1676" i="1" s="1"/>
  <c r="AC2402" i="1"/>
  <c r="AD2402" i="1" s="1"/>
  <c r="AC1908" i="1"/>
  <c r="AD1908" i="1" s="1"/>
  <c r="AC2453" i="1"/>
  <c r="AD2453" i="1" s="1"/>
  <c r="AC2155" i="1"/>
  <c r="AD2155" i="1" s="1"/>
  <c r="AC1868" i="1"/>
  <c r="AD1868" i="1" s="1"/>
  <c r="AC1665" i="1"/>
  <c r="AE1665" i="1" s="1"/>
  <c r="AC2115" i="1"/>
  <c r="AD2115" i="1" s="1"/>
  <c r="AC1717" i="1"/>
  <c r="AE1717" i="1" s="1"/>
  <c r="AC1721" i="1"/>
  <c r="AD1721" i="1" s="1"/>
  <c r="AB2290" i="1"/>
  <c r="AD2290" i="1" s="1"/>
  <c r="AB619" i="1"/>
  <c r="AD619" i="1" s="1"/>
  <c r="AC2456" i="1"/>
  <c r="AB1618" i="1"/>
  <c r="AE1618" i="1" s="1"/>
  <c r="AC1321" i="1"/>
  <c r="AD1321" i="1" s="1"/>
  <c r="AC2352" i="1"/>
  <c r="AE2352" i="1" s="1"/>
  <c r="AC1742" i="1"/>
  <c r="AB993" i="1"/>
  <c r="AD993" i="1" s="1"/>
  <c r="AC1033" i="1"/>
  <c r="AE1033" i="1" s="1"/>
  <c r="AB2456" i="1"/>
  <c r="AB1321" i="1"/>
  <c r="AB2352" i="1"/>
  <c r="AB1742" i="1"/>
  <c r="AB2062" i="1"/>
  <c r="AD2062" i="1" s="1"/>
  <c r="AB2501" i="1"/>
  <c r="AB1299" i="1"/>
  <c r="AE1299" i="1" s="1"/>
  <c r="AC676" i="1"/>
  <c r="AD676" i="1" s="1"/>
  <c r="AC1051" i="1"/>
  <c r="AE1051" i="1" s="1"/>
  <c r="AB2473" i="1"/>
  <c r="AD2473" i="1" s="1"/>
  <c r="AC2465" i="1"/>
  <c r="AE2465" i="1" s="1"/>
  <c r="AC1571" i="1"/>
  <c r="AE1571" i="1" s="1"/>
  <c r="AB1387" i="1"/>
  <c r="AE1387" i="1" s="1"/>
  <c r="AC1630" i="1"/>
  <c r="AE1630" i="1" s="1"/>
  <c r="AC1719" i="1"/>
  <c r="AD1719" i="1" s="1"/>
  <c r="AC1661" i="1"/>
  <c r="AD1661" i="1" s="1"/>
  <c r="AC1519" i="1"/>
  <c r="AD1519" i="1" s="1"/>
  <c r="AC713" i="1"/>
  <c r="AE713" i="1" s="1"/>
  <c r="AC1189" i="1"/>
  <c r="AE1189" i="1" s="1"/>
  <c r="AC1986" i="1"/>
  <c r="AE1986" i="1" s="1"/>
  <c r="AB1051" i="1"/>
  <c r="AB840" i="1"/>
  <c r="AD840" i="1" s="1"/>
  <c r="AB2465" i="1"/>
  <c r="AC1023" i="1"/>
  <c r="AD1023" i="1" s="1"/>
  <c r="AC2107" i="1"/>
  <c r="AD2107" i="1" s="1"/>
  <c r="AB1661" i="1"/>
  <c r="AB713" i="1"/>
  <c r="AC670" i="1"/>
  <c r="AE670" i="1" s="1"/>
  <c r="AC1138" i="1"/>
  <c r="AE1138" i="1" s="1"/>
  <c r="AC1977" i="1"/>
  <c r="AD1977" i="1" s="1"/>
  <c r="AC2329" i="1"/>
  <c r="AE2329" i="1" s="1"/>
  <c r="AC1890" i="1"/>
  <c r="AE1890" i="1" s="1"/>
  <c r="AC591" i="1"/>
  <c r="AD591" i="1" s="1"/>
  <c r="AC1532" i="1"/>
  <c r="AD1532" i="1" s="1"/>
  <c r="AB600" i="1"/>
  <c r="AD600" i="1" s="1"/>
  <c r="AC1395" i="1"/>
  <c r="AE1395" i="1" s="1"/>
  <c r="AC1317" i="1"/>
  <c r="AE1317" i="1" s="1"/>
  <c r="AC1426" i="1"/>
  <c r="AE1426" i="1" s="1"/>
  <c r="AC857" i="1"/>
  <c r="AD857" i="1" s="1"/>
  <c r="AC1172" i="1"/>
  <c r="AE1172" i="1" s="1"/>
  <c r="AC1305" i="1"/>
  <c r="AE1305" i="1" s="1"/>
  <c r="AC1045" i="1"/>
  <c r="AD1045" i="1" s="1"/>
  <c r="AC2462" i="1"/>
  <c r="AD2462" i="1" s="1"/>
  <c r="AC678" i="1"/>
  <c r="AD678" i="1" s="1"/>
  <c r="AC628" i="1"/>
  <c r="AE628" i="1" s="1"/>
  <c r="AC1228" i="1"/>
  <c r="AD1228" i="1" s="1"/>
  <c r="AB679" i="1"/>
  <c r="AD679" i="1" s="1"/>
  <c r="AC2368" i="1"/>
  <c r="AD2368" i="1" s="1"/>
  <c r="AB744" i="1"/>
  <c r="AD744" i="1" s="1"/>
  <c r="AB1994" i="1"/>
  <c r="AD1994" i="1" s="1"/>
  <c r="AB1013" i="1"/>
  <c r="AD1013" i="1" s="1"/>
  <c r="AB1820" i="1"/>
  <c r="AD1820" i="1" s="1"/>
  <c r="AB1194" i="1"/>
  <c r="AD1194" i="1" s="1"/>
  <c r="AC535" i="1"/>
  <c r="AE535" i="1" s="1"/>
  <c r="AB1431" i="1"/>
  <c r="AE1431" i="1" s="1"/>
  <c r="AC1605" i="1"/>
  <c r="AE1605" i="1" s="1"/>
  <c r="AC536" i="1"/>
  <c r="AD536" i="1" s="1"/>
  <c r="AB2146" i="1"/>
  <c r="AD2146" i="1" s="1"/>
  <c r="AB984" i="1"/>
  <c r="AD984" i="1" s="1"/>
  <c r="AB1342" i="1"/>
  <c r="AE1342" i="1" s="1"/>
  <c r="AC1765" i="1"/>
  <c r="AC1333" i="1"/>
  <c r="AD1333" i="1" s="1"/>
  <c r="AB1553" i="1"/>
  <c r="AE1553" i="1" s="1"/>
  <c r="AB2392" i="1"/>
  <c r="AD2392" i="1" s="1"/>
  <c r="AB1855" i="1"/>
  <c r="AD1855" i="1" s="1"/>
  <c r="AC2157" i="1"/>
  <c r="AE2157" i="1" s="1"/>
  <c r="AC1142" i="1"/>
  <c r="AE1142" i="1" s="1"/>
  <c r="AC1220" i="1"/>
  <c r="AE1220" i="1" s="1"/>
  <c r="AB2489" i="1"/>
  <c r="AD2489" i="1" s="1"/>
  <c r="AC2186" i="1"/>
  <c r="AB1651" i="1"/>
  <c r="AE1651" i="1" s="1"/>
  <c r="AB2281" i="1"/>
  <c r="AD2281" i="1" s="1"/>
  <c r="AB826" i="1"/>
  <c r="AD826" i="1" s="1"/>
  <c r="AC1581" i="1"/>
  <c r="AD1581" i="1" s="1"/>
  <c r="AB2322" i="1"/>
  <c r="AB780" i="1"/>
  <c r="AC884" i="1"/>
  <c r="AE884" i="1" s="1"/>
  <c r="AC820" i="1"/>
  <c r="AD820" i="1" s="1"/>
  <c r="AB1765" i="1"/>
  <c r="AC1881" i="1"/>
  <c r="AD1881" i="1" s="1"/>
  <c r="AB1333" i="1"/>
  <c r="AC1253" i="1"/>
  <c r="AE1253" i="1" s="1"/>
  <c r="AB2157" i="1"/>
  <c r="AB2158" i="1"/>
  <c r="AD2158" i="1" s="1"/>
  <c r="AC1971" i="1"/>
  <c r="AE1971" i="1" s="1"/>
  <c r="AB1142" i="1"/>
  <c r="AB1220" i="1"/>
  <c r="AB2186" i="1"/>
  <c r="AB1581" i="1"/>
  <c r="AC2322" i="1"/>
  <c r="AE2322" i="1" s="1"/>
  <c r="AC780" i="1"/>
  <c r="AE780" i="1" s="1"/>
  <c r="AC647" i="1"/>
  <c r="AD647" i="1" s="1"/>
  <c r="AC1068" i="1"/>
  <c r="AE1068" i="1" s="1"/>
  <c r="AB982" i="1"/>
  <c r="AD982" i="1" s="1"/>
  <c r="AC1714" i="1"/>
  <c r="AE1714" i="1" s="1"/>
  <c r="AC1959" i="1"/>
  <c r="AD1959" i="1" s="1"/>
  <c r="AC861" i="1"/>
  <c r="AE861" i="1" s="1"/>
  <c r="AC668" i="1"/>
  <c r="AD668" i="1" s="1"/>
  <c r="AC1804" i="1"/>
  <c r="AD1804" i="1" s="1"/>
  <c r="AC2321" i="1"/>
  <c r="AD2321" i="1" s="1"/>
  <c r="AB884" i="1"/>
  <c r="AC1004" i="1"/>
  <c r="AE1004" i="1" s="1"/>
  <c r="AB2225" i="1"/>
  <c r="AD2225" i="1" s="1"/>
  <c r="AB807" i="1"/>
  <c r="AD807" i="1" s="1"/>
  <c r="AB916" i="1"/>
  <c r="AD916" i="1" s="1"/>
  <c r="AB1847" i="1"/>
  <c r="AB1620" i="1"/>
  <c r="AE1620" i="1" s="1"/>
  <c r="AC631" i="1"/>
  <c r="AD631" i="1" s="1"/>
  <c r="AC2383" i="1"/>
  <c r="AD2383" i="1" s="1"/>
  <c r="AC1544" i="1"/>
  <c r="AD1544" i="1" s="1"/>
  <c r="AB876" i="1"/>
  <c r="AD876" i="1" s="1"/>
  <c r="AB1032" i="1"/>
  <c r="AD1032" i="1" s="1"/>
  <c r="AC708" i="1"/>
  <c r="AD708" i="1" s="1"/>
  <c r="AC1963" i="1"/>
  <c r="AD1963" i="1" s="1"/>
  <c r="AC1683" i="1"/>
  <c r="AE1683" i="1" s="1"/>
  <c r="AB822" i="1"/>
  <c r="AD822" i="1" s="1"/>
  <c r="AB1384" i="1"/>
  <c r="AE1384" i="1" s="1"/>
  <c r="AB1188" i="1"/>
  <c r="AC1433" i="1"/>
  <c r="AE1433" i="1" s="1"/>
  <c r="AB1458" i="1"/>
  <c r="AE1458" i="1" s="1"/>
  <c r="AC1043" i="1"/>
  <c r="AD1043" i="1" s="1"/>
  <c r="AC1781" i="1"/>
  <c r="AE1781" i="1" s="1"/>
  <c r="AC1127" i="1"/>
  <c r="AE1127" i="1" s="1"/>
  <c r="AC1095" i="1"/>
  <c r="AD1095" i="1" s="1"/>
  <c r="AC1365" i="1"/>
  <c r="AD1365" i="1" s="1"/>
  <c r="AC1615" i="1"/>
  <c r="AE1615" i="1" s="1"/>
  <c r="AC1010" i="1"/>
  <c r="AE1010" i="1" s="1"/>
  <c r="AB2092" i="1"/>
  <c r="AB777" i="1"/>
  <c r="AC1733" i="1"/>
  <c r="AE1733" i="1" s="1"/>
  <c r="AC971" i="1"/>
  <c r="AD971" i="1" s="1"/>
  <c r="AC1715" i="1"/>
  <c r="AD1715" i="1" s="1"/>
  <c r="AB1344" i="1"/>
  <c r="AE1344" i="1" s="1"/>
  <c r="AC1528" i="1"/>
  <c r="AE1528" i="1" s="1"/>
  <c r="AC1002" i="1"/>
  <c r="AE1002" i="1" s="1"/>
  <c r="AC1188" i="1"/>
  <c r="AE1188" i="1" s="1"/>
  <c r="AB1127" i="1"/>
  <c r="AB1365" i="1"/>
  <c r="AC2002" i="1"/>
  <c r="AE2002" i="1" s="1"/>
  <c r="AC1529" i="1"/>
  <c r="AD1529" i="1" s="1"/>
  <c r="AC2092" i="1"/>
  <c r="AE2092" i="1" s="1"/>
  <c r="AC1731" i="1"/>
  <c r="AE1731" i="1" s="1"/>
  <c r="AB2451" i="1"/>
  <c r="AD2451" i="1" s="1"/>
  <c r="AC725" i="1"/>
  <c r="AE725" i="1" s="1"/>
  <c r="AC729" i="1"/>
  <c r="AE729" i="1" s="1"/>
  <c r="AC2244" i="1"/>
  <c r="AE2244" i="1" s="1"/>
  <c r="AC639" i="1"/>
  <c r="AE639" i="1" s="1"/>
  <c r="AC1435" i="1"/>
  <c r="AE1435" i="1" s="1"/>
  <c r="AC554" i="1"/>
  <c r="AE554" i="1" s="1"/>
  <c r="AB1332" i="1"/>
  <c r="AE1332" i="1" s="1"/>
  <c r="AC636" i="1"/>
  <c r="AD636" i="1" s="1"/>
  <c r="AC693" i="1"/>
  <c r="AE693" i="1" s="1"/>
  <c r="AC1627" i="1"/>
  <c r="AE1627" i="1" s="1"/>
  <c r="AC1256" i="1"/>
  <c r="AD1256" i="1" s="1"/>
  <c r="AC1200" i="1"/>
  <c r="AE1200" i="1" s="1"/>
  <c r="AC2357" i="1"/>
  <c r="AE2357" i="1" s="1"/>
  <c r="AB983" i="1"/>
  <c r="AD983" i="1" s="1"/>
  <c r="AB1254" i="1"/>
  <c r="AD1254" i="1" s="1"/>
  <c r="AB949" i="1"/>
  <c r="AD949" i="1" s="1"/>
  <c r="AC2443" i="1"/>
  <c r="AE2443" i="1" s="1"/>
  <c r="AC1965" i="1"/>
  <c r="AE1965" i="1" s="1"/>
  <c r="AB1536" i="1"/>
  <c r="AE1536" i="1" s="1"/>
  <c r="AB1906" i="1"/>
  <c r="AD1906" i="1" s="1"/>
  <c r="AB1448" i="1"/>
  <c r="AE1448" i="1" s="1"/>
  <c r="AB633" i="1"/>
  <c r="AD633" i="1" s="1"/>
  <c r="AC934" i="1"/>
  <c r="AD934" i="1" s="1"/>
  <c r="AC2102" i="1"/>
  <c r="AE2102" i="1" s="1"/>
  <c r="AB1438" i="1"/>
  <c r="AE1438" i="1" s="1"/>
  <c r="AB1429" i="1"/>
  <c r="AE1429" i="1" s="1"/>
  <c r="AB772" i="1"/>
  <c r="AD772" i="1" s="1"/>
  <c r="AB1840" i="1"/>
  <c r="AD1840" i="1" s="1"/>
  <c r="AB1564" i="1"/>
  <c r="AE1564" i="1" s="1"/>
  <c r="AB2443" i="1"/>
  <c r="AB2019" i="1"/>
  <c r="AD2019" i="1" s="1"/>
  <c r="AB1524" i="1"/>
  <c r="AB1965" i="1"/>
  <c r="AC1465" i="1"/>
  <c r="AE1465" i="1" s="1"/>
  <c r="AC734" i="1"/>
  <c r="AE734" i="1" s="1"/>
  <c r="AC1437" i="1"/>
  <c r="AD1437" i="1" s="1"/>
  <c r="AB2003" i="1"/>
  <c r="AD2003" i="1" s="1"/>
  <c r="AB1427" i="1"/>
  <c r="AE1427" i="1" s="1"/>
  <c r="AB2224" i="1"/>
  <c r="AD2224" i="1" s="1"/>
  <c r="AB2248" i="1"/>
  <c r="AC622" i="1"/>
  <c r="AE622" i="1" s="1"/>
  <c r="AC1749" i="1"/>
  <c r="AD1749" i="1" s="1"/>
  <c r="AB2493" i="1"/>
  <c r="AD2493" i="1" s="1"/>
  <c r="AC2484" i="1"/>
  <c r="AD2484" i="1" s="1"/>
  <c r="AC1950" i="1"/>
  <c r="AE1950" i="1" s="1"/>
  <c r="AB2188" i="1"/>
  <c r="AD2188" i="1" s="1"/>
  <c r="AB1206" i="1"/>
  <c r="AD1206" i="1" s="1"/>
  <c r="AC1570" i="1"/>
  <c r="AC1815" i="1"/>
  <c r="AE1815" i="1" s="1"/>
  <c r="AC1561" i="1"/>
  <c r="AD1561" i="1" s="1"/>
  <c r="AC1732" i="1"/>
  <c r="AE1732" i="1" s="1"/>
  <c r="AC2145" i="1"/>
  <c r="AD2145" i="1" s="1"/>
  <c r="AC777" i="1"/>
  <c r="AC2430" i="1"/>
  <c r="AD2430" i="1" s="1"/>
  <c r="AC746" i="1"/>
  <c r="AE746" i="1" s="1"/>
  <c r="AB577" i="1"/>
  <c r="AD577" i="1" s="1"/>
  <c r="AB1398" i="1"/>
  <c r="AE1398" i="1" s="1"/>
  <c r="AC2514" i="1"/>
  <c r="AE2514" i="1" s="1"/>
  <c r="AB1470" i="1"/>
  <c r="AE1470" i="1" s="1"/>
  <c r="AC1566" i="1"/>
  <c r="AE1566" i="1" s="1"/>
  <c r="AC2007" i="1"/>
  <c r="AD2007" i="1" s="1"/>
  <c r="AB731" i="1"/>
  <c r="AD731" i="1" s="1"/>
  <c r="AC1175" i="1"/>
  <c r="AD1175" i="1" s="1"/>
  <c r="AC1474" i="1"/>
  <c r="AD1474" i="1" s="1"/>
  <c r="AC1999" i="1"/>
  <c r="AD1999" i="1" s="1"/>
  <c r="AC1974" i="1"/>
  <c r="AE1974" i="1" s="1"/>
  <c r="AC1436" i="1"/>
  <c r="AD1436" i="1" s="1"/>
  <c r="AB2505" i="1"/>
  <c r="AD2505" i="1" s="1"/>
  <c r="AC2496" i="1"/>
  <c r="AE2496" i="1" s="1"/>
  <c r="AB1982" i="1"/>
  <c r="AD1982" i="1" s="1"/>
  <c r="AC1854" i="1"/>
  <c r="AE1854" i="1" s="1"/>
  <c r="AC1897" i="1"/>
  <c r="AE1897" i="1" s="1"/>
  <c r="AB2439" i="1"/>
  <c r="AD2439" i="1" s="1"/>
  <c r="AC1363" i="1"/>
  <c r="AE1363" i="1" s="1"/>
  <c r="AC2396" i="1"/>
  <c r="AD2396" i="1" s="1"/>
  <c r="AC2052" i="1"/>
  <c r="AD2052" i="1" s="1"/>
  <c r="AB2212" i="1"/>
  <c r="AD2212" i="1" s="1"/>
  <c r="AC867" i="1"/>
  <c r="AE867" i="1" s="1"/>
  <c r="AC912" i="1"/>
  <c r="AD912" i="1" s="1"/>
  <c r="AC1613" i="1"/>
  <c r="AE1613" i="1" s="1"/>
  <c r="AC1533" i="1"/>
  <c r="AD1533" i="1" s="1"/>
  <c r="AB1383" i="1"/>
  <c r="AE1383" i="1" s="1"/>
  <c r="AB1001" i="1"/>
  <c r="AD1001" i="1" s="1"/>
  <c r="AC779" i="1"/>
  <c r="AE779" i="1" s="1"/>
  <c r="AC968" i="1"/>
  <c r="AE968" i="1" s="1"/>
  <c r="AC1593" i="1"/>
  <c r="AD1593" i="1" s="1"/>
  <c r="AC973" i="1"/>
  <c r="AD973" i="1" s="1"/>
  <c r="AC621" i="1"/>
  <c r="AD621" i="1" s="1"/>
  <c r="AB1880" i="1"/>
  <c r="AD1880" i="1" s="1"/>
  <c r="AC1996" i="1"/>
  <c r="AD1996" i="1" s="1"/>
  <c r="AB697" i="1"/>
  <c r="AD697" i="1" s="1"/>
  <c r="AB905" i="1"/>
  <c r="AD905" i="1" s="1"/>
  <c r="AB1955" i="1"/>
  <c r="AC1955" i="1"/>
  <c r="AB1678" i="1"/>
  <c r="AC1678" i="1"/>
  <c r="AB1784" i="1"/>
  <c r="AC1784" i="1"/>
  <c r="AB1923" i="1"/>
  <c r="AC1923" i="1"/>
  <c r="AB1669" i="1"/>
  <c r="AC1669" i="1"/>
  <c r="AC1440" i="1"/>
  <c r="AB1440" i="1"/>
  <c r="AB1989" i="1"/>
  <c r="AC1989" i="1"/>
  <c r="AC1012" i="1"/>
  <c r="AB1012" i="1"/>
  <c r="AB1634" i="1"/>
  <c r="AC1634" i="1"/>
  <c r="AC583" i="1"/>
  <c r="AB583" i="1"/>
  <c r="AB956" i="1"/>
  <c r="AC956" i="1"/>
  <c r="AB1637" i="1"/>
  <c r="AC1637" i="1"/>
  <c r="AB680" i="1"/>
  <c r="AC680" i="1"/>
  <c r="AC673" i="1"/>
  <c r="AB673" i="1"/>
  <c r="AB2412" i="1"/>
  <c r="AC2412" i="1"/>
  <c r="AB2404" i="1"/>
  <c r="AC2404" i="1"/>
  <c r="AC1161" i="1"/>
  <c r="AB1161" i="1"/>
  <c r="AB560" i="1"/>
  <c r="AC560" i="1"/>
  <c r="AB638" i="1"/>
  <c r="AC638" i="1"/>
  <c r="AE2019" i="1"/>
  <c r="AE1960" i="1"/>
  <c r="AB1943" i="1"/>
  <c r="AC1943" i="1"/>
  <c r="AB1666" i="1"/>
  <c r="AC1666" i="1"/>
  <c r="AB1772" i="1"/>
  <c r="AC1772" i="1"/>
  <c r="AB1911" i="1"/>
  <c r="AC1911" i="1"/>
  <c r="AB1657" i="1"/>
  <c r="AC1657" i="1"/>
  <c r="AC1428" i="1"/>
  <c r="AB1428" i="1"/>
  <c r="AB1961" i="1"/>
  <c r="AC1961" i="1"/>
  <c r="AB1000" i="1"/>
  <c r="AC1000" i="1"/>
  <c r="AB1610" i="1"/>
  <c r="AC1610" i="1"/>
  <c r="AC571" i="1"/>
  <c r="AB571" i="1"/>
  <c r="AC935" i="1"/>
  <c r="AB935" i="1"/>
  <c r="AB1588" i="1"/>
  <c r="AC1588" i="1"/>
  <c r="AC660" i="1"/>
  <c r="AB660" i="1"/>
  <c r="AC565" i="1"/>
  <c r="AB565" i="1"/>
  <c r="AB1057" i="1"/>
  <c r="AC1057" i="1"/>
  <c r="AB1325" i="1"/>
  <c r="AC1325" i="1"/>
  <c r="AB1312" i="1"/>
  <c r="AC1312" i="1"/>
  <c r="AB1420" i="1"/>
  <c r="AC1420" i="1"/>
  <c r="AB2032" i="1"/>
  <c r="AC2032" i="1"/>
  <c r="AB1475" i="1"/>
  <c r="AC1475" i="1"/>
  <c r="AB2219" i="1"/>
  <c r="AC2219" i="1"/>
  <c r="AB1942" i="1"/>
  <c r="AC1942" i="1"/>
  <c r="AC2048" i="1"/>
  <c r="AB2048" i="1"/>
  <c r="AB2187" i="1"/>
  <c r="AC2187" i="1"/>
  <c r="AB1933" i="1"/>
  <c r="AC1933" i="1"/>
  <c r="AB1704" i="1"/>
  <c r="AC1704" i="1"/>
  <c r="AC606" i="1"/>
  <c r="AB606" i="1"/>
  <c r="AB1424" i="1"/>
  <c r="AC1424" i="1"/>
  <c r="AB2273" i="1"/>
  <c r="AC2273" i="1"/>
  <c r="AC847" i="1"/>
  <c r="AB847" i="1"/>
  <c r="AB1782" i="1"/>
  <c r="AC1782" i="1"/>
  <c r="AB699" i="1"/>
  <c r="AC699" i="1"/>
  <c r="AB1145" i="1"/>
  <c r="AC1145" i="1"/>
  <c r="AC922" i="1"/>
  <c r="AB922" i="1"/>
  <c r="AB1775" i="1"/>
  <c r="AC1775" i="1"/>
  <c r="AB1498" i="1"/>
  <c r="AC1498" i="1"/>
  <c r="AB2311" i="1"/>
  <c r="AC2311" i="1"/>
  <c r="AB1167" i="1"/>
  <c r="AC1167" i="1"/>
  <c r="AE876" i="1"/>
  <c r="AE1032" i="1"/>
  <c r="AB2326" i="1"/>
  <c r="AC2326" i="1"/>
  <c r="AB2432" i="1"/>
  <c r="AC2432" i="1"/>
  <c r="AB1699" i="1"/>
  <c r="AC1699" i="1"/>
  <c r="AB2317" i="1"/>
  <c r="AC2317" i="1"/>
  <c r="AB2088" i="1"/>
  <c r="AC2088" i="1"/>
  <c r="AB990" i="1"/>
  <c r="AC990" i="1"/>
  <c r="AC2296" i="1"/>
  <c r="AB2296" i="1"/>
  <c r="AC2320" i="1"/>
  <c r="AB2320" i="1"/>
  <c r="AB1349" i="1"/>
  <c r="AC1349" i="1"/>
  <c r="AC958" i="1"/>
  <c r="AB958" i="1"/>
  <c r="AB1589" i="1"/>
  <c r="AC1589" i="1"/>
  <c r="AC661" i="1"/>
  <c r="AB661" i="1"/>
  <c r="AB1047" i="1"/>
  <c r="AC1047" i="1"/>
  <c r="AB2447" i="1"/>
  <c r="AC2447" i="1"/>
  <c r="AC2170" i="1"/>
  <c r="AB2170" i="1"/>
  <c r="AC2276" i="1"/>
  <c r="AB2276" i="1"/>
  <c r="AC2415" i="1"/>
  <c r="AB2415" i="1"/>
  <c r="AC2161" i="1"/>
  <c r="AB2161" i="1"/>
  <c r="AB1932" i="1"/>
  <c r="AC1932" i="1"/>
  <c r="AB834" i="1"/>
  <c r="AC834" i="1"/>
  <c r="AB1901" i="1"/>
  <c r="AC1901" i="1"/>
  <c r="AC1922" i="1"/>
  <c r="AB1922" i="1"/>
  <c r="AC1085" i="1"/>
  <c r="AB1085" i="1"/>
  <c r="AB706" i="1"/>
  <c r="AC706" i="1"/>
  <c r="AB1691" i="1"/>
  <c r="AC1691" i="1"/>
  <c r="AB1414" i="1"/>
  <c r="AC1414" i="1"/>
  <c r="AB2515" i="1"/>
  <c r="AC2515" i="1"/>
  <c r="AB1659" i="1"/>
  <c r="AC1659" i="1"/>
  <c r="AB1405" i="1"/>
  <c r="AC1405" i="1"/>
  <c r="AC1176" i="1"/>
  <c r="AB1176" i="1"/>
  <c r="AB1425" i="1"/>
  <c r="AC1425" i="1"/>
  <c r="AB748" i="1"/>
  <c r="AC748" i="1"/>
  <c r="AB1168" i="1"/>
  <c r="AC1168" i="1"/>
  <c r="AB1389" i="1"/>
  <c r="AC1389" i="1"/>
  <c r="AC541" i="1"/>
  <c r="AB541" i="1"/>
  <c r="AB910" i="1"/>
  <c r="AC910" i="1"/>
  <c r="AB1569" i="1"/>
  <c r="AC1569" i="1"/>
  <c r="AB878" i="1"/>
  <c r="AC878" i="1"/>
  <c r="AB1535" i="1"/>
  <c r="AC1535" i="1"/>
  <c r="AB1258" i="1"/>
  <c r="AC1258" i="1"/>
  <c r="AB2359" i="1"/>
  <c r="AC2359" i="1"/>
  <c r="AB1503" i="1"/>
  <c r="AC1503" i="1"/>
  <c r="AB1249" i="1"/>
  <c r="AC1249" i="1"/>
  <c r="AB2262" i="1"/>
  <c r="AC2262" i="1"/>
  <c r="AB977" i="1"/>
  <c r="AC977" i="1"/>
  <c r="AB2249" i="1"/>
  <c r="AC2249" i="1"/>
  <c r="AB825" i="1"/>
  <c r="AC825" i="1"/>
  <c r="AB2466" i="1"/>
  <c r="AC2466" i="1"/>
  <c r="AB632" i="1"/>
  <c r="AC632" i="1"/>
  <c r="AB1252" i="1"/>
  <c r="AC1252" i="1"/>
  <c r="AB960" i="1"/>
  <c r="AC960" i="1"/>
  <c r="AB1454" i="1"/>
  <c r="AC1454" i="1"/>
  <c r="AE1143" i="1"/>
  <c r="AE2057" i="1"/>
  <c r="AD1422" i="1"/>
  <c r="AD1278" i="1"/>
  <c r="AE2349" i="1"/>
  <c r="AE2425" i="1"/>
  <c r="AE1194" i="1"/>
  <c r="AE1170" i="1"/>
  <c r="AE600" i="1"/>
  <c r="AB1811" i="1"/>
  <c r="AC1811" i="1"/>
  <c r="AC1534" i="1"/>
  <c r="AB1534" i="1"/>
  <c r="AB1640" i="1"/>
  <c r="AC1640" i="1"/>
  <c r="AC1779" i="1"/>
  <c r="AB1779" i="1"/>
  <c r="AB1525" i="1"/>
  <c r="AC1525" i="1"/>
  <c r="AC1296" i="1"/>
  <c r="AB1296" i="1"/>
  <c r="AB1649" i="1"/>
  <c r="AC1649" i="1"/>
  <c r="AB868" i="1"/>
  <c r="AC868" i="1"/>
  <c r="AB1373" i="1"/>
  <c r="AC1373" i="1"/>
  <c r="AB1938" i="1"/>
  <c r="AC1938" i="1"/>
  <c r="AC721" i="1"/>
  <c r="AB721" i="1"/>
  <c r="AB1148" i="1"/>
  <c r="AC1148" i="1"/>
  <c r="AC2246" i="1"/>
  <c r="AB2246" i="1"/>
  <c r="AB2082" i="1"/>
  <c r="AC2082" i="1"/>
  <c r="AB2124" i="1"/>
  <c r="AC2124" i="1"/>
  <c r="AB1672" i="1"/>
  <c r="AC1672" i="1"/>
  <c r="AC835" i="1"/>
  <c r="AB835" i="1"/>
  <c r="AC1218" i="1"/>
  <c r="AB1218" i="1"/>
  <c r="AB801" i="1"/>
  <c r="AC801" i="1"/>
  <c r="AB1523" i="1"/>
  <c r="AC1523" i="1"/>
  <c r="AB1246" i="1"/>
  <c r="AC1246" i="1"/>
  <c r="AB2347" i="1"/>
  <c r="AC2347" i="1"/>
  <c r="AB1491" i="1"/>
  <c r="AC1491" i="1"/>
  <c r="AB1237" i="1"/>
  <c r="AC1237" i="1"/>
  <c r="AB2226" i="1"/>
  <c r="AC2226" i="1"/>
  <c r="AB1137" i="1"/>
  <c r="AC1137" i="1"/>
  <c r="AB580" i="1"/>
  <c r="AC580" i="1"/>
  <c r="AB957" i="1"/>
  <c r="AC957" i="1"/>
  <c r="AB959" i="1"/>
  <c r="AC959" i="1"/>
  <c r="AB1542" i="1"/>
  <c r="AC1542" i="1"/>
  <c r="AC646" i="1"/>
  <c r="AB646" i="1"/>
  <c r="AB1048" i="1"/>
  <c r="AC1048" i="1"/>
  <c r="AB2488" i="1"/>
  <c r="AC2488" i="1"/>
  <c r="AB1548" i="1"/>
  <c r="AC1548" i="1"/>
  <c r="AB832" i="1"/>
  <c r="AC832" i="1"/>
  <c r="AB1725" i="1"/>
  <c r="AC1725" i="1"/>
  <c r="AB1496" i="1"/>
  <c r="AC1496" i="1"/>
  <c r="AB2490" i="1"/>
  <c r="AC2490" i="1"/>
  <c r="AE2062" i="1"/>
  <c r="AB1511" i="1"/>
  <c r="AC1511" i="1"/>
  <c r="AB1234" i="1"/>
  <c r="AC1234" i="1"/>
  <c r="AB2335" i="1"/>
  <c r="AC2335" i="1"/>
  <c r="AB1479" i="1"/>
  <c r="AC1479" i="1"/>
  <c r="AB1225" i="1"/>
  <c r="AC1225" i="1"/>
  <c r="AB2193" i="1"/>
  <c r="AC2193" i="1"/>
  <c r="AB1120" i="1"/>
  <c r="AC1120" i="1"/>
  <c r="AC568" i="1"/>
  <c r="AB568" i="1"/>
  <c r="AB945" i="1"/>
  <c r="AC945" i="1"/>
  <c r="AB937" i="1"/>
  <c r="AC937" i="1"/>
  <c r="AC1502" i="1"/>
  <c r="AB1502" i="1"/>
  <c r="AB626" i="1"/>
  <c r="AC626" i="1"/>
  <c r="AB1028" i="1"/>
  <c r="AC1028" i="1"/>
  <c r="AB2010" i="1"/>
  <c r="AC2010" i="1"/>
  <c r="AB1692" i="1"/>
  <c r="AC1692" i="1"/>
  <c r="AC2018" i="1"/>
  <c r="AB2018" i="1"/>
  <c r="AC1410" i="1"/>
  <c r="AB1410" i="1"/>
  <c r="AC911" i="1"/>
  <c r="AB911" i="1"/>
  <c r="AB1617" i="1"/>
  <c r="AC1617" i="1"/>
  <c r="AE1248" i="1"/>
  <c r="AE1056" i="1"/>
  <c r="AB1787" i="1"/>
  <c r="AC1787" i="1"/>
  <c r="AC1510" i="1"/>
  <c r="AB1510" i="1"/>
  <c r="AB1616" i="1"/>
  <c r="AC1616" i="1"/>
  <c r="AB1755" i="1"/>
  <c r="AC1755" i="1"/>
  <c r="AB1501" i="1"/>
  <c r="AC1501" i="1"/>
  <c r="AC1272" i="1"/>
  <c r="AB1272" i="1"/>
  <c r="AB1601" i="1"/>
  <c r="AC1601" i="1"/>
  <c r="AB844" i="1"/>
  <c r="AC844" i="1"/>
  <c r="AB1329" i="1"/>
  <c r="AC1329" i="1"/>
  <c r="AB1802" i="1"/>
  <c r="AC1802" i="1"/>
  <c r="AC685" i="1"/>
  <c r="AB685" i="1"/>
  <c r="AB1079" i="1"/>
  <c r="AC1079" i="1"/>
  <c r="AB2097" i="1"/>
  <c r="AC2097" i="1"/>
  <c r="AC877" i="1"/>
  <c r="AB877" i="1"/>
  <c r="AB1343" i="1"/>
  <c r="AC1343" i="1"/>
  <c r="AB1066" i="1"/>
  <c r="AC1066" i="1"/>
  <c r="AB1879" i="1"/>
  <c r="AC1879" i="1"/>
  <c r="AB1921" i="1"/>
  <c r="AC1921" i="1"/>
  <c r="AE840" i="1"/>
  <c r="AD1463" i="1"/>
  <c r="AE1186" i="1"/>
  <c r="AD1431" i="1"/>
  <c r="AE2174" i="1"/>
  <c r="AE955" i="1"/>
  <c r="AB2171" i="1"/>
  <c r="AC2171" i="1"/>
  <c r="AB1894" i="1"/>
  <c r="AC1894" i="1"/>
  <c r="AC2000" i="1"/>
  <c r="AB2000" i="1"/>
  <c r="AB2139" i="1"/>
  <c r="AC2139" i="1"/>
  <c r="AB1885" i="1"/>
  <c r="AC1885" i="1"/>
  <c r="AB1656" i="1"/>
  <c r="AC1656" i="1"/>
  <c r="AC558" i="1"/>
  <c r="AB558" i="1"/>
  <c r="AB1341" i="1"/>
  <c r="AC1341" i="1"/>
  <c r="AB2142" i="1"/>
  <c r="AC2142" i="1"/>
  <c r="AC799" i="1"/>
  <c r="AB799" i="1"/>
  <c r="AB1545" i="1"/>
  <c r="AC1545" i="1"/>
  <c r="AB627" i="1"/>
  <c r="AC627" i="1"/>
  <c r="AC1030" i="1"/>
  <c r="AB1030" i="1"/>
  <c r="AB548" i="1"/>
  <c r="AC548" i="1"/>
  <c r="AB2015" i="1"/>
  <c r="AC2015" i="1"/>
  <c r="AB1738" i="1"/>
  <c r="AC1738" i="1"/>
  <c r="AC1844" i="1"/>
  <c r="AB1844" i="1"/>
  <c r="AB1983" i="1"/>
  <c r="AC1983" i="1"/>
  <c r="AB1729" i="1"/>
  <c r="AC1729" i="1"/>
  <c r="AB1500" i="1"/>
  <c r="AC1500" i="1"/>
  <c r="AB2133" i="1"/>
  <c r="AC2133" i="1"/>
  <c r="AB1080" i="1"/>
  <c r="AC1080" i="1"/>
  <c r="AB1769" i="1"/>
  <c r="AC1769" i="1"/>
  <c r="AC643" i="1"/>
  <c r="AB643" i="1"/>
  <c r="AB1061" i="1"/>
  <c r="AC1061" i="1"/>
  <c r="AE1976" i="1"/>
  <c r="AD1302" i="1"/>
  <c r="AB1259" i="1"/>
  <c r="AC1259" i="1"/>
  <c r="AC2481" i="1"/>
  <c r="AB2481" i="1"/>
  <c r="AB2083" i="1"/>
  <c r="AC2083" i="1"/>
  <c r="AB1227" i="1"/>
  <c r="AC1227" i="1"/>
  <c r="AB2472" i="1"/>
  <c r="AC2472" i="1"/>
  <c r="AB1602" i="1"/>
  <c r="AC1602" i="1"/>
  <c r="AB845" i="1"/>
  <c r="AC845" i="1"/>
  <c r="AB1924" i="1"/>
  <c r="AC1924" i="1"/>
  <c r="AB2166" i="1"/>
  <c r="AC2166" i="1"/>
  <c r="AB543" i="1"/>
  <c r="AC543" i="1"/>
  <c r="AB872" i="1"/>
  <c r="AC872" i="1"/>
  <c r="AC1494" i="1"/>
  <c r="AB1494" i="1"/>
  <c r="AC623" i="1"/>
  <c r="AB623" i="1"/>
  <c r="AB1096" i="1"/>
  <c r="AC1096" i="1"/>
  <c r="AB1103" i="1"/>
  <c r="AC1103" i="1"/>
  <c r="AB2325" i="1"/>
  <c r="AC2325" i="1"/>
  <c r="AB1927" i="1"/>
  <c r="AC1927" i="1"/>
  <c r="AC1071" i="1"/>
  <c r="AB1071" i="1"/>
  <c r="AC2316" i="1"/>
  <c r="AB2316" i="1"/>
  <c r="AC1326" i="1"/>
  <c r="AB1326" i="1"/>
  <c r="AB545" i="1"/>
  <c r="AC545" i="1"/>
  <c r="AB1316" i="1"/>
  <c r="AC1316" i="1"/>
  <c r="AB1244" i="1"/>
  <c r="AC1244" i="1"/>
  <c r="AC853" i="1"/>
  <c r="AB853" i="1"/>
  <c r="AB755" i="1"/>
  <c r="AC755" i="1"/>
  <c r="AB1075" i="1"/>
  <c r="AC1075" i="1"/>
  <c r="AB1526" i="1"/>
  <c r="AC1526" i="1"/>
  <c r="AE1254" i="1"/>
  <c r="AE2146" i="1"/>
  <c r="AE2108" i="1"/>
  <c r="AE907" i="1"/>
  <c r="AE775" i="1"/>
  <c r="AB1093" i="1"/>
  <c r="AC1093" i="1"/>
  <c r="AC2114" i="1"/>
  <c r="AB2114" i="1"/>
  <c r="AB1058" i="1"/>
  <c r="AC1058" i="1"/>
  <c r="AB1090" i="1"/>
  <c r="AC1090" i="1"/>
  <c r="AB783" i="1"/>
  <c r="AC783" i="1"/>
  <c r="AB1357" i="1"/>
  <c r="AC1357" i="1"/>
  <c r="AC2200" i="1"/>
  <c r="AB2200" i="1"/>
  <c r="AB1735" i="1"/>
  <c r="AC1735" i="1"/>
  <c r="AB1995" i="1"/>
  <c r="AC1995" i="1"/>
  <c r="AB788" i="1"/>
  <c r="AC788" i="1"/>
  <c r="AB928" i="1"/>
  <c r="AC928" i="1"/>
  <c r="AB1821" i="1"/>
  <c r="AC1821" i="1"/>
  <c r="AB1783" i="1"/>
  <c r="AC1783" i="1"/>
  <c r="AC539" i="1"/>
  <c r="AB539" i="1"/>
  <c r="AB2243" i="1"/>
  <c r="AC2243" i="1"/>
  <c r="AB1966" i="1"/>
  <c r="AC1966" i="1"/>
  <c r="AC2072" i="1"/>
  <c r="AB2072" i="1"/>
  <c r="AB2211" i="1"/>
  <c r="AC2211" i="1"/>
  <c r="AB1957" i="1"/>
  <c r="AC1957" i="1"/>
  <c r="AB1728" i="1"/>
  <c r="AC1728" i="1"/>
  <c r="AB630" i="1"/>
  <c r="AC630" i="1"/>
  <c r="AB1468" i="1"/>
  <c r="AC1468" i="1"/>
  <c r="AB2345" i="1"/>
  <c r="AC2345" i="1"/>
  <c r="AC871" i="1"/>
  <c r="AB871" i="1"/>
  <c r="AB1925" i="1"/>
  <c r="AC1925" i="1"/>
  <c r="AB735" i="1"/>
  <c r="AC735" i="1"/>
  <c r="AB1214" i="1"/>
  <c r="AC1214" i="1"/>
  <c r="AB1238" i="1"/>
  <c r="AC1238" i="1"/>
  <c r="AB2065" i="1"/>
  <c r="AC2065" i="1"/>
  <c r="AB1082" i="1"/>
  <c r="AC1082" i="1"/>
  <c r="AB2414" i="1"/>
  <c r="AC2414" i="1"/>
  <c r="AC2128" i="1"/>
  <c r="AB2128" i="1"/>
  <c r="AB747" i="1"/>
  <c r="AC747" i="1"/>
  <c r="AB1331" i="1"/>
  <c r="AC1331" i="1"/>
  <c r="AE1880" i="1"/>
  <c r="AE1155" i="1"/>
  <c r="AE697" i="1"/>
  <c r="AE2039" i="1"/>
  <c r="AE905" i="1"/>
  <c r="AB2231" i="1"/>
  <c r="AC2231" i="1"/>
  <c r="AB1954" i="1"/>
  <c r="AC1954" i="1"/>
  <c r="AC2060" i="1"/>
  <c r="AB2060" i="1"/>
  <c r="AB2199" i="1"/>
  <c r="AC2199" i="1"/>
  <c r="AB1945" i="1"/>
  <c r="AC1945" i="1"/>
  <c r="AB1716" i="1"/>
  <c r="AC1716" i="1"/>
  <c r="AB618" i="1"/>
  <c r="AC618" i="1"/>
  <c r="AC1446" i="1"/>
  <c r="AB1446" i="1"/>
  <c r="AB2309" i="1"/>
  <c r="AC2309" i="1"/>
  <c r="AC859" i="1"/>
  <c r="AB859" i="1"/>
  <c r="AB1857" i="1"/>
  <c r="AC1857" i="1"/>
  <c r="AC719" i="1"/>
  <c r="AB719" i="1"/>
  <c r="AB1173" i="1"/>
  <c r="AC1173" i="1"/>
  <c r="AB1046" i="1"/>
  <c r="AC1046" i="1"/>
  <c r="AC2353" i="1"/>
  <c r="AB2353" i="1"/>
  <c r="AB2261" i="1"/>
  <c r="AC2261" i="1"/>
  <c r="AB1689" i="1"/>
  <c r="AC1689" i="1"/>
  <c r="AB1193" i="1"/>
  <c r="AC1193" i="1"/>
  <c r="AB842" i="1"/>
  <c r="AC842" i="1"/>
  <c r="AB2051" i="1"/>
  <c r="AC2051" i="1"/>
  <c r="AB2507" i="1"/>
  <c r="AC2507" i="1"/>
  <c r="AC2230" i="1"/>
  <c r="AB2230" i="1"/>
  <c r="AB2336" i="1"/>
  <c r="AC2336" i="1"/>
  <c r="AC2475" i="1"/>
  <c r="AB2475" i="1"/>
  <c r="AB2221" i="1"/>
  <c r="AC2221" i="1"/>
  <c r="AB1992" i="1"/>
  <c r="AC1992" i="1"/>
  <c r="AB894" i="1"/>
  <c r="AC894" i="1"/>
  <c r="AB2045" i="1"/>
  <c r="AC2045" i="1"/>
  <c r="AC2066" i="1"/>
  <c r="AB2066" i="1"/>
  <c r="AB1183" i="1"/>
  <c r="AC1183" i="1"/>
  <c r="AB794" i="1"/>
  <c r="AC794" i="1"/>
  <c r="AB1255" i="1"/>
  <c r="AC1255" i="1"/>
  <c r="AB2510" i="1"/>
  <c r="AC2510" i="1"/>
  <c r="AB879" i="1"/>
  <c r="AC879" i="1"/>
  <c r="AB2063" i="1"/>
  <c r="AC2063" i="1"/>
  <c r="AB1786" i="1"/>
  <c r="AC1786" i="1"/>
  <c r="AC1892" i="1"/>
  <c r="AB1892" i="1"/>
  <c r="AC1455" i="1"/>
  <c r="AB1455" i="1"/>
  <c r="AC1163" i="1"/>
  <c r="AB1163" i="1"/>
  <c r="AC2385" i="1"/>
  <c r="AB2385" i="1"/>
  <c r="AB1987" i="1"/>
  <c r="AC1987" i="1"/>
  <c r="AB1131" i="1"/>
  <c r="AC1131" i="1"/>
  <c r="AC2376" i="1"/>
  <c r="AB2376" i="1"/>
  <c r="AB1430" i="1"/>
  <c r="AC1430" i="1"/>
  <c r="AB749" i="1"/>
  <c r="AC749" i="1"/>
  <c r="AB1694" i="1"/>
  <c r="AC1694" i="1"/>
  <c r="AB1937" i="1"/>
  <c r="AC1937" i="1"/>
  <c r="AB1926" i="1"/>
  <c r="AC1926" i="1"/>
  <c r="AC720" i="1"/>
  <c r="AB720" i="1"/>
  <c r="AB1178" i="1"/>
  <c r="AC1178" i="1"/>
  <c r="AB2238" i="1"/>
  <c r="AC2238" i="1"/>
  <c r="AB1276" i="1"/>
  <c r="AC1276" i="1"/>
  <c r="AB2458" i="1"/>
  <c r="AC2458" i="1"/>
  <c r="AB2229" i="1"/>
  <c r="AC2229" i="1"/>
  <c r="AB1831" i="1"/>
  <c r="AC1831" i="1"/>
  <c r="AB2449" i="1"/>
  <c r="AC2449" i="1"/>
  <c r="AB2220" i="1"/>
  <c r="AC2220" i="1"/>
  <c r="AB1160" i="1"/>
  <c r="AC1160" i="1"/>
  <c r="AB593" i="1"/>
  <c r="AC593" i="1"/>
  <c r="AB1399" i="1"/>
  <c r="AC1399" i="1"/>
  <c r="AB1579" i="1"/>
  <c r="AC1579" i="1"/>
  <c r="AB1267" i="1"/>
  <c r="AC1267" i="1"/>
  <c r="AB1979" i="1"/>
  <c r="AC1979" i="1"/>
  <c r="AB1702" i="1"/>
  <c r="AC1702" i="1"/>
  <c r="AB1808" i="1"/>
  <c r="AC1808" i="1"/>
  <c r="AB1947" i="1"/>
  <c r="AC1947" i="1"/>
  <c r="AB1693" i="1"/>
  <c r="AC1693" i="1"/>
  <c r="AC1464" i="1"/>
  <c r="AB1464" i="1"/>
  <c r="AB2046" i="1"/>
  <c r="AC2046" i="1"/>
  <c r="AC1036" i="1"/>
  <c r="AB1036" i="1"/>
  <c r="AB1684" i="1"/>
  <c r="AC1684" i="1"/>
  <c r="AC607" i="1"/>
  <c r="AB607" i="1"/>
  <c r="AB996" i="1"/>
  <c r="AC996" i="1"/>
  <c r="AB1770" i="1"/>
  <c r="AC1770" i="1"/>
  <c r="AB716" i="1"/>
  <c r="AC716" i="1"/>
  <c r="AC900" i="1"/>
  <c r="AB900" i="1"/>
  <c r="AC1823" i="1"/>
  <c r="AB1823" i="1"/>
  <c r="AB1546" i="1"/>
  <c r="AC1546" i="1"/>
  <c r="AB1652" i="1"/>
  <c r="AC1652" i="1"/>
  <c r="AB1791" i="1"/>
  <c r="AC1791" i="1"/>
  <c r="AB1537" i="1"/>
  <c r="AC1537" i="1"/>
  <c r="AC1308" i="1"/>
  <c r="AB1308" i="1"/>
  <c r="AB1408" i="1"/>
  <c r="AC1408" i="1"/>
  <c r="AB736" i="1"/>
  <c r="AC736" i="1"/>
  <c r="AB1146" i="1"/>
  <c r="AC1146" i="1"/>
  <c r="AB980" i="1"/>
  <c r="AC980" i="1"/>
  <c r="AB1113" i="1"/>
  <c r="AC1113" i="1"/>
  <c r="AB789" i="1"/>
  <c r="AC789" i="1"/>
  <c r="AB765" i="1"/>
  <c r="AC765" i="1"/>
  <c r="AB1375" i="1"/>
  <c r="AC1375" i="1"/>
  <c r="AB2203" i="1"/>
  <c r="AC2203" i="1"/>
  <c r="AC1260" i="1"/>
  <c r="AB1260" i="1"/>
  <c r="AC1850" i="1"/>
  <c r="AB1850" i="1"/>
  <c r="AC1128" i="1"/>
  <c r="AB1128" i="1"/>
  <c r="AC1169" i="1"/>
  <c r="AB1169" i="1"/>
  <c r="AB1741" i="1"/>
  <c r="AC1741" i="1"/>
  <c r="AB1797" i="1"/>
  <c r="AC1797" i="1"/>
  <c r="AB1871" i="1"/>
  <c r="AC1871" i="1"/>
  <c r="AB1790" i="1"/>
  <c r="AC1790" i="1"/>
  <c r="AB813" i="1"/>
  <c r="AC813" i="1"/>
  <c r="AB1348" i="1"/>
  <c r="AC1348" i="1"/>
  <c r="AB2516" i="1"/>
  <c r="AC2516" i="1"/>
  <c r="AB1027" i="1"/>
  <c r="AC1027" i="1"/>
  <c r="AB2099" i="1"/>
  <c r="AC2099" i="1"/>
  <c r="AB1822" i="1"/>
  <c r="AC1822" i="1"/>
  <c r="AC1928" i="1"/>
  <c r="AB1928" i="1"/>
  <c r="AB2067" i="1"/>
  <c r="AC2067" i="1"/>
  <c r="AB1813" i="1"/>
  <c r="AC1813" i="1"/>
  <c r="AB1584" i="1"/>
  <c r="AC1584" i="1"/>
  <c r="AB2369" i="1"/>
  <c r="AC2369" i="1"/>
  <c r="AB1219" i="1"/>
  <c r="AC1219" i="1"/>
  <c r="AB1972" i="1"/>
  <c r="AC1972" i="1"/>
  <c r="AC727" i="1"/>
  <c r="AB727" i="1"/>
  <c r="AB1300" i="1"/>
  <c r="AC1300" i="1"/>
  <c r="AB2526" i="1"/>
  <c r="AC2526" i="1"/>
  <c r="AB903" i="1"/>
  <c r="AC903" i="1"/>
  <c r="AB920" i="1"/>
  <c r="AC920" i="1"/>
  <c r="AB1201" i="1"/>
  <c r="AC1201" i="1"/>
  <c r="AB785" i="1"/>
  <c r="AC785" i="1"/>
  <c r="AB1677" i="1"/>
  <c r="AC1677" i="1"/>
  <c r="AB1016" i="1"/>
  <c r="AC1016" i="1"/>
  <c r="AB1134" i="1"/>
  <c r="AC1134" i="1"/>
  <c r="AB2087" i="1"/>
  <c r="AC2087" i="1"/>
  <c r="AB1810" i="1"/>
  <c r="AC1810" i="1"/>
  <c r="AC1916" i="1"/>
  <c r="AB1916" i="1"/>
  <c r="AB2055" i="1"/>
  <c r="AC2055" i="1"/>
  <c r="AB1801" i="1"/>
  <c r="AC1801" i="1"/>
  <c r="AB1572" i="1"/>
  <c r="AC1572" i="1"/>
  <c r="AB2333" i="1"/>
  <c r="AC2333" i="1"/>
  <c r="AB1197" i="1"/>
  <c r="AC1197" i="1"/>
  <c r="AB1941" i="1"/>
  <c r="AC1941" i="1"/>
  <c r="AC715" i="1"/>
  <c r="AB715" i="1"/>
  <c r="AB1257" i="1"/>
  <c r="AC1257" i="1"/>
  <c r="AB2438" i="1"/>
  <c r="AC2438" i="1"/>
  <c r="AC886" i="1"/>
  <c r="AB886" i="1"/>
  <c r="AB800" i="1"/>
  <c r="AC800" i="1"/>
  <c r="AB1633" i="1"/>
  <c r="AC1633" i="1"/>
  <c r="AB1902" i="1"/>
  <c r="AC1902" i="1"/>
  <c r="AC1886" i="1"/>
  <c r="AB1886" i="1"/>
  <c r="AB669" i="1"/>
  <c r="AC669" i="1"/>
  <c r="AC624" i="1"/>
  <c r="AB624" i="1"/>
  <c r="AB1763" i="1"/>
  <c r="AC1763" i="1"/>
  <c r="AD1536" i="1"/>
  <c r="AE1014" i="1"/>
  <c r="AB2363" i="1"/>
  <c r="AC2363" i="1"/>
  <c r="AC2086" i="1"/>
  <c r="AB2086" i="1"/>
  <c r="AB2192" i="1"/>
  <c r="AC2192" i="1"/>
  <c r="AC2331" i="1"/>
  <c r="AB2331" i="1"/>
  <c r="AB2077" i="1"/>
  <c r="AC2077" i="1"/>
  <c r="AB1848" i="1"/>
  <c r="AC1848" i="1"/>
  <c r="AC750" i="1"/>
  <c r="AB750" i="1"/>
  <c r="AB1698" i="1"/>
  <c r="AC1698" i="1"/>
  <c r="AB1720" i="1"/>
  <c r="AC1720" i="1"/>
  <c r="AC991" i="1"/>
  <c r="AB991" i="1"/>
  <c r="AB578" i="1"/>
  <c r="AC578" i="1"/>
  <c r="AB932" i="1"/>
  <c r="AC932" i="1"/>
  <c r="AB1629" i="1"/>
  <c r="AC1629" i="1"/>
  <c r="AB658" i="1"/>
  <c r="AC658" i="1"/>
  <c r="AB1919" i="1"/>
  <c r="AC1919" i="1"/>
  <c r="AB1642" i="1"/>
  <c r="AC1642" i="1"/>
  <c r="AB1748" i="1"/>
  <c r="AC1748" i="1"/>
  <c r="AC1311" i="1"/>
  <c r="AB1311" i="1"/>
  <c r="AE824" i="1"/>
  <c r="AE2013" i="1"/>
  <c r="AE1906" i="1"/>
  <c r="AE2253" i="1"/>
  <c r="AD1580" i="1"/>
  <c r="AE1855" i="1"/>
  <c r="AE2532" i="1"/>
  <c r="AD1448" i="1"/>
  <c r="AE633" i="1"/>
  <c r="AB2470" i="1"/>
  <c r="AC2470" i="1"/>
  <c r="AB2241" i="1"/>
  <c r="AC2241" i="1"/>
  <c r="AB1843" i="1"/>
  <c r="AC1843" i="1"/>
  <c r="AB2461" i="1"/>
  <c r="AC2461" i="1"/>
  <c r="AB2232" i="1"/>
  <c r="AC2232" i="1"/>
  <c r="AC1182" i="1"/>
  <c r="AB1182" i="1"/>
  <c r="AB605" i="1"/>
  <c r="AC605" i="1"/>
  <c r="AB1421" i="1"/>
  <c r="AC1421" i="1"/>
  <c r="AB1603" i="1"/>
  <c r="AC1603" i="1"/>
  <c r="AB1301" i="1"/>
  <c r="AC1301" i="1"/>
  <c r="AB2452" i="1"/>
  <c r="AC2452" i="1"/>
  <c r="AB887" i="1"/>
  <c r="AC887" i="1"/>
  <c r="AB1481" i="1"/>
  <c r="AC1481" i="1"/>
  <c r="AC816" i="1"/>
  <c r="AB816" i="1"/>
  <c r="AC2314" i="1"/>
  <c r="AB2314" i="1"/>
  <c r="AB2420" i="1"/>
  <c r="AC2420" i="1"/>
  <c r="AB1687" i="1"/>
  <c r="AC1687" i="1"/>
  <c r="AB2305" i="1"/>
  <c r="AC2305" i="1"/>
  <c r="AB2076" i="1"/>
  <c r="AC2076" i="1"/>
  <c r="AC978" i="1"/>
  <c r="AB978" i="1"/>
  <c r="AC2260" i="1"/>
  <c r="AB2260" i="1"/>
  <c r="AC2284" i="1"/>
  <c r="AB2284" i="1"/>
  <c r="AB1327" i="1"/>
  <c r="AC1327" i="1"/>
  <c r="AC936" i="1"/>
  <c r="AB936" i="1"/>
  <c r="AD1334" i="1"/>
  <c r="AE675" i="1"/>
  <c r="AE782" i="1"/>
  <c r="AE2014" i="1"/>
  <c r="AD1438" i="1"/>
  <c r="AD1429" i="1"/>
  <c r="AD1387" i="1"/>
  <c r="AD1552" i="1"/>
  <c r="AE772" i="1"/>
  <c r="AE2489" i="1"/>
  <c r="AB1835" i="1"/>
  <c r="AC1835" i="1"/>
  <c r="AB1558" i="1"/>
  <c r="AC1558" i="1"/>
  <c r="AB1664" i="1"/>
  <c r="AC1664" i="1"/>
  <c r="AC1803" i="1"/>
  <c r="AB1803" i="1"/>
  <c r="AB1549" i="1"/>
  <c r="AC1549" i="1"/>
  <c r="AC1320" i="1"/>
  <c r="AB1320" i="1"/>
  <c r="AB1701" i="1"/>
  <c r="AC1701" i="1"/>
  <c r="AC892" i="1"/>
  <c r="AB892" i="1"/>
  <c r="AB1412" i="1"/>
  <c r="AC1412" i="1"/>
  <c r="AB2070" i="1"/>
  <c r="AC2070" i="1"/>
  <c r="AC757" i="1"/>
  <c r="AB757" i="1"/>
  <c r="AB1217" i="1"/>
  <c r="AC1217" i="1"/>
  <c r="AB2418" i="1"/>
  <c r="AC2418" i="1"/>
  <c r="AC672" i="1"/>
  <c r="AB672" i="1"/>
  <c r="AB1679" i="1"/>
  <c r="AC1679" i="1"/>
  <c r="AB1402" i="1"/>
  <c r="AC1402" i="1"/>
  <c r="AB2503" i="1"/>
  <c r="AC2503" i="1"/>
  <c r="AB1647" i="1"/>
  <c r="AC1647" i="1"/>
  <c r="AB1393" i="1"/>
  <c r="AC1393" i="1"/>
  <c r="AB1164" i="1"/>
  <c r="AC1164" i="1"/>
  <c r="AC1159" i="1"/>
  <c r="AB1159" i="1"/>
  <c r="AC592" i="1"/>
  <c r="AB592" i="1"/>
  <c r="AB969" i="1"/>
  <c r="AC969" i="1"/>
  <c r="AB743" i="1"/>
  <c r="AC743" i="1"/>
  <c r="AB851" i="1"/>
  <c r="AC851" i="1"/>
  <c r="AC1829" i="1"/>
  <c r="AB1829" i="1"/>
  <c r="AB1565" i="1"/>
  <c r="AC1565" i="1"/>
  <c r="AE617" i="1"/>
  <c r="AB1184" i="1"/>
  <c r="AC1184" i="1"/>
  <c r="AD1620" i="1"/>
  <c r="AE2477" i="1"/>
  <c r="AD1358" i="1"/>
  <c r="AE807" i="1"/>
  <c r="AE1840" i="1"/>
  <c r="AD1564" i="1"/>
  <c r="AD1559" i="1"/>
  <c r="AE1951" i="1"/>
  <c r="AE2340" i="1"/>
  <c r="AE914" i="1"/>
  <c r="AE2274" i="1"/>
  <c r="AC1799" i="1"/>
  <c r="AB1799" i="1"/>
  <c r="AB1522" i="1"/>
  <c r="AC1522" i="1"/>
  <c r="AB1628" i="1"/>
  <c r="AC1628" i="1"/>
  <c r="AB1767" i="1"/>
  <c r="AC1767" i="1"/>
  <c r="AB1513" i="1"/>
  <c r="AC1513" i="1"/>
  <c r="AC1284" i="1"/>
  <c r="AB1284" i="1"/>
  <c r="AB1625" i="1"/>
  <c r="AC1625" i="1"/>
  <c r="AB856" i="1"/>
  <c r="AC856" i="1"/>
  <c r="AB1351" i="1"/>
  <c r="AC1351" i="1"/>
  <c r="AB1866" i="1"/>
  <c r="AC1866" i="1"/>
  <c r="AB705" i="1"/>
  <c r="AC705" i="1"/>
  <c r="AB1111" i="1"/>
  <c r="AC1111" i="1"/>
  <c r="AB2169" i="1"/>
  <c r="AC2169" i="1"/>
  <c r="AB999" i="1"/>
  <c r="AC999" i="1"/>
  <c r="AB2268" i="1"/>
  <c r="AC2268" i="1"/>
  <c r="AC929" i="1"/>
  <c r="AB929" i="1"/>
  <c r="AB921" i="1"/>
  <c r="AC921" i="1"/>
  <c r="AB776" i="1"/>
  <c r="AC776" i="1"/>
  <c r="AB985" i="1"/>
  <c r="AC985" i="1"/>
  <c r="AC2075" i="1"/>
  <c r="AB2075" i="1"/>
  <c r="AB1798" i="1"/>
  <c r="AC1798" i="1"/>
  <c r="AC1904" i="1"/>
  <c r="AB1904" i="1"/>
  <c r="AB2043" i="1"/>
  <c r="AC2043" i="1"/>
  <c r="AB1789" i="1"/>
  <c r="AC1789" i="1"/>
  <c r="AB1560" i="1"/>
  <c r="AC1560" i="1"/>
  <c r="AB2297" i="1"/>
  <c r="AC2297" i="1"/>
  <c r="AB1180" i="1"/>
  <c r="AC1180" i="1"/>
  <c r="AC1913" i="1"/>
  <c r="AB1913" i="1"/>
  <c r="AC703" i="1"/>
  <c r="AB703" i="1"/>
  <c r="AC1230" i="1"/>
  <c r="AB1230" i="1"/>
  <c r="AB2354" i="1"/>
  <c r="AC2354" i="1"/>
  <c r="AC864" i="1"/>
  <c r="AB864" i="1"/>
  <c r="AB692" i="1"/>
  <c r="AC692" i="1"/>
  <c r="AB1631" i="1"/>
  <c r="AC1631" i="1"/>
  <c r="AB1354" i="1"/>
  <c r="AC1354" i="1"/>
  <c r="AC2167" i="1"/>
  <c r="AB2167" i="1"/>
  <c r="AC2497" i="1"/>
  <c r="AB2497" i="1"/>
  <c r="AB2459" i="1"/>
  <c r="AC2459" i="1"/>
  <c r="AC2182" i="1"/>
  <c r="AB2182" i="1"/>
  <c r="AB2288" i="1"/>
  <c r="AC2288" i="1"/>
  <c r="AC2427" i="1"/>
  <c r="AB2427" i="1"/>
  <c r="AB2173" i="1"/>
  <c r="AC2173" i="1"/>
  <c r="AB1944" i="1"/>
  <c r="AC1944" i="1"/>
  <c r="AC846" i="1"/>
  <c r="AB846" i="1"/>
  <c r="AB1929" i="1"/>
  <c r="AC1929" i="1"/>
  <c r="AC1949" i="1"/>
  <c r="AB1949" i="1"/>
  <c r="AB1101" i="1"/>
  <c r="AC1101" i="1"/>
  <c r="AB722" i="1"/>
  <c r="AC722" i="1"/>
  <c r="AB1112" i="1"/>
  <c r="AC1112" i="1"/>
  <c r="AC2176" i="1"/>
  <c r="AB2176" i="1"/>
  <c r="AB802" i="1"/>
  <c r="AC802" i="1"/>
  <c r="AB2303" i="1"/>
  <c r="AC2303" i="1"/>
  <c r="AB2026" i="1"/>
  <c r="AC2026" i="1"/>
  <c r="AB2132" i="1"/>
  <c r="AC2132" i="1"/>
  <c r="AB2271" i="1"/>
  <c r="AC2271" i="1"/>
  <c r="AB2017" i="1"/>
  <c r="AC2017" i="1"/>
  <c r="AB1788" i="1"/>
  <c r="AC1788" i="1"/>
  <c r="AB690" i="1"/>
  <c r="AC690" i="1"/>
  <c r="AB1576" i="1"/>
  <c r="AC1576" i="1"/>
  <c r="AB2525" i="1"/>
  <c r="AC2525" i="1"/>
  <c r="AB931" i="1"/>
  <c r="AC931" i="1"/>
  <c r="AB2286" i="1"/>
  <c r="AC2286" i="1"/>
  <c r="AB1547" i="1"/>
  <c r="AC1547" i="1"/>
  <c r="AB1270" i="1"/>
  <c r="AC1270" i="1"/>
  <c r="AB2371" i="1"/>
  <c r="AC2371" i="1"/>
  <c r="AB1515" i="1"/>
  <c r="AC1515" i="1"/>
  <c r="AB1261" i="1"/>
  <c r="AC1261" i="1"/>
  <c r="AC2298" i="1"/>
  <c r="AB2298" i="1"/>
  <c r="AB1181" i="1"/>
  <c r="AC1181" i="1"/>
  <c r="AC604" i="1"/>
  <c r="AB604" i="1"/>
  <c r="AB981" i="1"/>
  <c r="AC981" i="1"/>
  <c r="AB998" i="1"/>
  <c r="AC998" i="1"/>
  <c r="AB1646" i="1"/>
  <c r="AC1646" i="1"/>
  <c r="AB682" i="1"/>
  <c r="AC682" i="1"/>
  <c r="AB1108" i="1"/>
  <c r="AC1108" i="1"/>
  <c r="AC745" i="1"/>
  <c r="AB745" i="1"/>
  <c r="AB1391" i="1"/>
  <c r="AC1391" i="1"/>
  <c r="AC1114" i="1"/>
  <c r="AB1114" i="1"/>
  <c r="AB2215" i="1"/>
  <c r="AC2215" i="1"/>
  <c r="AC1359" i="1"/>
  <c r="AB1359" i="1"/>
  <c r="AB1105" i="1"/>
  <c r="AC1105" i="1"/>
  <c r="AB1905" i="1"/>
  <c r="AC1905" i="1"/>
  <c r="AB833" i="1"/>
  <c r="AC833" i="1"/>
  <c r="AB1893" i="1"/>
  <c r="AC1893" i="1"/>
  <c r="AC2140" i="1"/>
  <c r="AB2140" i="1"/>
  <c r="AB1598" i="1"/>
  <c r="AC1598" i="1"/>
  <c r="AB2056" i="1"/>
  <c r="AC2056" i="1"/>
  <c r="AC696" i="1"/>
  <c r="AB696" i="1"/>
  <c r="AB573" i="1"/>
  <c r="AC573" i="1"/>
  <c r="AB1667" i="1"/>
  <c r="AC1667" i="1"/>
  <c r="AB1390" i="1"/>
  <c r="AC1390" i="1"/>
  <c r="AB2491" i="1"/>
  <c r="AC2491" i="1"/>
  <c r="AB1635" i="1"/>
  <c r="AC1635" i="1"/>
  <c r="AB1381" i="1"/>
  <c r="AC1381" i="1"/>
  <c r="AB1152" i="1"/>
  <c r="AC1152" i="1"/>
  <c r="AC1386" i="1"/>
  <c r="AB1386" i="1"/>
  <c r="AB724" i="1"/>
  <c r="AC724" i="1"/>
  <c r="AB1124" i="1"/>
  <c r="AC1124" i="1"/>
  <c r="AB1310" i="1"/>
  <c r="AC1310" i="1"/>
  <c r="AB2366" i="1"/>
  <c r="AC2366" i="1"/>
  <c r="AB866" i="1"/>
  <c r="AC866" i="1"/>
  <c r="AB1483" i="1"/>
  <c r="AC1483" i="1"/>
  <c r="AB657" i="1"/>
  <c r="AC657" i="1"/>
  <c r="AB1836" i="1"/>
  <c r="AC1836" i="1"/>
  <c r="AB1158" i="1"/>
  <c r="AC1158" i="1"/>
  <c r="AC547" i="1"/>
  <c r="AB547" i="1"/>
  <c r="AB683" i="1"/>
  <c r="AC683" i="1"/>
  <c r="AB2150" i="1"/>
  <c r="AC2150" i="1"/>
  <c r="AB1655" i="1"/>
  <c r="AC1655" i="1"/>
  <c r="AB1378" i="1"/>
  <c r="AC1378" i="1"/>
  <c r="AB2479" i="1"/>
  <c r="AC2479" i="1"/>
  <c r="AB1623" i="1"/>
  <c r="AC1623" i="1"/>
  <c r="AB1369" i="1"/>
  <c r="AC1369" i="1"/>
  <c r="AB1140" i="1"/>
  <c r="AC1140" i="1"/>
  <c r="AB1364" i="1"/>
  <c r="AC1364" i="1"/>
  <c r="AB712" i="1"/>
  <c r="AC712" i="1"/>
  <c r="AB1106" i="1"/>
  <c r="AC1106" i="1"/>
  <c r="AB1269" i="1"/>
  <c r="AC1269" i="1"/>
  <c r="AB2282" i="1"/>
  <c r="AC2282" i="1"/>
  <c r="AB848" i="1"/>
  <c r="AC848" i="1"/>
  <c r="AB1444" i="1"/>
  <c r="AC1444" i="1"/>
  <c r="AB549" i="1"/>
  <c r="AC549" i="1"/>
  <c r="AB1980" i="1"/>
  <c r="AC1980" i="1"/>
  <c r="AB641" i="1"/>
  <c r="AC641" i="1"/>
  <c r="AB2022" i="1"/>
  <c r="AC2022" i="1"/>
  <c r="AB1773" i="1"/>
  <c r="AC1773" i="1"/>
  <c r="AB2498" i="1"/>
  <c r="AC2498" i="1"/>
  <c r="AE2494" i="1"/>
  <c r="AE1198" i="1"/>
  <c r="AE2197" i="1"/>
  <c r="AC1931" i="1"/>
  <c r="AB1931" i="1"/>
  <c r="AB1654" i="1"/>
  <c r="AC1654" i="1"/>
  <c r="AB1760" i="1"/>
  <c r="AC1760" i="1"/>
  <c r="AB1899" i="1"/>
  <c r="AC1899" i="1"/>
  <c r="AB1645" i="1"/>
  <c r="AC1645" i="1"/>
  <c r="AC1416" i="1"/>
  <c r="AB1416" i="1"/>
  <c r="AC1934" i="1"/>
  <c r="AB1934" i="1"/>
  <c r="AB988" i="1"/>
  <c r="AC988" i="1"/>
  <c r="AB1586" i="1"/>
  <c r="AC1586" i="1"/>
  <c r="AC559" i="1"/>
  <c r="AB559" i="1"/>
  <c r="AB913" i="1"/>
  <c r="AC913" i="1"/>
  <c r="AB1540" i="1"/>
  <c r="AC1540" i="1"/>
  <c r="AB644" i="1"/>
  <c r="AC644" i="1"/>
  <c r="AB1396" i="1"/>
  <c r="AC1396" i="1"/>
  <c r="AB1487" i="1"/>
  <c r="AC1487" i="1"/>
  <c r="AB1210" i="1"/>
  <c r="AC1210" i="1"/>
  <c r="AB2023" i="1"/>
  <c r="AC2023" i="1"/>
  <c r="AB2209" i="1"/>
  <c r="AC2209" i="1"/>
  <c r="AB2315" i="1"/>
  <c r="AC2315" i="1"/>
  <c r="AB2038" i="1"/>
  <c r="AC2038" i="1"/>
  <c r="AB2144" i="1"/>
  <c r="AC2144" i="1"/>
  <c r="AB2283" i="1"/>
  <c r="AC2283" i="1"/>
  <c r="AB2029" i="1"/>
  <c r="AC2029" i="1"/>
  <c r="AB1800" i="1"/>
  <c r="AC1800" i="1"/>
  <c r="AC702" i="1"/>
  <c r="AB702" i="1"/>
  <c r="AB1600" i="1"/>
  <c r="AC1600" i="1"/>
  <c r="AB1614" i="1"/>
  <c r="AC1614" i="1"/>
  <c r="AC943" i="1"/>
  <c r="AB943" i="1"/>
  <c r="AB2380" i="1"/>
  <c r="AC2380" i="1"/>
  <c r="AB850" i="1"/>
  <c r="AC850" i="1"/>
  <c r="AB1445" i="1"/>
  <c r="AC1445" i="1"/>
  <c r="AB586" i="1"/>
  <c r="AC586" i="1"/>
  <c r="AB2159" i="1"/>
  <c r="AC2159" i="1"/>
  <c r="AB1882" i="1"/>
  <c r="AC1882" i="1"/>
  <c r="AC1988" i="1"/>
  <c r="AB1988" i="1"/>
  <c r="AB2127" i="1"/>
  <c r="AC2127" i="1"/>
  <c r="AB1873" i="1"/>
  <c r="AC1873" i="1"/>
  <c r="AB1644" i="1"/>
  <c r="AC1644" i="1"/>
  <c r="AB546" i="1"/>
  <c r="AC546" i="1"/>
  <c r="AB1324" i="1"/>
  <c r="AC1324" i="1"/>
  <c r="AC2116" i="1"/>
  <c r="AB2116" i="1"/>
  <c r="AC787" i="1"/>
  <c r="AB787" i="1"/>
  <c r="AB1505" i="1"/>
  <c r="AC1505" i="1"/>
  <c r="AE1147" i="1"/>
  <c r="AD1401" i="1"/>
  <c r="AD1754" i="1"/>
  <c r="AD1397" i="1"/>
  <c r="AE2147" i="1"/>
  <c r="AE1819" i="1"/>
  <c r="AD1285" i="1"/>
  <c r="AD1632" i="1"/>
  <c r="AE2370" i="1"/>
  <c r="AB1403" i="1"/>
  <c r="AC1403" i="1"/>
  <c r="AB1126" i="1"/>
  <c r="AC1126" i="1"/>
  <c r="AB2227" i="1"/>
  <c r="AC2227" i="1"/>
  <c r="AB1371" i="1"/>
  <c r="AC1371" i="1"/>
  <c r="AB1117" i="1"/>
  <c r="AC1117" i="1"/>
  <c r="AB1936" i="1"/>
  <c r="AC1936" i="1"/>
  <c r="AB989" i="1"/>
  <c r="AC989" i="1"/>
  <c r="AB2285" i="1"/>
  <c r="AC2285" i="1"/>
  <c r="AB837" i="1"/>
  <c r="AC837" i="1"/>
  <c r="AB759" i="1"/>
  <c r="AC759" i="1"/>
  <c r="AB1154" i="1"/>
  <c r="AC1154" i="1"/>
  <c r="AB2258" i="1"/>
  <c r="AC2258" i="1"/>
  <c r="AC841" i="1"/>
  <c r="AB841" i="1"/>
  <c r="AB1948" i="1"/>
  <c r="AC1948" i="1"/>
  <c r="AB1247" i="1"/>
  <c r="AC1247" i="1"/>
  <c r="AC2469" i="1"/>
  <c r="AB2469" i="1"/>
  <c r="AB2071" i="1"/>
  <c r="AC2071" i="1"/>
  <c r="AB1215" i="1"/>
  <c r="AC1215" i="1"/>
  <c r="AB2460" i="1"/>
  <c r="AC2460" i="1"/>
  <c r="AB1578" i="1"/>
  <c r="AC1578" i="1"/>
  <c r="AB689" i="1"/>
  <c r="AC689" i="1"/>
  <c r="AB1567" i="1"/>
  <c r="AC1567" i="1"/>
  <c r="AB1793" i="1"/>
  <c r="AC1793" i="1"/>
  <c r="AB1125" i="1"/>
  <c r="AC1125" i="1"/>
  <c r="AC994" i="1"/>
  <c r="AB994" i="1"/>
  <c r="AB2330" i="1"/>
  <c r="AC2330" i="1"/>
  <c r="AD1384" i="1"/>
  <c r="AB925" i="1"/>
  <c r="AC925" i="1"/>
  <c r="AD1609" i="1"/>
  <c r="AD1671" i="1"/>
  <c r="AD1447" i="1"/>
  <c r="AE561" i="1"/>
  <c r="AE826" i="1"/>
  <c r="AE2137" i="1"/>
  <c r="AE1842" i="1"/>
  <c r="AE2129" i="1"/>
  <c r="AD1685" i="1"/>
  <c r="AE927" i="1"/>
  <c r="AB2522" i="1"/>
  <c r="AC2522" i="1"/>
  <c r="AC1335" i="1"/>
  <c r="AB1335" i="1"/>
  <c r="AC2042" i="1"/>
  <c r="AB2042" i="1"/>
  <c r="AC979" i="1"/>
  <c r="AB979" i="1"/>
  <c r="AB2467" i="1"/>
  <c r="AC2467" i="1"/>
  <c r="AC827" i="1"/>
  <c r="AB827" i="1"/>
  <c r="AC2164" i="1"/>
  <c r="AB2164" i="1"/>
  <c r="AB1594" i="1"/>
  <c r="AC1594" i="1"/>
  <c r="AB1591" i="1"/>
  <c r="AC1591" i="1"/>
  <c r="AB2410" i="1"/>
  <c r="AC2410" i="1"/>
  <c r="AC2152" i="1"/>
  <c r="AB2152" i="1"/>
  <c r="AB1235" i="1"/>
  <c r="AC1235" i="1"/>
  <c r="AC2457" i="1"/>
  <c r="AB2457" i="1"/>
  <c r="AB2059" i="1"/>
  <c r="AC2059" i="1"/>
  <c r="AB1203" i="1"/>
  <c r="AC1203" i="1"/>
  <c r="AC2448" i="1"/>
  <c r="AB2448" i="1"/>
  <c r="AB1554" i="1"/>
  <c r="AC1554" i="1"/>
  <c r="AB821" i="1"/>
  <c r="AC821" i="1"/>
  <c r="AC1865" i="1"/>
  <c r="AB1865" i="1"/>
  <c r="AB2109" i="1"/>
  <c r="AC2109" i="1"/>
  <c r="AB2382" i="1"/>
  <c r="AC2382" i="1"/>
  <c r="AC829" i="1"/>
  <c r="AB829" i="1"/>
  <c r="AB1411" i="1"/>
  <c r="AC1411" i="1"/>
  <c r="AB587" i="1"/>
  <c r="AC587" i="1"/>
  <c r="AC838" i="1"/>
  <c r="AB838" i="1"/>
  <c r="AB1116" i="1"/>
  <c r="AC1116" i="1"/>
  <c r="AC1482" i="1"/>
  <c r="AB1482" i="1"/>
  <c r="AB2141" i="1"/>
  <c r="AC2141" i="1"/>
  <c r="AB590" i="1"/>
  <c r="AC590" i="1"/>
  <c r="AB1274" i="1"/>
  <c r="AC1274" i="1"/>
  <c r="AB1223" i="1"/>
  <c r="AC1223" i="1"/>
  <c r="AC2445" i="1"/>
  <c r="AB2445" i="1"/>
  <c r="AB2047" i="1"/>
  <c r="AC2047" i="1"/>
  <c r="AB1191" i="1"/>
  <c r="AC1191" i="1"/>
  <c r="AC2436" i="1"/>
  <c r="AB2436" i="1"/>
  <c r="AB1531" i="1"/>
  <c r="AC1531" i="1"/>
  <c r="AB809" i="1"/>
  <c r="AC809" i="1"/>
  <c r="AC1838" i="1"/>
  <c r="AB1838" i="1"/>
  <c r="AC2081" i="1"/>
  <c r="AB2081" i="1"/>
  <c r="AB2294" i="1"/>
  <c r="AC2294" i="1"/>
  <c r="AB812" i="1"/>
  <c r="AC812" i="1"/>
  <c r="AB1372" i="1"/>
  <c r="AC1372" i="1"/>
  <c r="AB567" i="1"/>
  <c r="AC567" i="1"/>
  <c r="AB728" i="1"/>
  <c r="AC728" i="1"/>
  <c r="AB2138" i="1"/>
  <c r="AC2138" i="1"/>
  <c r="AB976" i="1"/>
  <c r="AC976" i="1"/>
  <c r="AC691" i="1"/>
  <c r="AB691" i="1"/>
  <c r="AB806" i="1"/>
  <c r="AC806" i="1"/>
  <c r="AB584" i="1"/>
  <c r="AC584" i="1"/>
  <c r="AD1736" i="1"/>
  <c r="AD1587" i="1"/>
  <c r="AD1553" i="1"/>
  <c r="AE2392" i="1"/>
  <c r="AB1499" i="1"/>
  <c r="AC1499" i="1"/>
  <c r="AB1222" i="1"/>
  <c r="AC1222" i="1"/>
  <c r="AC2323" i="1"/>
  <c r="AB2323" i="1"/>
  <c r="AC1467" i="1"/>
  <c r="AB1467" i="1"/>
  <c r="AB1213" i="1"/>
  <c r="AC1213" i="1"/>
  <c r="AB2165" i="1"/>
  <c r="AC2165" i="1"/>
  <c r="AB1099" i="1"/>
  <c r="AC1099" i="1"/>
  <c r="AB556" i="1"/>
  <c r="AC556" i="1"/>
  <c r="AB933" i="1"/>
  <c r="AC933" i="1"/>
  <c r="AB915" i="1"/>
  <c r="AC915" i="1"/>
  <c r="AB1459" i="1"/>
  <c r="AC1459" i="1"/>
  <c r="AB610" i="1"/>
  <c r="AC610" i="1"/>
  <c r="AC1007" i="1"/>
  <c r="AB1007" i="1"/>
  <c r="AB1612" i="1"/>
  <c r="AC1612" i="1"/>
  <c r="AB2506" i="1"/>
  <c r="AC2506" i="1"/>
  <c r="AB2277" i="1"/>
  <c r="AC2277" i="1"/>
  <c r="AC2463" i="1"/>
  <c r="AB2463" i="1"/>
  <c r="AB1489" i="1"/>
  <c r="AC1489" i="1"/>
  <c r="AE1190" i="1"/>
  <c r="AD1618" i="1"/>
  <c r="AD1668" i="1"/>
  <c r="AB1883" i="1"/>
  <c r="AC1883" i="1"/>
  <c r="AB1606" i="1"/>
  <c r="AC1606" i="1"/>
  <c r="AB1712" i="1"/>
  <c r="AC1712" i="1"/>
  <c r="AB1851" i="1"/>
  <c r="AC1851" i="1"/>
  <c r="AB1597" i="1"/>
  <c r="AC1597" i="1"/>
  <c r="AC1368" i="1"/>
  <c r="AB1368" i="1"/>
  <c r="AB1817" i="1"/>
  <c r="AC1817" i="1"/>
  <c r="AC940" i="1"/>
  <c r="AB940" i="1"/>
  <c r="AB1495" i="1"/>
  <c r="AC1495" i="1"/>
  <c r="AB2390" i="1"/>
  <c r="AC2390" i="1"/>
  <c r="AB830" i="1"/>
  <c r="AC830" i="1"/>
  <c r="AC1374" i="1"/>
  <c r="AB1374" i="1"/>
  <c r="AB572" i="1"/>
  <c r="AC572" i="1"/>
  <c r="AB1196" i="1"/>
  <c r="AC1196" i="1"/>
  <c r="AB1727" i="1"/>
  <c r="AC1727" i="1"/>
  <c r="AB1450" i="1"/>
  <c r="AC1450" i="1"/>
  <c r="AB1556" i="1"/>
  <c r="AC1556" i="1"/>
  <c r="AB1695" i="1"/>
  <c r="AC1695" i="1"/>
  <c r="AB1441" i="1"/>
  <c r="AC1441" i="1"/>
  <c r="AC1212" i="1"/>
  <c r="AB1212" i="1"/>
  <c r="AB1490" i="1"/>
  <c r="AC1490" i="1"/>
  <c r="AC784" i="1"/>
  <c r="AB784" i="1"/>
  <c r="AB1229" i="1"/>
  <c r="AC1229" i="1"/>
  <c r="AB1516" i="1"/>
  <c r="AC1516" i="1"/>
  <c r="AB597" i="1"/>
  <c r="AC597" i="1"/>
  <c r="AB2422" i="1"/>
  <c r="AC2422" i="1"/>
  <c r="AB2528" i="1"/>
  <c r="AC2528" i="1"/>
  <c r="AB1795" i="1"/>
  <c r="AC1795" i="1"/>
  <c r="AB2413" i="1"/>
  <c r="AC2413" i="1"/>
  <c r="AB2184" i="1"/>
  <c r="AC2184" i="1"/>
  <c r="AC1100" i="1"/>
  <c r="AB1100" i="1"/>
  <c r="AB557" i="1"/>
  <c r="AC557" i="1"/>
  <c r="AC1338" i="1"/>
  <c r="AB1338" i="1"/>
  <c r="AB1514" i="1"/>
  <c r="AC1514" i="1"/>
  <c r="AC1157" i="1"/>
  <c r="AB1157" i="1"/>
  <c r="AB2118" i="1"/>
  <c r="AC2118" i="1"/>
  <c r="AC805" i="1"/>
  <c r="AB805" i="1"/>
  <c r="AB1315" i="1"/>
  <c r="AC1315" i="1"/>
  <c r="AC2266" i="1"/>
  <c r="AB2266" i="1"/>
  <c r="AB2372" i="1"/>
  <c r="AC2372" i="1"/>
  <c r="AC2511" i="1"/>
  <c r="AB2511" i="1"/>
  <c r="AC2257" i="1"/>
  <c r="AB2257" i="1"/>
  <c r="AB2028" i="1"/>
  <c r="AC2028" i="1"/>
  <c r="AB786" i="1"/>
  <c r="AC786" i="1"/>
  <c r="AC1785" i="1"/>
  <c r="AB1785" i="1"/>
  <c r="AB1805" i="1"/>
  <c r="AC1805" i="1"/>
  <c r="AB883" i="1"/>
  <c r="AC883" i="1"/>
  <c r="AB1997" i="1"/>
  <c r="AC1997" i="1"/>
  <c r="AB1697" i="1"/>
  <c r="AC1697" i="1"/>
  <c r="AB1888" i="1"/>
  <c r="AC1888" i="1"/>
  <c r="AC1277" i="1"/>
  <c r="AB1277" i="1"/>
  <c r="AE2279" i="1"/>
  <c r="AD1710" i="1"/>
  <c r="AE795" i="1"/>
  <c r="AD1478" i="1"/>
  <c r="AE1207" i="1"/>
  <c r="AD1472" i="1"/>
  <c r="AC965" i="1"/>
  <c r="AB965" i="1"/>
  <c r="AC898" i="1"/>
  <c r="AB898" i="1"/>
  <c r="AB2486" i="1"/>
  <c r="AC2486" i="1"/>
  <c r="AC2272" i="1"/>
  <c r="AB2272" i="1"/>
  <c r="AB1366" i="1"/>
  <c r="AC1366" i="1"/>
  <c r="AC700" i="1"/>
  <c r="AB700" i="1"/>
  <c r="AB1400" i="1"/>
  <c r="AC1400" i="1"/>
  <c r="AB1777" i="1"/>
  <c r="AC1777" i="1"/>
  <c r="AC2027" i="1"/>
  <c r="AB2027" i="1"/>
  <c r="AB1098" i="1"/>
  <c r="AC1098" i="1"/>
  <c r="AB1700" i="1"/>
  <c r="AC1700" i="1"/>
  <c r="AC2308" i="1"/>
  <c r="AB2308" i="1"/>
  <c r="AB1939" i="1"/>
  <c r="AC1939" i="1"/>
  <c r="AB1055" i="1"/>
  <c r="AC1055" i="1"/>
  <c r="AB2130" i="1"/>
  <c r="AC2130" i="1"/>
  <c r="AB1091" i="1"/>
  <c r="AC1091" i="1"/>
  <c r="AB2313" i="1"/>
  <c r="AC2313" i="1"/>
  <c r="AB1915" i="1"/>
  <c r="AC1915" i="1"/>
  <c r="AB2533" i="1"/>
  <c r="AC2533" i="1"/>
  <c r="AB2304" i="1"/>
  <c r="AC2304" i="1"/>
  <c r="AB1304" i="1"/>
  <c r="AC1304" i="1"/>
  <c r="AC677" i="1"/>
  <c r="AB677" i="1"/>
  <c r="AB1543" i="1"/>
  <c r="AC1543" i="1"/>
  <c r="AB1766" i="1"/>
  <c r="AC1766" i="1"/>
  <c r="AB1550" i="1"/>
  <c r="AC1550" i="1"/>
  <c r="AB612" i="1"/>
  <c r="AC612" i="1"/>
  <c r="AB1009" i="1"/>
  <c r="AC1009" i="1"/>
  <c r="AC1814" i="1"/>
  <c r="AB1814" i="1"/>
  <c r="AB2310" i="1"/>
  <c r="AC2310" i="1"/>
  <c r="AB1492" i="1"/>
  <c r="AC1492" i="1"/>
  <c r="AB2034" i="1"/>
  <c r="AC2034" i="1"/>
  <c r="AB1423" i="1"/>
  <c r="AC1423" i="1"/>
  <c r="AB1289" i="1"/>
  <c r="AC1289" i="1"/>
  <c r="AB2339" i="1"/>
  <c r="AC2339" i="1"/>
  <c r="AE2168" i="1"/>
  <c r="AE2225" i="1"/>
  <c r="AB2530" i="1"/>
  <c r="AC2530" i="1"/>
  <c r="AC2301" i="1"/>
  <c r="AB2301" i="1"/>
  <c r="AB1903" i="1"/>
  <c r="AC1903" i="1"/>
  <c r="AB2521" i="1"/>
  <c r="AC2521" i="1"/>
  <c r="AC2292" i="1"/>
  <c r="AB2292" i="1"/>
  <c r="AB1286" i="1"/>
  <c r="AC1286" i="1"/>
  <c r="AB665" i="1"/>
  <c r="AC665" i="1"/>
  <c r="AB1521" i="1"/>
  <c r="AC1521" i="1"/>
  <c r="AB1734" i="1"/>
  <c r="AC1734" i="1"/>
  <c r="AB1506" i="1"/>
  <c r="AC1506" i="1"/>
  <c r="AB596" i="1"/>
  <c r="AC596" i="1"/>
  <c r="AB987" i="1"/>
  <c r="AC987" i="1"/>
  <c r="AB1745" i="1"/>
  <c r="AC1745" i="1"/>
  <c r="AB1869" i="1"/>
  <c r="AC1869" i="1"/>
  <c r="AC1792" i="1"/>
  <c r="AB1792" i="1"/>
  <c r="AC688" i="1"/>
  <c r="AB688" i="1"/>
  <c r="AB1195" i="1"/>
  <c r="AC1195" i="1"/>
  <c r="AB1900" i="1"/>
  <c r="AC1900" i="1"/>
  <c r="AB764" i="1"/>
  <c r="AC764" i="1"/>
  <c r="AB1355" i="1"/>
  <c r="AC1355" i="1"/>
  <c r="AC1078" i="1"/>
  <c r="AB1078" i="1"/>
  <c r="AB2179" i="1"/>
  <c r="AC2179" i="1"/>
  <c r="AC1323" i="1"/>
  <c r="AB1323" i="1"/>
  <c r="AB1069" i="1"/>
  <c r="AC1069" i="1"/>
  <c r="AB1818" i="1"/>
  <c r="AC1818" i="1"/>
  <c r="AB941" i="1"/>
  <c r="AC941" i="1"/>
  <c r="AB2153" i="1"/>
  <c r="AC2153" i="1"/>
  <c r="AB2450" i="1"/>
  <c r="AC2450" i="1"/>
  <c r="AB687" i="1"/>
  <c r="AC687" i="1"/>
  <c r="AB1034" i="1"/>
  <c r="AC1034" i="1"/>
  <c r="AB1973" i="1"/>
  <c r="AC1973" i="1"/>
  <c r="AB767" i="1"/>
  <c r="AC767" i="1"/>
  <c r="AB961" i="1"/>
  <c r="AC961" i="1"/>
  <c r="AB2362" i="1"/>
  <c r="AC2362" i="1"/>
  <c r="AB2468" i="1"/>
  <c r="AC2468" i="1"/>
  <c r="AB2319" i="1"/>
  <c r="AC2319" i="1"/>
  <c r="AB1345" i="1"/>
  <c r="AC1345" i="1"/>
  <c r="AE2194" i="1"/>
  <c r="AB1739" i="1"/>
  <c r="AC1739" i="1"/>
  <c r="AC1462" i="1"/>
  <c r="AB1462" i="1"/>
  <c r="AB1568" i="1"/>
  <c r="AC1568" i="1"/>
  <c r="AB1707" i="1"/>
  <c r="AC1707" i="1"/>
  <c r="AB1453" i="1"/>
  <c r="AC1453" i="1"/>
  <c r="AC1224" i="1"/>
  <c r="AB1224" i="1"/>
  <c r="AB1508" i="1"/>
  <c r="AC1508" i="1"/>
  <c r="AC796" i="1"/>
  <c r="AB796" i="1"/>
  <c r="AB1250" i="1"/>
  <c r="AC1250" i="1"/>
  <c r="AB1557" i="1"/>
  <c r="AC1557" i="1"/>
  <c r="AC613" i="1"/>
  <c r="AB613" i="1"/>
  <c r="AB992" i="1"/>
  <c r="AC992" i="1"/>
  <c r="AC1826" i="1"/>
  <c r="AB1826" i="1"/>
  <c r="AB1670" i="1"/>
  <c r="AC1670" i="1"/>
  <c r="AB1583" i="1"/>
  <c r="AC1583" i="1"/>
  <c r="AB1306" i="1"/>
  <c r="AC1306" i="1"/>
  <c r="AB2407" i="1"/>
  <c r="AC2407" i="1"/>
  <c r="AB1551" i="1"/>
  <c r="AC1551" i="1"/>
  <c r="AB1297" i="1"/>
  <c r="AC1297" i="1"/>
  <c r="AB2406" i="1"/>
  <c r="AC2406" i="1"/>
  <c r="AC1242" i="1"/>
  <c r="AB1242" i="1"/>
  <c r="AB640" i="1"/>
  <c r="AC640" i="1"/>
  <c r="AB1017" i="1"/>
  <c r="AC1017" i="1"/>
  <c r="AB1063" i="1"/>
  <c r="AC1063" i="1"/>
  <c r="AB1853" i="1"/>
  <c r="AC1853" i="1"/>
  <c r="AE611" i="1"/>
  <c r="AE1008" i="1"/>
  <c r="AE2003" i="1"/>
  <c r="AD1427" i="1"/>
  <c r="AE1994" i="1"/>
  <c r="AE1013" i="1"/>
  <c r="AE2224" i="1"/>
  <c r="AC2278" i="1"/>
  <c r="AB2278" i="1"/>
  <c r="AB2384" i="1"/>
  <c r="AC2384" i="1"/>
  <c r="AC2523" i="1"/>
  <c r="AB2523" i="1"/>
  <c r="AC2269" i="1"/>
  <c r="AB2269" i="1"/>
  <c r="AB2040" i="1"/>
  <c r="AC2040" i="1"/>
  <c r="AB942" i="1"/>
  <c r="AC942" i="1"/>
  <c r="AB2162" i="1"/>
  <c r="AC2162" i="1"/>
  <c r="AB2178" i="1"/>
  <c r="AC2178" i="1"/>
  <c r="AC1266" i="1"/>
  <c r="AB1266" i="1"/>
  <c r="AB875" i="1"/>
  <c r="AC875" i="1"/>
  <c r="AB1418" i="1"/>
  <c r="AC1418" i="1"/>
  <c r="AC589" i="1"/>
  <c r="AB589" i="1"/>
  <c r="AB962" i="1"/>
  <c r="AC962" i="1"/>
  <c r="AB2399" i="1"/>
  <c r="AC2399" i="1"/>
  <c r="AC2122" i="1"/>
  <c r="AB2122" i="1"/>
  <c r="AC2228" i="1"/>
  <c r="AB2228" i="1"/>
  <c r="AC2367" i="1"/>
  <c r="AB2367" i="1"/>
  <c r="AB2113" i="1"/>
  <c r="AC2113" i="1"/>
  <c r="AB1884" i="1"/>
  <c r="AC1884" i="1"/>
  <c r="AB642" i="1"/>
  <c r="AC642" i="1"/>
  <c r="AB1485" i="1"/>
  <c r="AC1485" i="1"/>
  <c r="AB2381" i="1"/>
  <c r="AC2381" i="1"/>
  <c r="AC739" i="1"/>
  <c r="AB739" i="1"/>
  <c r="AB1339" i="1"/>
  <c r="AC1339" i="1"/>
  <c r="AC888" i="1"/>
  <c r="AB888" i="1"/>
  <c r="AB944" i="1"/>
  <c r="AC944" i="1"/>
  <c r="AC1480" i="1"/>
  <c r="AB1480" i="1"/>
  <c r="AE2493" i="1"/>
  <c r="AE2188" i="1"/>
  <c r="AE1206" i="1"/>
  <c r="AD1458" i="1"/>
  <c r="AE982" i="1"/>
  <c r="AE1820" i="1"/>
  <c r="AE619" i="1"/>
  <c r="AD1332" i="1"/>
  <c r="AD1434" i="1"/>
  <c r="AE949" i="1"/>
  <c r="AE577" i="1"/>
  <c r="AD1398" i="1"/>
  <c r="AE684" i="1"/>
  <c r="AB1102" i="1"/>
  <c r="AC1102" i="1"/>
  <c r="AB1347" i="1"/>
  <c r="AC1347" i="1"/>
  <c r="AB2213" i="1"/>
  <c r="AC2213" i="1"/>
  <c r="AB1088" i="1"/>
  <c r="AC1088" i="1"/>
  <c r="AB803" i="1"/>
  <c r="AC803" i="1"/>
  <c r="AB544" i="1"/>
  <c r="AC544" i="1"/>
  <c r="AB839" i="1"/>
  <c r="AC839" i="1"/>
  <c r="AD1392" i="1"/>
  <c r="AB2191" i="1"/>
  <c r="AC2191" i="1"/>
  <c r="AC953" i="1"/>
  <c r="AB953" i="1"/>
  <c r="AC707" i="1"/>
  <c r="AB707" i="1"/>
  <c r="AB1097" i="1"/>
  <c r="AC1097" i="1"/>
  <c r="AB862" i="1"/>
  <c r="AC862" i="1"/>
  <c r="AB1346" i="1"/>
  <c r="AC1346" i="1"/>
  <c r="AB1199" i="1"/>
  <c r="AC1199" i="1"/>
  <c r="AB1750" i="1"/>
  <c r="AC1750" i="1"/>
  <c r="AB1512" i="1"/>
  <c r="AC1512" i="1"/>
  <c r="AB2044" i="1"/>
  <c r="AC2044" i="1"/>
  <c r="AB1744" i="1"/>
  <c r="AC1744" i="1"/>
  <c r="AC1356" i="1"/>
  <c r="AB1356" i="1"/>
  <c r="AB1473" i="1"/>
  <c r="AC1473" i="1"/>
  <c r="AC2337" i="1"/>
  <c r="AB2337" i="1"/>
  <c r="AB1083" i="1"/>
  <c r="AC1083" i="1"/>
  <c r="AB701" i="1"/>
  <c r="AC701" i="1"/>
  <c r="AC648" i="1"/>
  <c r="AB648" i="1"/>
  <c r="AC709" i="1"/>
  <c r="AB709" i="1"/>
  <c r="AB2172" i="1"/>
  <c r="AC2172" i="1"/>
  <c r="AB634" i="1"/>
  <c r="AC634" i="1"/>
  <c r="AB2398" i="1"/>
  <c r="AC2398" i="1"/>
  <c r="AB2504" i="1"/>
  <c r="AC2504" i="1"/>
  <c r="AB1771" i="1"/>
  <c r="AC1771" i="1"/>
  <c r="AB2389" i="1"/>
  <c r="AC2389" i="1"/>
  <c r="AB2160" i="1"/>
  <c r="AC2160" i="1"/>
  <c r="AB1067" i="1"/>
  <c r="AC1067" i="1"/>
  <c r="AB2512" i="1"/>
  <c r="AC2512" i="1"/>
  <c r="AB1298" i="1"/>
  <c r="AC1298" i="1"/>
  <c r="AB1471" i="1"/>
  <c r="AC1471" i="1"/>
  <c r="AC1092" i="1"/>
  <c r="AB1092" i="1"/>
  <c r="AB1984" i="1"/>
  <c r="AC1984" i="1"/>
  <c r="AC769" i="1"/>
  <c r="AB769" i="1"/>
  <c r="AB1240" i="1"/>
  <c r="AC1240" i="1"/>
  <c r="AB2207" i="1"/>
  <c r="AC2207" i="1"/>
  <c r="AC1026" i="1"/>
  <c r="AB1026" i="1"/>
  <c r="AB2237" i="1"/>
  <c r="AC2237" i="1"/>
  <c r="AB778" i="1"/>
  <c r="AC778" i="1"/>
  <c r="AB717" i="1"/>
  <c r="AC717" i="1"/>
  <c r="AB2195" i="1"/>
  <c r="AC2195" i="1"/>
  <c r="AE635" i="1"/>
  <c r="AB2386" i="1"/>
  <c r="AC2386" i="1"/>
  <c r="AB2492" i="1"/>
  <c r="AC2492" i="1"/>
  <c r="AB1759" i="1"/>
  <c r="AC1759" i="1"/>
  <c r="AB2377" i="1"/>
  <c r="AC2377" i="1"/>
  <c r="AB2148" i="1"/>
  <c r="AC2148" i="1"/>
  <c r="AB1052" i="1"/>
  <c r="AC1052" i="1"/>
  <c r="AB2476" i="1"/>
  <c r="AC2476" i="1"/>
  <c r="AB2500" i="1"/>
  <c r="AC2500" i="1"/>
  <c r="AB1449" i="1"/>
  <c r="AC1449" i="1"/>
  <c r="AB1062" i="1"/>
  <c r="AC1062" i="1"/>
  <c r="AB1914" i="1"/>
  <c r="AC1914" i="1"/>
  <c r="AB753" i="1"/>
  <c r="AC753" i="1"/>
  <c r="AB1208" i="1"/>
  <c r="AC1208" i="1"/>
  <c r="AB2351" i="1"/>
  <c r="AC2351" i="1"/>
  <c r="AB1243" i="1"/>
  <c r="AC1243" i="1"/>
  <c r="AB2126" i="1"/>
  <c r="AC2126" i="1"/>
  <c r="AB671" i="1"/>
  <c r="AC671" i="1"/>
  <c r="AB948" i="1"/>
  <c r="AC948" i="1"/>
  <c r="AB1352" i="1"/>
  <c r="AC1352" i="1"/>
  <c r="AB1211" i="1"/>
  <c r="AC1211" i="1"/>
  <c r="AC2433" i="1"/>
  <c r="AB2433" i="1"/>
  <c r="AB2035" i="1"/>
  <c r="AC2035" i="1"/>
  <c r="AB1179" i="1"/>
  <c r="AC1179" i="1"/>
  <c r="AB2424" i="1"/>
  <c r="AC2424" i="1"/>
  <c r="AB1509" i="1"/>
  <c r="AC1509" i="1"/>
  <c r="AB797" i="1"/>
  <c r="AC797" i="1"/>
  <c r="AB1806" i="1"/>
  <c r="AC1806" i="1"/>
  <c r="AC2054" i="1"/>
  <c r="AB2054" i="1"/>
  <c r="AB2210" i="1"/>
  <c r="AC2210" i="1"/>
  <c r="AC792" i="1"/>
  <c r="AB792" i="1"/>
  <c r="AB1328" i="1"/>
  <c r="AC1328" i="1"/>
  <c r="AB551" i="1"/>
  <c r="AC551" i="1"/>
  <c r="AB620" i="1"/>
  <c r="AC620" i="1"/>
  <c r="AC2218" i="1"/>
  <c r="AB2218" i="1"/>
  <c r="AB2324" i="1"/>
  <c r="AC2324" i="1"/>
  <c r="AB2175" i="1"/>
  <c r="AC2175" i="1"/>
  <c r="AB1595" i="1"/>
  <c r="AC1595" i="1"/>
  <c r="AB1318" i="1"/>
  <c r="AC1318" i="1"/>
  <c r="AB2419" i="1"/>
  <c r="AC2419" i="1"/>
  <c r="AB1563" i="1"/>
  <c r="AC1563" i="1"/>
  <c r="AB1309" i="1"/>
  <c r="AC1309" i="1"/>
  <c r="AB2442" i="1"/>
  <c r="AC2442" i="1"/>
  <c r="AC1264" i="1"/>
  <c r="AB1264" i="1"/>
  <c r="AB652" i="1"/>
  <c r="AC652" i="1"/>
  <c r="AB1029" i="1"/>
  <c r="AC1029" i="1"/>
  <c r="AB1094" i="1"/>
  <c r="AC1094" i="1"/>
  <c r="AB1917" i="1"/>
  <c r="AC1917" i="1"/>
  <c r="AB754" i="1"/>
  <c r="AC754" i="1"/>
  <c r="AB1245" i="1"/>
  <c r="AC1245" i="1"/>
  <c r="AB1353" i="1"/>
  <c r="AC1353" i="1"/>
  <c r="AB1439" i="1"/>
  <c r="AC1439" i="1"/>
  <c r="AB1162" i="1"/>
  <c r="AC1162" i="1"/>
  <c r="AB2263" i="1"/>
  <c r="AC2263" i="1"/>
  <c r="AC1407" i="1"/>
  <c r="AB1407" i="1"/>
  <c r="AB1153" i="1"/>
  <c r="AC1153" i="1"/>
  <c r="AC2021" i="1"/>
  <c r="AB2021" i="1"/>
  <c r="AB1025" i="1"/>
  <c r="AC1025" i="1"/>
  <c r="AB2393" i="1"/>
  <c r="AC2393" i="1"/>
  <c r="AB873" i="1"/>
  <c r="AC873" i="1"/>
  <c r="AC815" i="1"/>
  <c r="AB815" i="1"/>
  <c r="AB2411" i="1"/>
  <c r="AC2411" i="1"/>
  <c r="AC2134" i="1"/>
  <c r="AB2134" i="1"/>
  <c r="AB2240" i="1"/>
  <c r="AC2240" i="1"/>
  <c r="AC2379" i="1"/>
  <c r="AB2379" i="1"/>
  <c r="AC2125" i="1"/>
  <c r="AB2125" i="1"/>
  <c r="AB1896" i="1"/>
  <c r="AC1896" i="1"/>
  <c r="AC798" i="1"/>
  <c r="AB798" i="1"/>
  <c r="AB1816" i="1"/>
  <c r="AC1816" i="1"/>
  <c r="AB1833" i="1"/>
  <c r="AC1833" i="1"/>
  <c r="AB1039" i="1"/>
  <c r="AC1039" i="1"/>
  <c r="AB650" i="1"/>
  <c r="AC650" i="1"/>
  <c r="AB1011" i="1"/>
  <c r="AC1011" i="1"/>
  <c r="AC1898" i="1"/>
  <c r="AB1898" i="1"/>
  <c r="AB730" i="1"/>
  <c r="AC730" i="1"/>
  <c r="AB2255" i="1"/>
  <c r="AC2255" i="1"/>
  <c r="AB1978" i="1"/>
  <c r="AC1978" i="1"/>
  <c r="AC2084" i="1"/>
  <c r="AB2084" i="1"/>
  <c r="AB2223" i="1"/>
  <c r="AC2223" i="1"/>
  <c r="AB1969" i="1"/>
  <c r="AC1969" i="1"/>
  <c r="AB1740" i="1"/>
  <c r="AC1740" i="1"/>
  <c r="AB2405" i="1"/>
  <c r="AC2405" i="1"/>
  <c r="AB1241" i="1"/>
  <c r="AC1241" i="1"/>
  <c r="AB1998" i="1"/>
  <c r="AC1998" i="1"/>
  <c r="AC595" i="1"/>
  <c r="AB595" i="1"/>
  <c r="AB741" i="1"/>
  <c r="AC741" i="1"/>
  <c r="AB662" i="1"/>
  <c r="AC662" i="1"/>
  <c r="AB710" i="1"/>
  <c r="AC710" i="1"/>
  <c r="AB930" i="1"/>
  <c r="AC930" i="1"/>
  <c r="AC564" i="1"/>
  <c r="AB564" i="1"/>
  <c r="AB1379" i="1"/>
  <c r="AC1379" i="1"/>
  <c r="AC1877" i="1"/>
  <c r="AB1877" i="1"/>
  <c r="AC1314" i="1"/>
  <c r="AB1314" i="1"/>
  <c r="AE679" i="1"/>
  <c r="AB1367" i="1"/>
  <c r="AC1367" i="1"/>
  <c r="AB2181" i="1"/>
  <c r="AC2181" i="1"/>
  <c r="AC1404" i="1"/>
  <c r="AB1404" i="1"/>
  <c r="AB1611" i="1"/>
  <c r="AC1611" i="1"/>
  <c r="AB1087" i="1"/>
  <c r="AC1087" i="1"/>
  <c r="AC2421" i="1"/>
  <c r="AB2421" i="1"/>
  <c r="AC655" i="1"/>
  <c r="AB655" i="1"/>
  <c r="AB1585" i="1"/>
  <c r="AC1585" i="1"/>
  <c r="AB1115" i="1"/>
  <c r="AC1115" i="1"/>
  <c r="AB1660" i="1"/>
  <c r="AC1660" i="1"/>
  <c r="AB2401" i="1"/>
  <c r="AC2401" i="1"/>
  <c r="AB819" i="1"/>
  <c r="AC819" i="1"/>
  <c r="AB2531" i="1"/>
  <c r="AC2531" i="1"/>
  <c r="AC2254" i="1"/>
  <c r="AB2254" i="1"/>
  <c r="AB2360" i="1"/>
  <c r="AC2360" i="1"/>
  <c r="AC2499" i="1"/>
  <c r="AB2499" i="1"/>
  <c r="AB2245" i="1"/>
  <c r="AC2245" i="1"/>
  <c r="AB2016" i="1"/>
  <c r="AC2016" i="1"/>
  <c r="AB918" i="1"/>
  <c r="AC918" i="1"/>
  <c r="AB2104" i="1"/>
  <c r="AC2104" i="1"/>
  <c r="AB2121" i="1"/>
  <c r="AC2121" i="1"/>
  <c r="AB1226" i="1"/>
  <c r="AC1226" i="1"/>
  <c r="AB831" i="1"/>
  <c r="AC831" i="1"/>
  <c r="AB1336" i="1"/>
  <c r="AC1336" i="1"/>
  <c r="AC553" i="1"/>
  <c r="AB553" i="1"/>
  <c r="AB923" i="1"/>
  <c r="AC923" i="1"/>
  <c r="AB1604" i="1"/>
  <c r="AC1604" i="1"/>
  <c r="AB594" i="1"/>
  <c r="AC594" i="1"/>
  <c r="AB1562" i="1"/>
  <c r="AC1562" i="1"/>
  <c r="AB1718" i="1"/>
  <c r="AC1718" i="1"/>
  <c r="AB1109" i="1"/>
  <c r="AC1109" i="1"/>
  <c r="AB1907" i="1"/>
  <c r="AC1907" i="1"/>
  <c r="AB2519" i="1"/>
  <c r="AC2519" i="1"/>
  <c r="AC2242" i="1"/>
  <c r="AB2242" i="1"/>
  <c r="AB2348" i="1"/>
  <c r="AC2348" i="1"/>
  <c r="AC2487" i="1"/>
  <c r="AB2487" i="1"/>
  <c r="AC2233" i="1"/>
  <c r="AB2233" i="1"/>
  <c r="AB2004" i="1"/>
  <c r="AC2004" i="1"/>
  <c r="AC906" i="1"/>
  <c r="AB906" i="1"/>
  <c r="AB2073" i="1"/>
  <c r="AC2073" i="1"/>
  <c r="AB2093" i="1"/>
  <c r="AC2093" i="1"/>
  <c r="AB1205" i="1"/>
  <c r="AC1205" i="1"/>
  <c r="AB814" i="1"/>
  <c r="AC814" i="1"/>
  <c r="AB1292" i="1"/>
  <c r="AC1292" i="1"/>
  <c r="AB537" i="1"/>
  <c r="AC537" i="1"/>
  <c r="AB901" i="1"/>
  <c r="AC901" i="1"/>
  <c r="AB2455" i="1"/>
  <c r="AC2455" i="1"/>
  <c r="AC882" i="1"/>
  <c r="AB882" i="1"/>
  <c r="AB1780" i="1"/>
  <c r="AC1780" i="1"/>
  <c r="AB1019" i="1"/>
  <c r="AC1019" i="1"/>
  <c r="AB2426" i="1"/>
  <c r="AC2426" i="1"/>
  <c r="AB2318" i="1"/>
  <c r="AC2318" i="1"/>
  <c r="AE1824" i="1"/>
  <c r="AD1824" i="1"/>
  <c r="AE1156" i="1"/>
  <c r="AD1442" i="1"/>
  <c r="AB2518" i="1"/>
  <c r="AC2518" i="1"/>
  <c r="AB2289" i="1"/>
  <c r="AC2289" i="1"/>
  <c r="AB1891" i="1"/>
  <c r="AC1891" i="1"/>
  <c r="AC2509" i="1"/>
  <c r="AB2509" i="1"/>
  <c r="AB2280" i="1"/>
  <c r="AC2280" i="1"/>
  <c r="AB1265" i="1"/>
  <c r="AC1265" i="1"/>
  <c r="AB653" i="1"/>
  <c r="AC653" i="1"/>
  <c r="AB1504" i="1"/>
  <c r="AC1504" i="1"/>
  <c r="AB1708" i="1"/>
  <c r="AC1708" i="1"/>
  <c r="AB1466" i="1"/>
  <c r="AC1466" i="1"/>
  <c r="AC576" i="1"/>
  <c r="AB576" i="1"/>
  <c r="AB970" i="1"/>
  <c r="AC970" i="1"/>
  <c r="AB1682" i="1"/>
  <c r="AC1682" i="1"/>
  <c r="AB1518" i="1"/>
  <c r="AC1518" i="1"/>
  <c r="AB2074" i="1"/>
  <c r="AC2074" i="1"/>
  <c r="AB2180" i="1"/>
  <c r="AC2180" i="1"/>
  <c r="AB2031" i="1"/>
  <c r="AC2031" i="1"/>
  <c r="AE2473" i="1"/>
  <c r="AE2478" i="1"/>
  <c r="AE897" i="1"/>
  <c r="AB1451" i="1"/>
  <c r="AC1451" i="1"/>
  <c r="AC1174" i="1"/>
  <c r="AB1174" i="1"/>
  <c r="AB2275" i="1"/>
  <c r="AC2275" i="1"/>
  <c r="AB1419" i="1"/>
  <c r="AC1419" i="1"/>
  <c r="AC1165" i="1"/>
  <c r="AB1165" i="1"/>
  <c r="AB2049" i="1"/>
  <c r="AC2049" i="1"/>
  <c r="AC1037" i="1"/>
  <c r="AB1037" i="1"/>
  <c r="AB2429" i="1"/>
  <c r="AC2429" i="1"/>
  <c r="AB885" i="1"/>
  <c r="AC885" i="1"/>
  <c r="AB836" i="1"/>
  <c r="AC836" i="1"/>
  <c r="AC1293" i="1"/>
  <c r="AB1293" i="1"/>
  <c r="AB538" i="1"/>
  <c r="AC538" i="1"/>
  <c r="AC924" i="1"/>
  <c r="AB924" i="1"/>
  <c r="AB855" i="1"/>
  <c r="AC855" i="1"/>
  <c r="AB1295" i="1"/>
  <c r="AC1295" i="1"/>
  <c r="AC2517" i="1"/>
  <c r="AB2517" i="1"/>
  <c r="AB2119" i="1"/>
  <c r="AC2119" i="1"/>
  <c r="AB1263" i="1"/>
  <c r="AC1263" i="1"/>
  <c r="AC2508" i="1"/>
  <c r="AB2508" i="1"/>
  <c r="AB1674" i="1"/>
  <c r="AC1674" i="1"/>
  <c r="AB881" i="1"/>
  <c r="AC881" i="1"/>
  <c r="AB2009" i="1"/>
  <c r="AC2009" i="1"/>
  <c r="AB2270" i="1"/>
  <c r="AC2270" i="1"/>
  <c r="AB599" i="1"/>
  <c r="AC599" i="1"/>
  <c r="AE1827" i="1"/>
  <c r="AE1251" i="1"/>
  <c r="AE822" i="1"/>
  <c r="AE916" i="1"/>
  <c r="AB2267" i="1"/>
  <c r="AC2267" i="1"/>
  <c r="AB1990" i="1"/>
  <c r="AC1990" i="1"/>
  <c r="AC2096" i="1"/>
  <c r="AB2096" i="1"/>
  <c r="AB2235" i="1"/>
  <c r="AC2235" i="1"/>
  <c r="AB1981" i="1"/>
  <c r="AC1981" i="1"/>
  <c r="AB1752" i="1"/>
  <c r="AC1752" i="1"/>
  <c r="AB654" i="1"/>
  <c r="AC654" i="1"/>
  <c r="AB1507" i="1"/>
  <c r="AC1507" i="1"/>
  <c r="AB2417" i="1"/>
  <c r="AC2417" i="1"/>
  <c r="AC895" i="1"/>
  <c r="AB895" i="1"/>
  <c r="AB2061" i="1"/>
  <c r="AC2061" i="1"/>
  <c r="AB771" i="1"/>
  <c r="AC771" i="1"/>
  <c r="AB1279" i="1"/>
  <c r="AC1279" i="1"/>
  <c r="AB1809" i="1"/>
  <c r="AC1809" i="1"/>
  <c r="AB2111" i="1"/>
  <c r="AC2111" i="1"/>
  <c r="AB1834" i="1"/>
  <c r="AC1834" i="1"/>
  <c r="AC1940" i="1"/>
  <c r="AB1940" i="1"/>
  <c r="AB2079" i="1"/>
  <c r="AC2079" i="1"/>
  <c r="AB1825" i="1"/>
  <c r="AC1825" i="1"/>
  <c r="AB1596" i="1"/>
  <c r="AC1596" i="1"/>
  <c r="AB2020" i="1"/>
  <c r="AC2020" i="1"/>
  <c r="AB1024" i="1"/>
  <c r="AC1024" i="1"/>
  <c r="AB1658" i="1"/>
  <c r="AC1658" i="1"/>
  <c r="AC2006" i="1"/>
  <c r="AB2006" i="1"/>
  <c r="AB2454" i="1"/>
  <c r="AC2454" i="1"/>
  <c r="AB2177" i="1"/>
  <c r="AC2177" i="1"/>
  <c r="AB1044" i="1"/>
  <c r="AC1044" i="1"/>
  <c r="AC1493" i="1"/>
  <c r="AB1493" i="1"/>
  <c r="AC637" i="1"/>
  <c r="AB637" i="1"/>
  <c r="AD1651" i="1"/>
  <c r="AE2281" i="1"/>
  <c r="AD1288" i="1"/>
  <c r="AE890" i="1"/>
  <c r="AE899" i="1"/>
  <c r="AE1202" i="1"/>
  <c r="AE616" i="1"/>
  <c r="AE993" i="1"/>
  <c r="AE986" i="1"/>
  <c r="AE1129" i="1"/>
  <c r="AE2033" i="1"/>
  <c r="AE843" i="1"/>
  <c r="AB723" i="1"/>
  <c r="AC723" i="1"/>
  <c r="AB1081" i="1"/>
  <c r="AC1081" i="1"/>
  <c r="AB1060" i="1"/>
  <c r="AC1060" i="1"/>
  <c r="AB1406" i="1"/>
  <c r="AC1406" i="1"/>
  <c r="AB1643" i="1"/>
  <c r="AC1643" i="1"/>
  <c r="AB1232" i="1"/>
  <c r="AC1232" i="1"/>
  <c r="AC1856" i="1"/>
  <c r="AB1856" i="1"/>
  <c r="AB1089" i="1"/>
  <c r="AC1089" i="1"/>
  <c r="AB1839" i="1"/>
  <c r="AC1839" i="1"/>
  <c r="AB2328" i="1"/>
  <c r="AC2328" i="1"/>
  <c r="AB1953" i="1"/>
  <c r="AC1953" i="1"/>
  <c r="AB1084" i="1"/>
  <c r="AC1084" i="1"/>
  <c r="AB603" i="1"/>
  <c r="AC603" i="1"/>
  <c r="AB2387" i="1"/>
  <c r="AC2387" i="1"/>
  <c r="AC2110" i="1"/>
  <c r="AB2110" i="1"/>
  <c r="AB2216" i="1"/>
  <c r="AC2216" i="1"/>
  <c r="AC2355" i="1"/>
  <c r="AB2355" i="1"/>
  <c r="AB2101" i="1"/>
  <c r="AC2101" i="1"/>
  <c r="AB1872" i="1"/>
  <c r="AC1872" i="1"/>
  <c r="AB774" i="1"/>
  <c r="AC774" i="1"/>
  <c r="AB1757" i="1"/>
  <c r="AC1757" i="1"/>
  <c r="AB1778" i="1"/>
  <c r="AC1778" i="1"/>
  <c r="AC1015" i="1"/>
  <c r="AB1015" i="1"/>
  <c r="AB614" i="1"/>
  <c r="AC614" i="1"/>
  <c r="AC972" i="1"/>
  <c r="AB972" i="1"/>
  <c r="AC1756" i="1"/>
  <c r="AB1756" i="1"/>
  <c r="AB694" i="1"/>
  <c r="AC694" i="1"/>
  <c r="AB1743" i="1"/>
  <c r="AC1743" i="1"/>
  <c r="AB1577" i="1"/>
  <c r="AC1577" i="1"/>
  <c r="AB1072" i="1"/>
  <c r="AC1072" i="1"/>
  <c r="AB891" i="1"/>
  <c r="AC891" i="1"/>
  <c r="AB1361" i="1"/>
  <c r="AC1361" i="1"/>
  <c r="AB1619" i="1"/>
  <c r="AC1619" i="1"/>
  <c r="AD1342" i="1"/>
  <c r="AD1460" i="1"/>
  <c r="AB2375" i="1"/>
  <c r="AC2375" i="1"/>
  <c r="AC2098" i="1"/>
  <c r="AB2098" i="1"/>
  <c r="AB2204" i="1"/>
  <c r="AC2204" i="1"/>
  <c r="AC2343" i="1"/>
  <c r="AB2343" i="1"/>
  <c r="AB2089" i="1"/>
  <c r="AC2089" i="1"/>
  <c r="AB1860" i="1"/>
  <c r="AC1860" i="1"/>
  <c r="AB762" i="1"/>
  <c r="AC762" i="1"/>
  <c r="AB1730" i="1"/>
  <c r="AC1730" i="1"/>
  <c r="AB1746" i="1"/>
  <c r="AC1746" i="1"/>
  <c r="AC1003" i="1"/>
  <c r="AB1003" i="1"/>
  <c r="AC598" i="1"/>
  <c r="AB598" i="1"/>
  <c r="AB950" i="1"/>
  <c r="AC950" i="1"/>
  <c r="AB1686" i="1"/>
  <c r="AC1686" i="1"/>
  <c r="AB674" i="1"/>
  <c r="AC674" i="1"/>
  <c r="AB1887" i="1"/>
  <c r="AC1887" i="1"/>
  <c r="AB738" i="1"/>
  <c r="AC738" i="1"/>
  <c r="AB2428" i="1"/>
  <c r="AC2428" i="1"/>
  <c r="AB562" i="1"/>
  <c r="AC562" i="1"/>
  <c r="AB1574" i="1"/>
  <c r="AC1574" i="1"/>
  <c r="AB2483" i="1"/>
  <c r="AC2483" i="1"/>
  <c r="AE2451" i="1"/>
  <c r="AD1299" i="1"/>
  <c r="AD1470" i="1"/>
  <c r="AB2374" i="1"/>
  <c r="AC2374" i="1"/>
  <c r="AB2480" i="1"/>
  <c r="AC2480" i="1"/>
  <c r="AB1747" i="1"/>
  <c r="AC1747" i="1"/>
  <c r="AC2365" i="1"/>
  <c r="AB2365" i="1"/>
  <c r="AB2136" i="1"/>
  <c r="AC2136" i="1"/>
  <c r="AB1038" i="1"/>
  <c r="AC1038" i="1"/>
  <c r="AB2440" i="1"/>
  <c r="AC2440" i="1"/>
  <c r="AB2464" i="1"/>
  <c r="AC2464" i="1"/>
  <c r="AB1432" i="1"/>
  <c r="AC1432" i="1"/>
  <c r="AB1040" i="1"/>
  <c r="AC1040" i="1"/>
  <c r="AC1841" i="1"/>
  <c r="AB1841" i="1"/>
  <c r="AC733" i="1"/>
  <c r="AB733" i="1"/>
  <c r="AB1171" i="1"/>
  <c r="AC1171" i="1"/>
  <c r="AB2495" i="1"/>
  <c r="AC2495" i="1"/>
  <c r="AB1930" i="1"/>
  <c r="AC1930" i="1"/>
  <c r="AC2036" i="1"/>
  <c r="AB2036" i="1"/>
  <c r="AB1599" i="1"/>
  <c r="AC1599" i="1"/>
  <c r="AE731" i="1"/>
  <c r="AE2397" i="1"/>
  <c r="AB1307" i="1"/>
  <c r="AC1307" i="1"/>
  <c r="AC2529" i="1"/>
  <c r="AB2529" i="1"/>
  <c r="AB2131" i="1"/>
  <c r="AC2131" i="1"/>
  <c r="AB1275" i="1"/>
  <c r="AC1275" i="1"/>
  <c r="AC2520" i="1"/>
  <c r="AB2520" i="1"/>
  <c r="AB1706" i="1"/>
  <c r="AC1706" i="1"/>
  <c r="AC893" i="1"/>
  <c r="AB893" i="1"/>
  <c r="AB2037" i="1"/>
  <c r="AC2037" i="1"/>
  <c r="AB2306" i="1"/>
  <c r="AC2306" i="1"/>
  <c r="AB615" i="1"/>
  <c r="AC615" i="1"/>
  <c r="AB951" i="1"/>
  <c r="AC951" i="1"/>
  <c r="AB1696" i="1"/>
  <c r="AC1696" i="1"/>
  <c r="AB695" i="1"/>
  <c r="AC695" i="1"/>
  <c r="AB2394" i="1"/>
  <c r="AC2394" i="1"/>
  <c r="AB1151" i="1"/>
  <c r="AC1151" i="1"/>
  <c r="AC2373" i="1"/>
  <c r="AB2373" i="1"/>
  <c r="AB1975" i="1"/>
  <c r="AC1975" i="1"/>
  <c r="AB1119" i="1"/>
  <c r="AC1119" i="1"/>
  <c r="AC2364" i="1"/>
  <c r="AB2364" i="1"/>
  <c r="AB1409" i="1"/>
  <c r="AC1409" i="1"/>
  <c r="AB737" i="1"/>
  <c r="AC737" i="1"/>
  <c r="AB1663" i="1"/>
  <c r="AC1663" i="1"/>
  <c r="AC1910" i="1"/>
  <c r="AB1910" i="1"/>
  <c r="AC1862" i="1"/>
  <c r="AB1862" i="1"/>
  <c r="AE744" i="1"/>
  <c r="AE2158" i="1"/>
  <c r="AE2505" i="1"/>
  <c r="AD1344" i="1"/>
  <c r="AE1982" i="1"/>
  <c r="AB2123" i="1"/>
  <c r="AC2123" i="1"/>
  <c r="AB1846" i="1"/>
  <c r="AC1846" i="1"/>
  <c r="AC1952" i="1"/>
  <c r="AB1952" i="1"/>
  <c r="AB2091" i="1"/>
  <c r="AC2091" i="1"/>
  <c r="AB1837" i="1"/>
  <c r="AC1837" i="1"/>
  <c r="AB1608" i="1"/>
  <c r="AC1608" i="1"/>
  <c r="AB2441" i="1"/>
  <c r="AC2441" i="1"/>
  <c r="AB1262" i="1"/>
  <c r="AC1262" i="1"/>
  <c r="AC2030" i="1"/>
  <c r="AB2030" i="1"/>
  <c r="AC751" i="1"/>
  <c r="AB751" i="1"/>
  <c r="AB1382" i="1"/>
  <c r="AC1382" i="1"/>
  <c r="AB555" i="1"/>
  <c r="AC555" i="1"/>
  <c r="AB947" i="1"/>
  <c r="AC947" i="1"/>
  <c r="AB1233" i="1"/>
  <c r="AC1233" i="1"/>
  <c r="AC1967" i="1"/>
  <c r="AB1967" i="1"/>
  <c r="AB1690" i="1"/>
  <c r="AC1690" i="1"/>
  <c r="AB1796" i="1"/>
  <c r="AC1796" i="1"/>
  <c r="AB1935" i="1"/>
  <c r="AC1935" i="1"/>
  <c r="AB1681" i="1"/>
  <c r="AC1681" i="1"/>
  <c r="AC1452" i="1"/>
  <c r="AB1452" i="1"/>
  <c r="AB1673" i="1"/>
  <c r="AC1673" i="1"/>
  <c r="AB880" i="1"/>
  <c r="AC880" i="1"/>
  <c r="AB1394" i="1"/>
  <c r="AC1394" i="1"/>
  <c r="AC1350" i="1"/>
  <c r="AB1350" i="1"/>
  <c r="AB1590" i="1"/>
  <c r="AC1590" i="1"/>
  <c r="AB1031" i="1"/>
  <c r="AC1031" i="1"/>
  <c r="AC781" i="1"/>
  <c r="AB781" i="1"/>
  <c r="AB974" i="1"/>
  <c r="AC974" i="1"/>
  <c r="AC601" i="1"/>
  <c r="AB601" i="1"/>
  <c r="AE2439" i="1"/>
  <c r="AE2290" i="1"/>
  <c r="AE2212" i="1"/>
  <c r="AE983" i="1"/>
  <c r="AE984" i="1"/>
  <c r="AD1282" i="1"/>
  <c r="AD1383" i="1"/>
  <c r="AE1001" i="1"/>
  <c r="AE2090" i="1"/>
  <c r="AE1970" i="1"/>
  <c r="AE2234" i="1"/>
  <c r="AE1484" i="1" l="1"/>
  <c r="AD2391" i="1"/>
  <c r="BO560" i="1"/>
  <c r="BP560" i="1"/>
  <c r="BM561" i="1"/>
  <c r="BN559" i="1"/>
  <c r="AE1527" i="1"/>
  <c r="AD1807" i="1"/>
  <c r="AD954" i="1"/>
  <c r="AD2041" i="1"/>
  <c r="AD1118" i="1"/>
  <c r="AE2341" i="1"/>
  <c r="AE1136" i="1"/>
  <c r="AE1118" i="1"/>
  <c r="AD2513" i="1"/>
  <c r="AD818" i="1"/>
  <c r="AE581" i="1"/>
  <c r="AD1845" i="1"/>
  <c r="AE1570" i="1"/>
  <c r="AD2431" i="1"/>
  <c r="AD2400" i="1"/>
  <c r="AE1330" i="1"/>
  <c r="AD681" i="1"/>
  <c r="AD542" i="1"/>
  <c r="AD2236" i="1"/>
  <c r="AE1768" i="1"/>
  <c r="AD758" i="1"/>
  <c r="AD1123" i="1"/>
  <c r="AD1133" i="1"/>
  <c r="AD1683" i="1"/>
  <c r="AE1991" i="1"/>
  <c r="AE1958" i="1"/>
  <c r="AE575" i="1"/>
  <c r="AE1680" i="1"/>
  <c r="AD1761" i="1"/>
  <c r="AE811" i="1"/>
  <c r="AD1762" i="1"/>
  <c r="AE2196" i="1"/>
  <c r="AE1977" i="1"/>
  <c r="AE1607" i="1"/>
  <c r="AE1045" i="1"/>
  <c r="AE1881" i="1"/>
  <c r="AE2321" i="1"/>
  <c r="AD1443" i="1"/>
  <c r="AD725" i="1"/>
  <c r="AE2391" i="1"/>
  <c r="AE2446" i="1"/>
  <c r="AE804" i="1"/>
  <c r="AE2058" i="1"/>
  <c r="AE1592" i="1"/>
  <c r="AE1035" i="1"/>
  <c r="AE2524" i="1"/>
  <c r="AD2295" i="1"/>
  <c r="AD1858" i="1"/>
  <c r="AD1575" i="1"/>
  <c r="AE1863" i="1"/>
  <c r="AE1020" i="1"/>
  <c r="AE1050" i="1"/>
  <c r="AD2214" i="1"/>
  <c r="AE2342" i="1"/>
  <c r="AE1715" i="1"/>
  <c r="AE1021" i="1"/>
  <c r="AE2107" i="1"/>
  <c r="AD2465" i="1"/>
  <c r="AE582" i="1"/>
  <c r="AE1639" i="1"/>
  <c r="AD761" i="1"/>
  <c r="AE1070" i="1"/>
  <c r="AE2236" i="1"/>
  <c r="AE971" i="1"/>
  <c r="AD849" i="1"/>
  <c r="AD645" i="1"/>
  <c r="AD1812" i="1"/>
  <c r="AD1004" i="1"/>
  <c r="AD1830" i="1"/>
  <c r="AE1852" i="1"/>
  <c r="AD2100" i="1"/>
  <c r="AD865" i="1"/>
  <c r="AD2338" i="1"/>
  <c r="AE2115" i="1"/>
  <c r="AD2185" i="1"/>
  <c r="AD874" i="1"/>
  <c r="AE1476" i="1"/>
  <c r="AE1532" i="1"/>
  <c r="AE1122" i="1"/>
  <c r="AE2402" i="1"/>
  <c r="AD2388" i="1"/>
  <c r="AD1271" i="1"/>
  <c r="AD1781" i="1"/>
  <c r="AD2186" i="1"/>
  <c r="AD566" i="1"/>
  <c r="AD2247" i="1"/>
  <c r="AD686" i="1"/>
  <c r="AD1876" i="1"/>
  <c r="AE2293" i="1"/>
  <c r="AE608" i="1"/>
  <c r="AE1959" i="1"/>
  <c r="AD1456" i="1"/>
  <c r="AE591" i="1"/>
  <c r="AE763" i="1"/>
  <c r="AD1714" i="1"/>
  <c r="AE2190" i="1"/>
  <c r="AD1986" i="1"/>
  <c r="AE854" i="1"/>
  <c r="AD2482" i="1"/>
  <c r="AD1626" i="1"/>
  <c r="AE2453" i="1"/>
  <c r="AD760" i="1"/>
  <c r="AD1864" i="1"/>
  <c r="AE1648" i="1"/>
  <c r="AE917" i="1"/>
  <c r="AD1002" i="1"/>
  <c r="AE967" i="1"/>
  <c r="AE631" i="1"/>
  <c r="AE2069" i="1"/>
  <c r="AE1539" i="1"/>
  <c r="AD791" i="1"/>
  <c r="AD585" i="1"/>
  <c r="AE1520" i="1"/>
  <c r="AD574" i="1"/>
  <c r="AD966" i="1"/>
  <c r="AE1541" i="1"/>
  <c r="AE536" i="1"/>
  <c r="AD1971" i="1"/>
  <c r="AE1533" i="1"/>
  <c r="AD1638" i="1"/>
  <c r="AD1484" i="1"/>
  <c r="AE1719" i="1"/>
  <c r="AD726" i="1"/>
  <c r="AD1524" i="1"/>
  <c r="AD2334" i="1"/>
  <c r="AD2502" i="1"/>
  <c r="AE1095" i="1"/>
  <c r="AE791" i="1"/>
  <c r="AE678" i="1"/>
  <c r="AD1376" i="1"/>
  <c r="AE1636" i="1"/>
  <c r="AD1221" i="1"/>
  <c r="AD1828" i="1"/>
  <c r="AE2396" i="1"/>
  <c r="AD1541" i="1"/>
  <c r="AE1517" i="1"/>
  <c r="AD670" i="1"/>
  <c r="AD2327" i="1"/>
  <c r="AD1731" i="1"/>
  <c r="AD908" i="1"/>
  <c r="AD2527" i="1"/>
  <c r="AD1049" i="1"/>
  <c r="AD752" i="1"/>
  <c r="AD1605" i="1"/>
  <c r="AE1993" i="1"/>
  <c r="AD1630" i="1"/>
  <c r="AD554" i="1"/>
  <c r="AE963" i="1"/>
  <c r="AE2080" i="1"/>
  <c r="AE2430" i="1"/>
  <c r="AE2287" i="1"/>
  <c r="AE1268" i="1"/>
  <c r="AD2434" i="1"/>
  <c r="AE1280" i="1"/>
  <c r="AD817" i="1"/>
  <c r="AD1874" i="1"/>
  <c r="AE1287" i="1"/>
  <c r="AD1150" i="1"/>
  <c r="AD2011" i="1"/>
  <c r="AD2435" i="1"/>
  <c r="AD896" i="1"/>
  <c r="AD902" i="1"/>
  <c r="AD1528" i="1"/>
  <c r="AD1878" i="1"/>
  <c r="AE585" i="1"/>
  <c r="AE1149" i="1"/>
  <c r="AD2357" i="1"/>
  <c r="AE1322" i="1"/>
  <c r="AD1189" i="1"/>
  <c r="AE2186" i="1"/>
  <c r="AE952" i="1"/>
  <c r="AD1142" i="1"/>
  <c r="AD1051" i="1"/>
  <c r="AD2456" i="1"/>
  <c r="AE1650" i="1"/>
  <c r="AE1621" i="1"/>
  <c r="AE1469" i="1"/>
  <c r="AD2222" i="1"/>
  <c r="AD2149" i="1"/>
  <c r="AD2501" i="1"/>
  <c r="AE1281" i="1"/>
  <c r="AD2103" i="1"/>
  <c r="AE1622" i="1"/>
  <c r="AD2202" i="1"/>
  <c r="AE1362" i="1"/>
  <c r="AD2068" i="1"/>
  <c r="AE1457" i="1"/>
  <c r="AE1737" i="1"/>
  <c r="AE1828" i="1"/>
  <c r="AD1064" i="1"/>
  <c r="AE1337" i="1"/>
  <c r="AD1273" i="1"/>
  <c r="AD2332" i="1"/>
  <c r="AD1076" i="1"/>
  <c r="AD2408" i="1"/>
  <c r="AD540" i="1"/>
  <c r="AD2094" i="1"/>
  <c r="AD756" i="1"/>
  <c r="AE1209" i="1"/>
  <c r="AE1497" i="1"/>
  <c r="AD1723" i="1"/>
  <c r="AE566" i="1"/>
  <c r="AD1733" i="1"/>
  <c r="AD713" i="1"/>
  <c r="AE609" i="1"/>
  <c r="AE2358" i="1"/>
  <c r="AD1665" i="1"/>
  <c r="AD1849" i="1"/>
  <c r="AE1544" i="1"/>
  <c r="AE1876" i="1"/>
  <c r="AD2356" i="1"/>
  <c r="AD1141" i="1"/>
  <c r="AD1166" i="1"/>
  <c r="AD552" i="1"/>
  <c r="AD2239" i="1"/>
  <c r="AE1832" i="1"/>
  <c r="AE2400" i="1"/>
  <c r="AD995" i="1"/>
  <c r="AE954" i="1"/>
  <c r="AE1228" i="1"/>
  <c r="AE1804" i="1"/>
  <c r="AE1333" i="1"/>
  <c r="AD2535" i="1"/>
  <c r="AD2135" i="1"/>
  <c r="AD938" i="1"/>
  <c r="AD1059" i="1"/>
  <c r="AD2248" i="1"/>
  <c r="AD1946" i="1"/>
  <c r="AE1624" i="1"/>
  <c r="AD1859" i="1"/>
  <c r="AE1175" i="1"/>
  <c r="AD2264" i="1"/>
  <c r="AD1705" i="1"/>
  <c r="AD1724" i="1"/>
  <c r="AE1956" i="1"/>
  <c r="AD793" i="1"/>
  <c r="AD946" i="1"/>
  <c r="AD926" i="1"/>
  <c r="AE2106" i="1"/>
  <c r="AD1764" i="1"/>
  <c r="AD1135" i="1"/>
  <c r="AD2395" i="1"/>
  <c r="AD693" i="1"/>
  <c r="AE2155" i="1"/>
  <c r="AD2112" i="1"/>
  <c r="AE2163" i="1"/>
  <c r="AE973" i="1"/>
  <c r="AE2312" i="1"/>
  <c r="AE1076" i="1"/>
  <c r="AD1010" i="1"/>
  <c r="AE647" i="1"/>
  <c r="AE1365" i="1"/>
  <c r="AE1340" i="1"/>
  <c r="AE1722" i="1"/>
  <c r="AD768" i="1"/>
  <c r="AE1555" i="1"/>
  <c r="AD666" i="1"/>
  <c r="AD2409" i="1"/>
  <c r="AD1054" i="1"/>
  <c r="AE1461" i="1"/>
  <c r="AD563" i="1"/>
  <c r="AD2252" i="1"/>
  <c r="AD2053" i="1"/>
  <c r="AD1968" i="1"/>
  <c r="AE1688" i="1"/>
  <c r="AD1962" i="1"/>
  <c r="AD629" i="1"/>
  <c r="AD2416" i="1"/>
  <c r="AD828" i="1"/>
  <c r="AE1582" i="1"/>
  <c r="AD869" i="1"/>
  <c r="AD588" i="1"/>
  <c r="AD1065" i="1"/>
  <c r="AD1570" i="1"/>
  <c r="AD2496" i="1"/>
  <c r="AD1041" i="1"/>
  <c r="AE1488" i="1"/>
  <c r="AE1417" i="1"/>
  <c r="AD742" i="1"/>
  <c r="AD711" i="1"/>
  <c r="AD790" i="1"/>
  <c r="AD909" i="1"/>
  <c r="AE1641" i="1"/>
  <c r="AD2474" i="1"/>
  <c r="AD740" i="1"/>
  <c r="AE2103" i="1"/>
  <c r="AE2120" i="1"/>
  <c r="AD1086" i="1"/>
  <c r="AD2143" i="1"/>
  <c r="AE2222" i="1"/>
  <c r="AE1519" i="1"/>
  <c r="AD1033" i="1"/>
  <c r="AE1742" i="1"/>
  <c r="AD732" i="1"/>
  <c r="AD2259" i="1"/>
  <c r="AD1912" i="1"/>
  <c r="AD2025" i="1"/>
  <c r="AD1018" i="1"/>
  <c r="AD625" i="1"/>
  <c r="AD2206" i="1"/>
  <c r="AE1283" i="1"/>
  <c r="AD2378" i="1"/>
  <c r="AD2105" i="1"/>
  <c r="AE1370" i="1"/>
  <c r="AD1847" i="1"/>
  <c r="AE668" i="1"/>
  <c r="AE2068" i="1"/>
  <c r="AE926" i="1"/>
  <c r="AD1139" i="1"/>
  <c r="AE2456" i="1"/>
  <c r="AD2189" i="1"/>
  <c r="AD1074" i="1"/>
  <c r="AE636" i="1"/>
  <c r="AE1077" i="1"/>
  <c r="AE676" i="1"/>
  <c r="AE1291" i="1"/>
  <c r="AE1303" i="1"/>
  <c r="AD1395" i="1"/>
  <c r="AD1130" i="1"/>
  <c r="AD1964" i="1"/>
  <c r="AD1627" i="1"/>
  <c r="AD1867" i="1"/>
  <c r="AD1571" i="1"/>
  <c r="AE1043" i="1"/>
  <c r="AD2250" i="1"/>
  <c r="AD2198" i="1"/>
  <c r="AE1538" i="1"/>
  <c r="AD2437" i="1"/>
  <c r="AE1774" i="1"/>
  <c r="AE2154" i="1"/>
  <c r="AD1172" i="1"/>
  <c r="AE1437" i="1"/>
  <c r="AE542" i="1"/>
  <c r="AD2092" i="1"/>
  <c r="AD884" i="1"/>
  <c r="AD1920" i="1"/>
  <c r="AD2064" i="1"/>
  <c r="AD2307" i="1"/>
  <c r="AD2350" i="1"/>
  <c r="AD579" i="1"/>
  <c r="AD2001" i="1"/>
  <c r="AD904" i="1"/>
  <c r="AD1985" i="1"/>
  <c r="AE1653" i="1"/>
  <c r="AD663" i="1"/>
  <c r="AE2189" i="1"/>
  <c r="AD1187" i="1"/>
  <c r="AD1231" i="1"/>
  <c r="AD2117" i="1"/>
  <c r="AD2251" i="1"/>
  <c r="AE1794" i="1"/>
  <c r="AD667" i="1"/>
  <c r="AD1909" i="1"/>
  <c r="AD1104" i="1"/>
  <c r="AD2256" i="1"/>
  <c r="AD773" i="1"/>
  <c r="AD1144" i="1"/>
  <c r="AD1889" i="1"/>
  <c r="AD863" i="1"/>
  <c r="AE1713" i="1"/>
  <c r="AD1875" i="1"/>
  <c r="AE708" i="1"/>
  <c r="AD1776" i="1"/>
  <c r="AD1758" i="1"/>
  <c r="AE2462" i="1"/>
  <c r="AD2217" i="1"/>
  <c r="AD2485" i="1"/>
  <c r="AE1294" i="1"/>
  <c r="AD2157" i="1"/>
  <c r="AD1204" i="1"/>
  <c r="AD1005" i="1"/>
  <c r="AD2302" i="1"/>
  <c r="AD870" i="1"/>
  <c r="AD714" i="1"/>
  <c r="AD2095" i="1"/>
  <c r="AD2183" i="1"/>
  <c r="AD2444" i="1"/>
  <c r="AD808" i="1"/>
  <c r="AD2291" i="1"/>
  <c r="AD1177" i="1"/>
  <c r="AD718" i="1"/>
  <c r="AE1753" i="1"/>
  <c r="AD649" i="1"/>
  <c r="AE579" i="1"/>
  <c r="AE1216" i="1"/>
  <c r="AD2151" i="1"/>
  <c r="AD852" i="1"/>
  <c r="AE1676" i="1"/>
  <c r="AE1130" i="1"/>
  <c r="AE1377" i="1"/>
  <c r="AD1722" i="1"/>
  <c r="AD2329" i="1"/>
  <c r="AD2299" i="1"/>
  <c r="AD2361" i="1"/>
  <c r="AD810" i="1"/>
  <c r="AD1895" i="1"/>
  <c r="AD1121" i="1"/>
  <c r="AD2008" i="1"/>
  <c r="AD2344" i="1"/>
  <c r="AD1042" i="1"/>
  <c r="AE2064" i="1"/>
  <c r="AD1426" i="1"/>
  <c r="AD704" i="1"/>
  <c r="AE1711" i="1"/>
  <c r="AD2265" i="1"/>
  <c r="AD1291" i="1"/>
  <c r="AE766" i="1"/>
  <c r="AE919" i="1"/>
  <c r="AE2416" i="1"/>
  <c r="AD777" i="1"/>
  <c r="AD1717" i="1"/>
  <c r="AD2322" i="1"/>
  <c r="AE2437" i="1"/>
  <c r="AD2201" i="1"/>
  <c r="AD1236" i="1"/>
  <c r="AD729" i="1"/>
  <c r="AE904" i="1"/>
  <c r="AD2471" i="1"/>
  <c r="AE1962" i="1"/>
  <c r="AE1415" i="1"/>
  <c r="AE1023" i="1"/>
  <c r="AD1385" i="1"/>
  <c r="AD1433" i="1"/>
  <c r="AD1317" i="1"/>
  <c r="AD2085" i="1"/>
  <c r="AD975" i="1"/>
  <c r="AE1985" i="1"/>
  <c r="AD1127" i="1"/>
  <c r="AD2156" i="1"/>
  <c r="AD570" i="1"/>
  <c r="AD1022" i="1"/>
  <c r="AD939" i="1"/>
  <c r="AD858" i="1"/>
  <c r="AD2078" i="1"/>
  <c r="AD659" i="1"/>
  <c r="AD2300" i="1"/>
  <c r="AE1319" i="1"/>
  <c r="AE1709" i="1"/>
  <c r="AD997" i="1"/>
  <c r="AD2205" i="1"/>
  <c r="AE1290" i="1"/>
  <c r="AD664" i="1"/>
  <c r="AD1239" i="1"/>
  <c r="AD823" i="1"/>
  <c r="AD2005" i="1"/>
  <c r="AD1006" i="1"/>
  <c r="AD651" i="1"/>
  <c r="AE1477" i="1"/>
  <c r="AE1313" i="1"/>
  <c r="AE2052" i="1"/>
  <c r="AD1068" i="1"/>
  <c r="AD1319" i="1"/>
  <c r="AE1529" i="1"/>
  <c r="AE1053" i="1"/>
  <c r="AD2423" i="1"/>
  <c r="AD2352" i="1"/>
  <c r="AE550" i="1"/>
  <c r="AE625" i="1"/>
  <c r="AE1256" i="1"/>
  <c r="AD1192" i="1"/>
  <c r="AD1675" i="1"/>
  <c r="AE1185" i="1"/>
  <c r="AD1305" i="1"/>
  <c r="AE1486" i="1"/>
  <c r="AE1380" i="1"/>
  <c r="AE1749" i="1"/>
  <c r="AE1360" i="1"/>
  <c r="AD964" i="1"/>
  <c r="AE718" i="1"/>
  <c r="AD1413" i="1"/>
  <c r="AD2403" i="1"/>
  <c r="AD1742" i="1"/>
  <c r="AD1726" i="1"/>
  <c r="AD602" i="1"/>
  <c r="AD1861" i="1"/>
  <c r="AD1870" i="1"/>
  <c r="AD1435" i="1"/>
  <c r="AD1132" i="1"/>
  <c r="AD535" i="1"/>
  <c r="AE1662" i="1"/>
  <c r="AD2346" i="1"/>
  <c r="AD860" i="1"/>
  <c r="AD639" i="1"/>
  <c r="AD1200" i="1"/>
  <c r="AD2050" i="1"/>
  <c r="AE2206" i="1"/>
  <c r="AE2300" i="1"/>
  <c r="AE1908" i="1"/>
  <c r="AD889" i="1"/>
  <c r="AE1963" i="1"/>
  <c r="AE1573" i="1"/>
  <c r="AE570" i="1"/>
  <c r="AE659" i="1"/>
  <c r="AE2205" i="1"/>
  <c r="AE1005" i="1"/>
  <c r="AE2291" i="1"/>
  <c r="AE808" i="1"/>
  <c r="AE820" i="1"/>
  <c r="AD2012" i="1"/>
  <c r="AE2302" i="1"/>
  <c r="AE664" i="1"/>
  <c r="AD746" i="1"/>
  <c r="AE1177" i="1"/>
  <c r="AE1388" i="1"/>
  <c r="AD1417" i="1"/>
  <c r="AD1530" i="1"/>
  <c r="AE2368" i="1"/>
  <c r="AD656" i="1"/>
  <c r="AD1703" i="1"/>
  <c r="AD2534" i="1"/>
  <c r="AE2024" i="1"/>
  <c r="AD1107" i="1"/>
  <c r="AD1918" i="1"/>
  <c r="AD1751" i="1"/>
  <c r="AD698" i="1"/>
  <c r="AE2431" i="1"/>
  <c r="AD770" i="1"/>
  <c r="AD1360" i="1"/>
  <c r="AD1488" i="1"/>
  <c r="AD2208" i="1"/>
  <c r="AE1073" i="1"/>
  <c r="AE540" i="1"/>
  <c r="AD569" i="1"/>
  <c r="AD867" i="1"/>
  <c r="AE1868" i="1"/>
  <c r="AD1110" i="1"/>
  <c r="AE2332" i="1"/>
  <c r="AD1890" i="1"/>
  <c r="AE1581" i="1"/>
  <c r="AE857" i="1"/>
  <c r="AD2244" i="1"/>
  <c r="AE1721" i="1"/>
  <c r="AD2002" i="1"/>
  <c r="AD780" i="1"/>
  <c r="AE1765" i="1"/>
  <c r="AE1321" i="1"/>
  <c r="AD1253" i="1"/>
  <c r="AD628" i="1"/>
  <c r="AE1524" i="1"/>
  <c r="AE1661" i="1"/>
  <c r="AD1188" i="1"/>
  <c r="AE2383" i="1"/>
  <c r="AD861" i="1"/>
  <c r="AE2484" i="1"/>
  <c r="AD1220" i="1"/>
  <c r="AD1765" i="1"/>
  <c r="AD1615" i="1"/>
  <c r="AD1138" i="1"/>
  <c r="AE1996" i="1"/>
  <c r="AD1897" i="1"/>
  <c r="AE1561" i="1"/>
  <c r="AD1815" i="1"/>
  <c r="AD968" i="1"/>
  <c r="AD2443" i="1"/>
  <c r="AE1593" i="1"/>
  <c r="AD2102" i="1"/>
  <c r="AD1854" i="1"/>
  <c r="AE777" i="1"/>
  <c r="AD622" i="1"/>
  <c r="AD1965" i="1"/>
  <c r="AD1363" i="1"/>
  <c r="AD1566" i="1"/>
  <c r="AE2145" i="1"/>
  <c r="AD779" i="1"/>
  <c r="AD1732" i="1"/>
  <c r="AE2007" i="1"/>
  <c r="AE621" i="1"/>
  <c r="AD1950" i="1"/>
  <c r="AD1974" i="1"/>
  <c r="AE1999" i="1"/>
  <c r="AE1474" i="1"/>
  <c r="AE1436" i="1"/>
  <c r="AF1415" i="1"/>
  <c r="AD1465" i="1"/>
  <c r="AE912" i="1"/>
  <c r="AD1613" i="1"/>
  <c r="AD2514" i="1"/>
  <c r="AF1593" i="1"/>
  <c r="AF1974" i="1"/>
  <c r="AE934" i="1"/>
  <c r="AF752" i="1"/>
  <c r="AF1709" i="1"/>
  <c r="AF2502" i="1"/>
  <c r="AF1129" i="1"/>
  <c r="AF2270" i="1"/>
  <c r="AD734" i="1"/>
  <c r="AF891" i="1"/>
  <c r="AF694" i="1"/>
  <c r="AE555" i="1"/>
  <c r="AD555" i="1"/>
  <c r="AF902" i="1"/>
  <c r="AF1175" i="1"/>
  <c r="AF2374" i="1"/>
  <c r="AD950" i="1"/>
  <c r="AE950" i="1"/>
  <c r="AF1872" i="1"/>
  <c r="AD1406" i="1"/>
  <c r="AE1406" i="1"/>
  <c r="AF1024" i="1"/>
  <c r="AF1752" i="1"/>
  <c r="AE881" i="1"/>
  <c r="AD881" i="1"/>
  <c r="AD885" i="1"/>
  <c r="AE885" i="1"/>
  <c r="AF1891" i="1"/>
  <c r="AF1231" i="1"/>
  <c r="AF1527" i="1"/>
  <c r="AF2402" i="1"/>
  <c r="AF1313" i="1"/>
  <c r="AF2281" i="1"/>
  <c r="AF2416" i="1"/>
  <c r="AF1897" i="1"/>
  <c r="AF1590" i="1"/>
  <c r="AF1673" i="1"/>
  <c r="AF1796" i="1"/>
  <c r="AF947" i="1"/>
  <c r="AD2030" i="1"/>
  <c r="AE2030" i="1"/>
  <c r="AF1837" i="1"/>
  <c r="AF2123" i="1"/>
  <c r="AF2264" i="1"/>
  <c r="AF1436" i="1"/>
  <c r="AD1862" i="1"/>
  <c r="AE1862" i="1"/>
  <c r="AF1409" i="1"/>
  <c r="AD2373" i="1"/>
  <c r="AE2373" i="1"/>
  <c r="AF1696" i="1"/>
  <c r="AF2037" i="1"/>
  <c r="AF1275" i="1"/>
  <c r="AF897" i="1"/>
  <c r="AF1474" i="1"/>
  <c r="AF1918" i="1"/>
  <c r="AF2428" i="1"/>
  <c r="AF1686" i="1"/>
  <c r="AF1746" i="1"/>
  <c r="AF2089" i="1"/>
  <c r="AF2375" i="1"/>
  <c r="AF1155" i="1"/>
  <c r="AE603" i="1"/>
  <c r="AD603" i="1"/>
  <c r="AF1856" i="1"/>
  <c r="AF2456" i="1"/>
  <c r="AF2090" i="1"/>
  <c r="AF2383" i="1"/>
  <c r="AF2535" i="1"/>
  <c r="AF756" i="1"/>
  <c r="AF2009" i="1"/>
  <c r="AF1263" i="1"/>
  <c r="AF855" i="1"/>
  <c r="AF836" i="1"/>
  <c r="AF2049" i="1"/>
  <c r="AD1174" i="1"/>
  <c r="AE1174" i="1"/>
  <c r="AF2156" i="1"/>
  <c r="AF2256" i="1"/>
  <c r="AF2044" i="1"/>
  <c r="AE806" i="1"/>
  <c r="AD806" i="1"/>
  <c r="AD728" i="1"/>
  <c r="AE728" i="1"/>
  <c r="AD2294" i="1"/>
  <c r="AE2294" i="1"/>
  <c r="AE1531" i="1"/>
  <c r="AD1531" i="1"/>
  <c r="AF2445" i="1"/>
  <c r="AF780" i="1"/>
  <c r="AF2057" i="1"/>
  <c r="AF2284" i="1"/>
  <c r="AD2305" i="1"/>
  <c r="AE2305" i="1"/>
  <c r="AF816" i="1"/>
  <c r="AE1301" i="1"/>
  <c r="AD1301" i="1"/>
  <c r="AF1182" i="1"/>
  <c r="AD2241" i="1"/>
  <c r="AE2241" i="1"/>
  <c r="AF2117" i="1"/>
  <c r="AF1135" i="1"/>
  <c r="AF975" i="1"/>
  <c r="AF1725" i="1"/>
  <c r="AF1048" i="1"/>
  <c r="AF957" i="1"/>
  <c r="AF1237" i="1"/>
  <c r="AF1523" i="1"/>
  <c r="AF801" i="1"/>
  <c r="AF2124" i="1"/>
  <c r="AE721" i="1"/>
  <c r="AD721" i="1"/>
  <c r="AF1649" i="1"/>
  <c r="AF1640" i="1"/>
  <c r="AF1963" i="1"/>
  <c r="AF2527" i="1"/>
  <c r="AD844" i="1"/>
  <c r="AE844" i="1"/>
  <c r="AF633" i="1"/>
  <c r="AF1962" i="1"/>
  <c r="AF1555" i="1"/>
  <c r="AF890" i="1"/>
  <c r="AF729" i="1"/>
  <c r="AF1890" i="1"/>
  <c r="AF1023" i="1"/>
  <c r="AF2465" i="1"/>
  <c r="AF2050" i="1"/>
  <c r="AD1599" i="1"/>
  <c r="AE1599" i="1"/>
  <c r="AE1171" i="1"/>
  <c r="AD1171" i="1"/>
  <c r="AE1432" i="1"/>
  <c r="AD1432" i="1"/>
  <c r="AE2136" i="1"/>
  <c r="AD2136" i="1"/>
  <c r="AD2374" i="1"/>
  <c r="AE2374" i="1"/>
  <c r="AF1065" i="1"/>
  <c r="AE891" i="1"/>
  <c r="AD891" i="1"/>
  <c r="AD694" i="1"/>
  <c r="AE694" i="1"/>
  <c r="AF1015" i="1"/>
  <c r="AE1872" i="1"/>
  <c r="AD1872" i="1"/>
  <c r="AF2110" i="1"/>
  <c r="AF603" i="1"/>
  <c r="AD1856" i="1"/>
  <c r="AE1856" i="1"/>
  <c r="AF1282" i="1"/>
  <c r="AD2177" i="1"/>
  <c r="AE2177" i="1"/>
  <c r="AD1024" i="1"/>
  <c r="AE1024" i="1"/>
  <c r="AE2079" i="1"/>
  <c r="AD2079" i="1"/>
  <c r="AE1809" i="1"/>
  <c r="AD1809" i="1"/>
  <c r="AF895" i="1"/>
  <c r="AE1752" i="1"/>
  <c r="AD1752" i="1"/>
  <c r="AD1990" i="1"/>
  <c r="AE1990" i="1"/>
  <c r="AF2505" i="1"/>
  <c r="AD2074" i="1"/>
  <c r="AE2074" i="1"/>
  <c r="AF576" i="1"/>
  <c r="AE653" i="1"/>
  <c r="AD653" i="1"/>
  <c r="AE1891" i="1"/>
  <c r="AD1891" i="1"/>
  <c r="AF964" i="1"/>
  <c r="AF1765" i="1"/>
  <c r="AE544" i="1"/>
  <c r="AD544" i="1"/>
  <c r="AD1347" i="1"/>
  <c r="AE1347" i="1"/>
  <c r="AF1206" i="1"/>
  <c r="AF1724" i="1"/>
  <c r="AE2284" i="1"/>
  <c r="AD2284" i="1"/>
  <c r="AF2305" i="1"/>
  <c r="AD816" i="1"/>
  <c r="AE816" i="1"/>
  <c r="AF1301" i="1"/>
  <c r="AE1182" i="1"/>
  <c r="AD1182" i="1"/>
  <c r="AF2241" i="1"/>
  <c r="AF1027" i="1"/>
  <c r="AF766" i="1"/>
  <c r="AF1497" i="1"/>
  <c r="AF1671" i="1"/>
  <c r="AE1075" i="1"/>
  <c r="AD1075" i="1"/>
  <c r="AE1316" i="1"/>
  <c r="AD1316" i="1"/>
  <c r="AF1071" i="1"/>
  <c r="AE1096" i="1"/>
  <c r="AD1096" i="1"/>
  <c r="AD543" i="1"/>
  <c r="AE543" i="1"/>
  <c r="AE1602" i="1"/>
  <c r="AD1602" i="1"/>
  <c r="AF2481" i="1"/>
  <c r="AF2115" i="1"/>
  <c r="AF1051" i="1"/>
  <c r="AD1252" i="1"/>
  <c r="AE1252" i="1"/>
  <c r="AE2249" i="1"/>
  <c r="AD2249" i="1"/>
  <c r="AE1503" i="1"/>
  <c r="AD1503" i="1"/>
  <c r="AD878" i="1"/>
  <c r="AE878" i="1"/>
  <c r="AD1389" i="1"/>
  <c r="AE1389" i="1"/>
  <c r="AF1176" i="1"/>
  <c r="AD1414" i="1"/>
  <c r="AE1414" i="1"/>
  <c r="AF1544" i="1"/>
  <c r="AF1901" i="1"/>
  <c r="AD2415" i="1"/>
  <c r="AE2415" i="1"/>
  <c r="AF1047" i="1"/>
  <c r="AF1349" i="1"/>
  <c r="AF2088" i="1"/>
  <c r="AF2326" i="1"/>
  <c r="AF1049" i="1"/>
  <c r="AF2079" i="1"/>
  <c r="AD895" i="1"/>
  <c r="AE895" i="1"/>
  <c r="AF924" i="1"/>
  <c r="AD1451" i="1"/>
  <c r="AE1451" i="1"/>
  <c r="AD576" i="1"/>
  <c r="AE576" i="1"/>
  <c r="AF621" i="1"/>
  <c r="AF2033" i="1"/>
  <c r="AF1216" i="1"/>
  <c r="AF1172" i="1"/>
  <c r="AF867" i="1"/>
  <c r="AF2396" i="1"/>
  <c r="AF1651" i="1"/>
  <c r="AF1854" i="1"/>
  <c r="AD1350" i="1"/>
  <c r="AE1350" i="1"/>
  <c r="AE1452" i="1"/>
  <c r="AD1452" i="1"/>
  <c r="AF1690" i="1"/>
  <c r="AF555" i="1"/>
  <c r="AF1262" i="1"/>
  <c r="AF2091" i="1"/>
  <c r="AF2496" i="1"/>
  <c r="AF1582" i="1"/>
  <c r="AE1910" i="1"/>
  <c r="AD1910" i="1"/>
  <c r="AD2364" i="1"/>
  <c r="AE2364" i="1"/>
  <c r="AF1151" i="1"/>
  <c r="AF951" i="1"/>
  <c r="AE893" i="1"/>
  <c r="AD893" i="1"/>
  <c r="AF2131" i="1"/>
  <c r="AF2478" i="1"/>
  <c r="AF1751" i="1"/>
  <c r="AF2462" i="1"/>
  <c r="AF2483" i="1"/>
  <c r="AF738" i="1"/>
  <c r="AF950" i="1"/>
  <c r="AF1730" i="1"/>
  <c r="AD2343" i="1"/>
  <c r="AE2343" i="1"/>
  <c r="AF905" i="1"/>
  <c r="AF1880" i="1"/>
  <c r="AF1406" i="1"/>
  <c r="AF723" i="1"/>
  <c r="AF2234" i="1"/>
  <c r="AF984" i="1"/>
  <c r="AF983" i="1"/>
  <c r="AF2290" i="1"/>
  <c r="AF881" i="1"/>
  <c r="AF2119" i="1"/>
  <c r="AE924" i="1"/>
  <c r="AD924" i="1"/>
  <c r="AF885" i="1"/>
  <c r="AD1165" i="1"/>
  <c r="AE1165" i="1"/>
  <c r="AF1451" i="1"/>
  <c r="AD862" i="1"/>
  <c r="AE862" i="1"/>
  <c r="AD2191" i="1"/>
  <c r="AE2191" i="1"/>
  <c r="AF1950" i="1"/>
  <c r="AD1853" i="1"/>
  <c r="AE1853" i="1"/>
  <c r="AF1242" i="1"/>
  <c r="AD2407" i="1"/>
  <c r="AE2407" i="1"/>
  <c r="AF1826" i="1"/>
  <c r="AD1250" i="1"/>
  <c r="AE1250" i="1"/>
  <c r="AE1453" i="1"/>
  <c r="AD1453" i="1"/>
  <c r="AD1739" i="1"/>
  <c r="AE1739" i="1"/>
  <c r="AF1423" i="1"/>
  <c r="AE1814" i="1"/>
  <c r="AD1814" i="1"/>
  <c r="AF1766" i="1"/>
  <c r="AF2304" i="1"/>
  <c r="AF1091" i="1"/>
  <c r="AD965" i="1"/>
  <c r="AE965" i="1"/>
  <c r="AE2277" i="1"/>
  <c r="AD2277" i="1"/>
  <c r="AD610" i="1"/>
  <c r="AE610" i="1"/>
  <c r="AE556" i="1"/>
  <c r="AD556" i="1"/>
  <c r="AF1467" i="1"/>
  <c r="AF793" i="1"/>
  <c r="AE994" i="1"/>
  <c r="AD994" i="1"/>
  <c r="AF689" i="1"/>
  <c r="AF2071" i="1"/>
  <c r="AE841" i="1"/>
  <c r="AD841" i="1"/>
  <c r="AF837" i="1"/>
  <c r="AF1117" i="1"/>
  <c r="AF1403" i="1"/>
  <c r="AF2203" i="1"/>
  <c r="AF1267" i="1"/>
  <c r="AF1160" i="1"/>
  <c r="AF2229" i="1"/>
  <c r="AF1178" i="1"/>
  <c r="AF1694" i="1"/>
  <c r="AF1131" i="1"/>
  <c r="AF1821" i="1"/>
  <c r="AF608" i="1"/>
  <c r="AF1066" i="1"/>
  <c r="AF1079" i="1"/>
  <c r="AF844" i="1"/>
  <c r="AF1755" i="1"/>
  <c r="AF1617" i="1"/>
  <c r="AF1692" i="1"/>
  <c r="AD1502" i="1"/>
  <c r="AE1502" i="1"/>
  <c r="AF1120" i="1"/>
  <c r="AF2335" i="1"/>
  <c r="AF919" i="1"/>
  <c r="AF2253" i="1"/>
  <c r="AE723" i="1"/>
  <c r="AD723" i="1"/>
  <c r="AF1809" i="1"/>
  <c r="AF1165" i="1"/>
  <c r="AF653" i="1"/>
  <c r="AD2304" i="1"/>
  <c r="AE2304" i="1"/>
  <c r="AF843" i="1"/>
  <c r="AF1713" i="1"/>
  <c r="AF1533" i="1"/>
  <c r="AF896" i="1"/>
  <c r="AF916" i="1"/>
  <c r="AF1573" i="1"/>
  <c r="AF1321" i="1"/>
  <c r="AF1737" i="1"/>
  <c r="AF2036" i="1"/>
  <c r="AF733" i="1"/>
  <c r="AD2464" i="1"/>
  <c r="AE2464" i="1"/>
  <c r="AF2365" i="1"/>
  <c r="AF1442" i="1"/>
  <c r="AF1824" i="1"/>
  <c r="AD1072" i="1"/>
  <c r="AE1072" i="1"/>
  <c r="AF1756" i="1"/>
  <c r="AE1778" i="1"/>
  <c r="AD1778" i="1"/>
  <c r="AD2101" i="1"/>
  <c r="AE2101" i="1"/>
  <c r="AD2387" i="1"/>
  <c r="AE2387" i="1"/>
  <c r="AE1084" i="1"/>
  <c r="AD1084" i="1"/>
  <c r="AF2092" i="1"/>
  <c r="AF1383" i="1"/>
  <c r="AF2212" i="1"/>
  <c r="AF637" i="1"/>
  <c r="AD2454" i="1"/>
  <c r="AE2454" i="1"/>
  <c r="AE2020" i="1"/>
  <c r="AD2020" i="1"/>
  <c r="AF1940" i="1"/>
  <c r="AE1279" i="1"/>
  <c r="AD1279" i="1"/>
  <c r="AD2417" i="1"/>
  <c r="AE2417" i="1"/>
  <c r="AE1981" i="1"/>
  <c r="AD1981" i="1"/>
  <c r="AF2158" i="1"/>
  <c r="AE1518" i="1"/>
  <c r="AD1518" i="1"/>
  <c r="AE1466" i="1"/>
  <c r="AD1466" i="1"/>
  <c r="AD1265" i="1"/>
  <c r="AE1265" i="1"/>
  <c r="AE2289" i="1"/>
  <c r="AD2289" i="1"/>
  <c r="AF1470" i="1"/>
  <c r="AE564" i="1"/>
  <c r="AD564" i="1"/>
  <c r="AF634" i="1"/>
  <c r="AF701" i="1"/>
  <c r="AF862" i="1"/>
  <c r="AF2191" i="1"/>
  <c r="AF1853" i="1"/>
  <c r="AD1242" i="1"/>
  <c r="AE1242" i="1"/>
  <c r="AF2407" i="1"/>
  <c r="AD1826" i="1"/>
  <c r="AE1826" i="1"/>
  <c r="AF1250" i="1"/>
  <c r="AF1453" i="1"/>
  <c r="AF1739" i="1"/>
  <c r="AF2319" i="1"/>
  <c r="AF767" i="1"/>
  <c r="AF2450" i="1"/>
  <c r="AF1069" i="1"/>
  <c r="AF1355" i="1"/>
  <c r="AF764" i="1"/>
  <c r="AD1792" i="1"/>
  <c r="AE1792" i="1"/>
  <c r="AF596" i="1"/>
  <c r="AF665" i="1"/>
  <c r="AF1903" i="1"/>
  <c r="AF535" i="1"/>
  <c r="AD2286" i="1"/>
  <c r="AE2286" i="1"/>
  <c r="AE690" i="1"/>
  <c r="AD690" i="1"/>
  <c r="AE2132" i="1"/>
  <c r="AD2132" i="1"/>
  <c r="AF2176" i="1"/>
  <c r="AF1949" i="1"/>
  <c r="AE2173" i="1"/>
  <c r="AD2173" i="1"/>
  <c r="AE2459" i="1"/>
  <c r="AD2459" i="1"/>
  <c r="AF693" i="1"/>
  <c r="AF1830" i="1"/>
  <c r="AF908" i="1"/>
  <c r="AF1330" i="1"/>
  <c r="AF1350" i="1"/>
  <c r="AD1690" i="1"/>
  <c r="AE1690" i="1"/>
  <c r="AD1262" i="1"/>
  <c r="AE1262" i="1"/>
  <c r="AF2364" i="1"/>
  <c r="AF1281" i="1"/>
  <c r="AF1432" i="1"/>
  <c r="AF2343" i="1"/>
  <c r="AD2110" i="1"/>
  <c r="AE2110" i="1"/>
  <c r="AF686" i="1"/>
  <c r="AE1939" i="1"/>
  <c r="AD1939" i="1"/>
  <c r="AD689" i="1"/>
  <c r="AE689" i="1"/>
  <c r="AE1403" i="1"/>
  <c r="AD1403" i="1"/>
  <c r="AF2282" i="1"/>
  <c r="AF973" i="1"/>
  <c r="AF1059" i="1"/>
  <c r="AF1613" i="1"/>
  <c r="AF1288" i="1"/>
  <c r="AF601" i="1"/>
  <c r="AF781" i="1"/>
  <c r="AD1394" i="1"/>
  <c r="AE1394" i="1"/>
  <c r="AE1681" i="1"/>
  <c r="AD1681" i="1"/>
  <c r="AF1967" i="1"/>
  <c r="AD1382" i="1"/>
  <c r="AE1382" i="1"/>
  <c r="AD2441" i="1"/>
  <c r="AE2441" i="1"/>
  <c r="AF1952" i="1"/>
  <c r="AF2149" i="1"/>
  <c r="AF645" i="1"/>
  <c r="AE1663" i="1"/>
  <c r="AD1663" i="1"/>
  <c r="AE1119" i="1"/>
  <c r="AD1119" i="1"/>
  <c r="AD2394" i="1"/>
  <c r="AE2394" i="1"/>
  <c r="AE615" i="1"/>
  <c r="AD615" i="1"/>
  <c r="AD1706" i="1"/>
  <c r="AE1706" i="1"/>
  <c r="AF2529" i="1"/>
  <c r="AF2473" i="1"/>
  <c r="AE2036" i="1"/>
  <c r="AD2036" i="1"/>
  <c r="AE733" i="1"/>
  <c r="AD733" i="1"/>
  <c r="AF2464" i="1"/>
  <c r="AE2365" i="1"/>
  <c r="AD2365" i="1"/>
  <c r="AF2080" i="1"/>
  <c r="AF1621" i="1"/>
  <c r="AE1574" i="1"/>
  <c r="AD1574" i="1"/>
  <c r="AD1887" i="1"/>
  <c r="AE1887" i="1"/>
  <c r="AF598" i="1"/>
  <c r="AE762" i="1"/>
  <c r="AD762" i="1"/>
  <c r="AE2204" i="1"/>
  <c r="AD2204" i="1"/>
  <c r="AF1072" i="1"/>
  <c r="AE1756" i="1"/>
  <c r="AD1756" i="1"/>
  <c r="AF1778" i="1"/>
  <c r="AF2101" i="1"/>
  <c r="AF2387" i="1"/>
  <c r="AF1084" i="1"/>
  <c r="AE1060" i="1"/>
  <c r="AD1060" i="1"/>
  <c r="AF2239" i="1"/>
  <c r="AE637" i="1"/>
  <c r="AD637" i="1"/>
  <c r="AF2454" i="1"/>
  <c r="AF2020" i="1"/>
  <c r="AD1940" i="1"/>
  <c r="AE1940" i="1"/>
  <c r="AF1279" i="1"/>
  <c r="AF2417" i="1"/>
  <c r="AF1981" i="1"/>
  <c r="AF2267" i="1"/>
  <c r="AF1518" i="1"/>
  <c r="AF1466" i="1"/>
  <c r="AF1265" i="1"/>
  <c r="AF2289" i="1"/>
  <c r="AF2145" i="1"/>
  <c r="AF1520" i="1"/>
  <c r="AF1130" i="1"/>
  <c r="AF2272" i="1"/>
  <c r="AF1042" i="1"/>
  <c r="AF1591" i="1"/>
  <c r="AF1056" i="1"/>
  <c r="AD985" i="1"/>
  <c r="AE985" i="1"/>
  <c r="AD2268" i="1"/>
  <c r="AE2268" i="1"/>
  <c r="AE705" i="1"/>
  <c r="AD705" i="1"/>
  <c r="AE1625" i="1"/>
  <c r="AD1625" i="1"/>
  <c r="AD1628" i="1"/>
  <c r="AE1628" i="1"/>
  <c r="AF625" i="1"/>
  <c r="AF1016" i="1"/>
  <c r="AF920" i="1"/>
  <c r="AE727" i="1"/>
  <c r="AD727" i="1"/>
  <c r="AF1584" i="1"/>
  <c r="AF1822" i="1"/>
  <c r="AF1045" i="1"/>
  <c r="AD1454" i="1"/>
  <c r="AE1454" i="1"/>
  <c r="AD837" i="1"/>
  <c r="AE837" i="1"/>
  <c r="AF1819" i="1"/>
  <c r="AE1066" i="1"/>
  <c r="AD1066" i="1"/>
  <c r="AF1177" i="1"/>
  <c r="AF579" i="1"/>
  <c r="AF968" i="1"/>
  <c r="AF609" i="1"/>
  <c r="AF732" i="1"/>
  <c r="AF1340" i="1"/>
  <c r="AE601" i="1"/>
  <c r="AD601" i="1"/>
  <c r="AD781" i="1"/>
  <c r="AE781" i="1"/>
  <c r="AF1394" i="1"/>
  <c r="AF1681" i="1"/>
  <c r="AD1967" i="1"/>
  <c r="AE1967" i="1"/>
  <c r="AF1382" i="1"/>
  <c r="AF2441" i="1"/>
  <c r="AD1952" i="1"/>
  <c r="AE1952" i="1"/>
  <c r="AF1251" i="1"/>
  <c r="AF1283" i="1"/>
  <c r="AF2524" i="1"/>
  <c r="AF1663" i="1"/>
  <c r="AF1119" i="1"/>
  <c r="AF2394" i="1"/>
  <c r="AF615" i="1"/>
  <c r="AF1706" i="1"/>
  <c r="AE2529" i="1"/>
  <c r="AD2529" i="1"/>
  <c r="AF2151" i="1"/>
  <c r="AF2007" i="1"/>
  <c r="AF1574" i="1"/>
  <c r="AF1887" i="1"/>
  <c r="AD598" i="1"/>
  <c r="AE598" i="1"/>
  <c r="AF762" i="1"/>
  <c r="AF2204" i="1"/>
  <c r="AF2039" i="1"/>
  <c r="AE1839" i="1"/>
  <c r="AD1839" i="1"/>
  <c r="AD1232" i="1"/>
  <c r="AE1232" i="1"/>
  <c r="AF1060" i="1"/>
  <c r="AF1344" i="1"/>
  <c r="AF599" i="1"/>
  <c r="AF1674" i="1"/>
  <c r="AD2517" i="1"/>
  <c r="AE2517" i="1"/>
  <c r="AF538" i="1"/>
  <c r="AF2429" i="1"/>
  <c r="AF1419" i="1"/>
  <c r="AD2401" i="1"/>
  <c r="AE2401" i="1"/>
  <c r="AD2393" i="1"/>
  <c r="AE2393" i="1"/>
  <c r="AF1407" i="1"/>
  <c r="AD1353" i="1"/>
  <c r="AE1353" i="1"/>
  <c r="AE1094" i="1"/>
  <c r="AD1094" i="1"/>
  <c r="AD2442" i="1"/>
  <c r="AE2442" i="1"/>
  <c r="AD1318" i="1"/>
  <c r="AE1318" i="1"/>
  <c r="AF2100" i="1"/>
  <c r="AE2272" i="1"/>
  <c r="AD2272" i="1"/>
  <c r="AE2023" i="1"/>
  <c r="AD2023" i="1"/>
  <c r="AE644" i="1"/>
  <c r="AD644" i="1"/>
  <c r="AD1586" i="1"/>
  <c r="AE1586" i="1"/>
  <c r="AD1645" i="1"/>
  <c r="AE1645" i="1"/>
  <c r="AF1931" i="1"/>
  <c r="AF842" i="1"/>
  <c r="AE2353" i="1"/>
  <c r="AD2353" i="1"/>
  <c r="AF1857" i="1"/>
  <c r="AF618" i="1"/>
  <c r="AD2060" i="1"/>
  <c r="AE2060" i="1"/>
  <c r="AF1764" i="1"/>
  <c r="AD1526" i="1"/>
  <c r="AE1526" i="1"/>
  <c r="AF1454" i="1"/>
  <c r="AF678" i="1"/>
  <c r="AF967" i="1"/>
  <c r="AF1452" i="1"/>
  <c r="AF1920" i="1"/>
  <c r="AF1910" i="1"/>
  <c r="AE1151" i="1"/>
  <c r="AD1151" i="1"/>
  <c r="AE951" i="1"/>
  <c r="AD951" i="1"/>
  <c r="AE2131" i="1"/>
  <c r="AD2131" i="1"/>
  <c r="AF1171" i="1"/>
  <c r="AF2136" i="1"/>
  <c r="AE2483" i="1"/>
  <c r="AD2483" i="1"/>
  <c r="AD738" i="1"/>
  <c r="AE738" i="1"/>
  <c r="AE1730" i="1"/>
  <c r="AD1730" i="1"/>
  <c r="AE1015" i="1"/>
  <c r="AD1015" i="1"/>
  <c r="AF1347" i="1"/>
  <c r="AF1814" i="1"/>
  <c r="AF718" i="1"/>
  <c r="AF994" i="1"/>
  <c r="AE1117" i="1"/>
  <c r="AD1117" i="1"/>
  <c r="AF2479" i="1"/>
  <c r="AF1228" i="1"/>
  <c r="AF1138" i="1"/>
  <c r="AF993" i="1"/>
  <c r="AF1035" i="1"/>
  <c r="AF912" i="1"/>
  <c r="AF1363" i="1"/>
  <c r="AF1827" i="1"/>
  <c r="AF1999" i="1"/>
  <c r="AF2344" i="1"/>
  <c r="AD1930" i="1"/>
  <c r="AE1930" i="1"/>
  <c r="AF1841" i="1"/>
  <c r="AD2440" i="1"/>
  <c r="AE2440" i="1"/>
  <c r="AE1747" i="1"/>
  <c r="AD1747" i="1"/>
  <c r="AF1566" i="1"/>
  <c r="AF697" i="1"/>
  <c r="AD1619" i="1"/>
  <c r="AE1619" i="1"/>
  <c r="AE1577" i="1"/>
  <c r="AD1577" i="1"/>
  <c r="AF972" i="1"/>
  <c r="AE1757" i="1"/>
  <c r="AD1757" i="1"/>
  <c r="AF2355" i="1"/>
  <c r="AE1953" i="1"/>
  <c r="AD1953" i="1"/>
  <c r="AF1839" i="1"/>
  <c r="AF1232" i="1"/>
  <c r="AF1970" i="1"/>
  <c r="AF954" i="1"/>
  <c r="AF1493" i="1"/>
  <c r="AF2006" i="1"/>
  <c r="AD1596" i="1"/>
  <c r="AE1596" i="1"/>
  <c r="AD1834" i="1"/>
  <c r="AE1834" i="1"/>
  <c r="AD771" i="1"/>
  <c r="AE771" i="1"/>
  <c r="AD1507" i="1"/>
  <c r="AE1507" i="1"/>
  <c r="AE2235" i="1"/>
  <c r="AD2235" i="1"/>
  <c r="AF1859" i="1"/>
  <c r="AD2031" i="1"/>
  <c r="AE2031" i="1"/>
  <c r="AD1682" i="1"/>
  <c r="AE1682" i="1"/>
  <c r="AD1708" i="1"/>
  <c r="AE1708" i="1"/>
  <c r="AD2280" i="1"/>
  <c r="AE2280" i="1"/>
  <c r="AE2518" i="1"/>
  <c r="AD2518" i="1"/>
  <c r="AF2318" i="1"/>
  <c r="AD882" i="1"/>
  <c r="AE882" i="1"/>
  <c r="AF1292" i="1"/>
  <c r="AF2073" i="1"/>
  <c r="AE2487" i="1"/>
  <c r="AD2487" i="1"/>
  <c r="AF2401" i="1"/>
  <c r="AF2471" i="1"/>
  <c r="AF2078" i="1"/>
  <c r="AD2522" i="1"/>
  <c r="AE2522" i="1"/>
  <c r="AF840" i="1"/>
  <c r="AF2128" i="1"/>
  <c r="AE1238" i="1"/>
  <c r="AD1238" i="1"/>
  <c r="AF871" i="1"/>
  <c r="AE1728" i="1"/>
  <c r="AD1728" i="1"/>
  <c r="AD1966" i="1"/>
  <c r="AE1966" i="1"/>
  <c r="AF1993" i="1"/>
  <c r="AF1073" i="1"/>
  <c r="AF1711" i="1"/>
  <c r="AF1951" i="1"/>
  <c r="AF1387" i="1"/>
  <c r="AF2186" i="1"/>
  <c r="AD2091" i="1"/>
  <c r="AE2091" i="1"/>
  <c r="AF893" i="1"/>
  <c r="AF544" i="1"/>
  <c r="AF1472" i="1"/>
  <c r="AF1719" i="1"/>
  <c r="AE1423" i="1"/>
  <c r="AD1423" i="1"/>
  <c r="AE1091" i="1"/>
  <c r="AD1091" i="1"/>
  <c r="AF841" i="1"/>
  <c r="AF1364" i="1"/>
  <c r="AF963" i="1"/>
  <c r="AF779" i="1"/>
  <c r="AF616" i="1"/>
  <c r="AF2189" i="1"/>
  <c r="AE974" i="1"/>
  <c r="AD974" i="1"/>
  <c r="AE1031" i="1"/>
  <c r="AD1031" i="1"/>
  <c r="AD880" i="1"/>
  <c r="AE880" i="1"/>
  <c r="AE1935" i="1"/>
  <c r="AD1935" i="1"/>
  <c r="AD1233" i="1"/>
  <c r="AE1233" i="1"/>
  <c r="AF751" i="1"/>
  <c r="AE1608" i="1"/>
  <c r="AD1608" i="1"/>
  <c r="AE1846" i="1"/>
  <c r="AD1846" i="1"/>
  <c r="AF1541" i="1"/>
  <c r="AE737" i="1"/>
  <c r="AD737" i="1"/>
  <c r="AD1975" i="1"/>
  <c r="AE1975" i="1"/>
  <c r="AE695" i="1"/>
  <c r="AD695" i="1"/>
  <c r="AD2306" i="1"/>
  <c r="AE2306" i="1"/>
  <c r="AF2520" i="1"/>
  <c r="AD1307" i="1"/>
  <c r="AE1307" i="1"/>
  <c r="AF663" i="1"/>
  <c r="AF1930" i="1"/>
  <c r="AE1841" i="1"/>
  <c r="AD1841" i="1"/>
  <c r="AF2440" i="1"/>
  <c r="AF1747" i="1"/>
  <c r="AF1156" i="1"/>
  <c r="AE562" i="1"/>
  <c r="AD562" i="1"/>
  <c r="AE674" i="1"/>
  <c r="AD674" i="1"/>
  <c r="AF1003" i="1"/>
  <c r="AE1860" i="1"/>
  <c r="AD1860" i="1"/>
  <c r="AF2098" i="1"/>
  <c r="AF1619" i="1"/>
  <c r="AF1577" i="1"/>
  <c r="AE972" i="1"/>
  <c r="AD972" i="1"/>
  <c r="AF1757" i="1"/>
  <c r="AE2355" i="1"/>
  <c r="AD2355" i="1"/>
  <c r="AF1953" i="1"/>
  <c r="AD1081" i="1"/>
  <c r="AE1081" i="1"/>
  <c r="AF817" i="1"/>
  <c r="AF631" i="1"/>
  <c r="AF1236" i="1"/>
  <c r="AD1493" i="1"/>
  <c r="AE1493" i="1"/>
  <c r="AE2006" i="1"/>
  <c r="AD2006" i="1"/>
  <c r="AF1596" i="1"/>
  <c r="AF1834" i="1"/>
  <c r="AF771" i="1"/>
  <c r="AE2270" i="1"/>
  <c r="AD2270" i="1"/>
  <c r="AF2508" i="1"/>
  <c r="AD1295" i="1"/>
  <c r="AE1295" i="1"/>
  <c r="AF1293" i="1"/>
  <c r="AF1037" i="1"/>
  <c r="AD2275" i="1"/>
  <c r="AE2275" i="1"/>
  <c r="AF2031" i="1"/>
  <c r="AF1682" i="1"/>
  <c r="AF1708" i="1"/>
  <c r="AF2280" i="1"/>
  <c r="AF2518" i="1"/>
  <c r="AF2126" i="1"/>
  <c r="AF753" i="1"/>
  <c r="AF2500" i="1"/>
  <c r="AF2377" i="1"/>
  <c r="AF1977" i="1"/>
  <c r="AF1133" i="1"/>
  <c r="AF1665" i="1"/>
  <c r="AF2106" i="1"/>
  <c r="AD1400" i="1"/>
  <c r="AE1400" i="1"/>
  <c r="AD1997" i="1"/>
  <c r="AE1997" i="1"/>
  <c r="AE786" i="1"/>
  <c r="AD786" i="1"/>
  <c r="AD2372" i="1"/>
  <c r="AE2372" i="1"/>
  <c r="AD2118" i="1"/>
  <c r="AE2118" i="1"/>
  <c r="AD557" i="1"/>
  <c r="AE557" i="1"/>
  <c r="AE1795" i="1"/>
  <c r="AD1795" i="1"/>
  <c r="AF1064" i="1"/>
  <c r="AD1229" i="1"/>
  <c r="AE1229" i="1"/>
  <c r="AE1441" i="1"/>
  <c r="AD1441" i="1"/>
  <c r="AE1727" i="1"/>
  <c r="AD1727" i="1"/>
  <c r="AD830" i="1"/>
  <c r="AE830" i="1"/>
  <c r="AD1817" i="1"/>
  <c r="AE1817" i="1"/>
  <c r="AE1712" i="1"/>
  <c r="AD1712" i="1"/>
  <c r="AF664" i="1"/>
  <c r="AE1274" i="1"/>
  <c r="AD1274" i="1"/>
  <c r="AD1116" i="1"/>
  <c r="AE1116" i="1"/>
  <c r="AF829" i="1"/>
  <c r="AD821" i="1"/>
  <c r="AE821" i="1"/>
  <c r="AD2059" i="1"/>
  <c r="AE2059" i="1"/>
  <c r="AF2522" i="1"/>
  <c r="AD1886" i="1"/>
  <c r="AE1886" i="1"/>
  <c r="AD886" i="1"/>
  <c r="AE886" i="1"/>
  <c r="AF1941" i="1"/>
  <c r="AF1801" i="1"/>
  <c r="AF2087" i="1"/>
  <c r="AD980" i="1"/>
  <c r="AE980" i="1"/>
  <c r="AF1308" i="1"/>
  <c r="AD1546" i="1"/>
  <c r="AE1546" i="1"/>
  <c r="AE1770" i="1"/>
  <c r="AD1770" i="1"/>
  <c r="AF1036" i="1"/>
  <c r="AE1947" i="1"/>
  <c r="AD1947" i="1"/>
  <c r="AD2128" i="1"/>
  <c r="AE2128" i="1"/>
  <c r="AF1238" i="1"/>
  <c r="AD871" i="1"/>
  <c r="AE871" i="1"/>
  <c r="AF1728" i="1"/>
  <c r="AF1966" i="1"/>
  <c r="AE1357" i="1"/>
  <c r="AD1357" i="1"/>
  <c r="AF602" i="1"/>
  <c r="AF1397" i="1"/>
  <c r="AF2287" i="1"/>
  <c r="AF1775" i="1"/>
  <c r="AF1782" i="1"/>
  <c r="AD606" i="1"/>
  <c r="AE606" i="1"/>
  <c r="AD2048" i="1"/>
  <c r="AE2048" i="1"/>
  <c r="AE638" i="1"/>
  <c r="AD638" i="1"/>
  <c r="AE2412" i="1"/>
  <c r="AD2412" i="1"/>
  <c r="AD956" i="1"/>
  <c r="AE956" i="1"/>
  <c r="AE1989" i="1"/>
  <c r="AD1989" i="1"/>
  <c r="AD1784" i="1"/>
  <c r="AE1784" i="1"/>
  <c r="AF1980" i="1"/>
  <c r="AE1821" i="1"/>
  <c r="AD1821" i="1"/>
  <c r="AE1079" i="1"/>
  <c r="AD1079" i="1"/>
  <c r="AF849" i="1"/>
  <c r="AF1202" i="1"/>
  <c r="AF974" i="1"/>
  <c r="AF1031" i="1"/>
  <c r="AF880" i="1"/>
  <c r="AF1935" i="1"/>
  <c r="AF1233" i="1"/>
  <c r="AD751" i="1"/>
  <c r="AE751" i="1"/>
  <c r="AF1608" i="1"/>
  <c r="AF1846" i="1"/>
  <c r="AF1758" i="1"/>
  <c r="AF2435" i="1"/>
  <c r="AF1256" i="1"/>
  <c r="AF737" i="1"/>
  <c r="AF1975" i="1"/>
  <c r="AF695" i="1"/>
  <c r="AF2306" i="1"/>
  <c r="AD2520" i="1"/>
  <c r="AE2520" i="1"/>
  <c r="AF1307" i="1"/>
  <c r="AF1388" i="1"/>
  <c r="AF562" i="1"/>
  <c r="AF674" i="1"/>
  <c r="AE1003" i="1"/>
  <c r="AD1003" i="1"/>
  <c r="AF1860" i="1"/>
  <c r="AE2098" i="1"/>
  <c r="AD2098" i="1"/>
  <c r="AD1089" i="1"/>
  <c r="AE1089" i="1"/>
  <c r="AE1643" i="1"/>
  <c r="AD1643" i="1"/>
  <c r="AF1081" i="1"/>
  <c r="AF2439" i="1"/>
  <c r="AE2508" i="1"/>
  <c r="AD2508" i="1"/>
  <c r="AF1295" i="1"/>
  <c r="AE1293" i="1"/>
  <c r="AD1293" i="1"/>
  <c r="AE1037" i="1"/>
  <c r="AD1037" i="1"/>
  <c r="AF2275" i="1"/>
  <c r="AF1299" i="1"/>
  <c r="AD2426" i="1"/>
  <c r="AE2426" i="1"/>
  <c r="AD2455" i="1"/>
  <c r="AE2455" i="1"/>
  <c r="AE814" i="1"/>
  <c r="AD814" i="1"/>
  <c r="AF906" i="1"/>
  <c r="AE2348" i="1"/>
  <c r="AD2348" i="1"/>
  <c r="AD1562" i="1"/>
  <c r="AE1562" i="1"/>
  <c r="AF553" i="1"/>
  <c r="AE2121" i="1"/>
  <c r="AD2121" i="1"/>
  <c r="AD2245" i="1"/>
  <c r="AE2245" i="1"/>
  <c r="AE2531" i="1"/>
  <c r="AD2531" i="1"/>
  <c r="AF1877" i="1"/>
  <c r="AF570" i="1"/>
  <c r="AD778" i="1"/>
  <c r="AE778" i="1"/>
  <c r="AD1240" i="1"/>
  <c r="AE1240" i="1"/>
  <c r="AD1471" i="1"/>
  <c r="AE1471" i="1"/>
  <c r="AD2160" i="1"/>
  <c r="AE2160" i="1"/>
  <c r="AD2398" i="1"/>
  <c r="AE2398" i="1"/>
  <c r="AF2222" i="1"/>
  <c r="AF2112" i="1"/>
  <c r="AF1700" i="1"/>
  <c r="AF1997" i="1"/>
  <c r="AF786" i="1"/>
  <c r="AF2372" i="1"/>
  <c r="AF2118" i="1"/>
  <c r="AF557" i="1"/>
  <c r="AF1795" i="1"/>
  <c r="AF1229" i="1"/>
  <c r="AF1441" i="1"/>
  <c r="AF1727" i="1"/>
  <c r="AF830" i="1"/>
  <c r="AF1817" i="1"/>
  <c r="AF1712" i="1"/>
  <c r="AE787" i="1"/>
  <c r="AD787" i="1"/>
  <c r="AF1644" i="1"/>
  <c r="AF1882" i="1"/>
  <c r="AF850" i="1"/>
  <c r="AF1600" i="1"/>
  <c r="AF2283" i="1"/>
  <c r="AF955" i="1"/>
  <c r="AF2056" i="1"/>
  <c r="AF833" i="1"/>
  <c r="AF2215" i="1"/>
  <c r="AF1108" i="1"/>
  <c r="AF981" i="1"/>
  <c r="AF1261" i="1"/>
  <c r="AF1547" i="1"/>
  <c r="AF2497" i="1"/>
  <c r="AE692" i="1"/>
  <c r="AD692" i="1"/>
  <c r="AF703" i="1"/>
  <c r="AE1560" i="1"/>
  <c r="AD1560" i="1"/>
  <c r="AE1798" i="1"/>
  <c r="AD1798" i="1"/>
  <c r="AD851" i="1"/>
  <c r="AE851" i="1"/>
  <c r="AF1159" i="1"/>
  <c r="AD2503" i="1"/>
  <c r="AE2503" i="1"/>
  <c r="AE2418" i="1"/>
  <c r="AD2418" i="1"/>
  <c r="AD1412" i="1"/>
  <c r="AE1412" i="1"/>
  <c r="AE1549" i="1"/>
  <c r="AD1549" i="1"/>
  <c r="AE1835" i="1"/>
  <c r="AD1835" i="1"/>
  <c r="AE813" i="1"/>
  <c r="AD813" i="1"/>
  <c r="AE1741" i="1"/>
  <c r="AD1741" i="1"/>
  <c r="AF980" i="1"/>
  <c r="AE1308" i="1"/>
  <c r="AD1308" i="1"/>
  <c r="AF1546" i="1"/>
  <c r="AF1770" i="1"/>
  <c r="AD1036" i="1"/>
  <c r="AE1036" i="1"/>
  <c r="AF1947" i="1"/>
  <c r="AF1892" i="1"/>
  <c r="AD2510" i="1"/>
  <c r="AE2510" i="1"/>
  <c r="AF2066" i="1"/>
  <c r="AD2221" i="1"/>
  <c r="AE2221" i="1"/>
  <c r="AE2507" i="1"/>
  <c r="AD2507" i="1"/>
  <c r="AF2307" i="1"/>
  <c r="AF788" i="1"/>
  <c r="AF2312" i="1"/>
  <c r="AE1312" i="1"/>
  <c r="AD1312" i="1"/>
  <c r="AF660" i="1"/>
  <c r="AE1610" i="1"/>
  <c r="AD1610" i="1"/>
  <c r="AD1657" i="1"/>
  <c r="AE1657" i="1"/>
  <c r="AD1943" i="1"/>
  <c r="AE1943" i="1"/>
  <c r="AF1599" i="1"/>
  <c r="AF2198" i="1"/>
  <c r="AE2071" i="1"/>
  <c r="AD2071" i="1"/>
  <c r="AE1755" i="1"/>
  <c r="AD1755" i="1"/>
  <c r="AF2321" i="1"/>
  <c r="AF986" i="1"/>
  <c r="AF2334" i="1"/>
  <c r="AF1703" i="1"/>
  <c r="AF1638" i="1"/>
  <c r="AF822" i="1"/>
  <c r="AF2107" i="1"/>
  <c r="AF1123" i="1"/>
  <c r="AD2495" i="1"/>
  <c r="AE2495" i="1"/>
  <c r="AE1040" i="1"/>
  <c r="AD1040" i="1"/>
  <c r="AE1038" i="1"/>
  <c r="AD1038" i="1"/>
  <c r="AE2480" i="1"/>
  <c r="AD2480" i="1"/>
  <c r="AF1662" i="1"/>
  <c r="AF1592" i="1"/>
  <c r="AD1361" i="1"/>
  <c r="AE1361" i="1"/>
  <c r="AE1743" i="1"/>
  <c r="AD1743" i="1"/>
  <c r="AD614" i="1"/>
  <c r="AE614" i="1"/>
  <c r="AD774" i="1"/>
  <c r="AE774" i="1"/>
  <c r="AD2216" i="1"/>
  <c r="AE2216" i="1"/>
  <c r="AD2328" i="1"/>
  <c r="AE2328" i="1"/>
  <c r="AF1089" i="1"/>
  <c r="AF1643" i="1"/>
  <c r="AF1733" i="1"/>
  <c r="AD1044" i="1"/>
  <c r="AE1044" i="1"/>
  <c r="AD1658" i="1"/>
  <c r="AE1658" i="1"/>
  <c r="AD1825" i="1"/>
  <c r="AE1825" i="1"/>
  <c r="AE2111" i="1"/>
  <c r="AD2111" i="1"/>
  <c r="AE2061" i="1"/>
  <c r="AD2061" i="1"/>
  <c r="AE654" i="1"/>
  <c r="AD654" i="1"/>
  <c r="AF2096" i="1"/>
  <c r="AF1874" i="1"/>
  <c r="AE2180" i="1"/>
  <c r="AD2180" i="1"/>
  <c r="AE970" i="1"/>
  <c r="AD970" i="1"/>
  <c r="AD1504" i="1"/>
  <c r="AE1504" i="1"/>
  <c r="AF2509" i="1"/>
  <c r="AF2451" i="1"/>
  <c r="AF2426" i="1"/>
  <c r="AF2455" i="1"/>
  <c r="AF814" i="1"/>
  <c r="AF1562" i="1"/>
  <c r="AE2181" i="1"/>
  <c r="AD2181" i="1"/>
  <c r="AF710" i="1"/>
  <c r="AF1998" i="1"/>
  <c r="AF1969" i="1"/>
  <c r="AF2255" i="1"/>
  <c r="AF650" i="1"/>
  <c r="AE798" i="1"/>
  <c r="AD798" i="1"/>
  <c r="AF2240" i="1"/>
  <c r="AF2250" i="1"/>
  <c r="AE1339" i="1"/>
  <c r="AD1339" i="1"/>
  <c r="AD642" i="1"/>
  <c r="AE642" i="1"/>
  <c r="AF2228" i="1"/>
  <c r="AF589" i="1"/>
  <c r="AE2178" i="1"/>
  <c r="AD2178" i="1"/>
  <c r="AF2269" i="1"/>
  <c r="AF979" i="1"/>
  <c r="AF2174" i="1"/>
  <c r="AF1311" i="1"/>
  <c r="AE658" i="1"/>
  <c r="AD658" i="1"/>
  <c r="AF991" i="1"/>
  <c r="AE1848" i="1"/>
  <c r="AD1848" i="1"/>
  <c r="AF2086" i="1"/>
  <c r="AF813" i="1"/>
  <c r="AF1741" i="1"/>
  <c r="AE1892" i="1"/>
  <c r="AD1892" i="1"/>
  <c r="AF2510" i="1"/>
  <c r="AE2066" i="1"/>
  <c r="AD2066" i="1"/>
  <c r="AF2221" i="1"/>
  <c r="AF2507" i="1"/>
  <c r="AF1220" i="1"/>
  <c r="AF569" i="1"/>
  <c r="AF639" i="1"/>
  <c r="AF1858" i="1"/>
  <c r="AF1486" i="1"/>
  <c r="AF1312" i="1"/>
  <c r="AD660" i="1"/>
  <c r="AE660" i="1"/>
  <c r="AF1610" i="1"/>
  <c r="AF1657" i="1"/>
  <c r="AF1943" i="1"/>
  <c r="AF2177" i="1"/>
  <c r="AF1990" i="1"/>
  <c r="AD2119" i="1"/>
  <c r="AE2119" i="1"/>
  <c r="AF2074" i="1"/>
  <c r="AE1766" i="1"/>
  <c r="AD1766" i="1"/>
  <c r="AF2498" i="1"/>
  <c r="AF2154" i="1"/>
  <c r="AF1149" i="1"/>
  <c r="AF1273" i="1"/>
  <c r="AF899" i="1"/>
  <c r="AF2052" i="1"/>
  <c r="AF1845" i="1"/>
  <c r="AE1590" i="1"/>
  <c r="AD1590" i="1"/>
  <c r="AE1673" i="1"/>
  <c r="AD1673" i="1"/>
  <c r="AD1796" i="1"/>
  <c r="AE1796" i="1"/>
  <c r="AD947" i="1"/>
  <c r="AE947" i="1"/>
  <c r="AF2030" i="1"/>
  <c r="AE1837" i="1"/>
  <c r="AD1837" i="1"/>
  <c r="AE2123" i="1"/>
  <c r="AD2123" i="1"/>
  <c r="AF1650" i="1"/>
  <c r="AF1688" i="1"/>
  <c r="AF1862" i="1"/>
  <c r="AE1409" i="1"/>
  <c r="AD1409" i="1"/>
  <c r="AF2373" i="1"/>
  <c r="AD1696" i="1"/>
  <c r="AE1696" i="1"/>
  <c r="AE2037" i="1"/>
  <c r="AD2037" i="1"/>
  <c r="AE1275" i="1"/>
  <c r="AD1275" i="1"/>
  <c r="AF1605" i="1"/>
  <c r="AF909" i="1"/>
  <c r="AF2495" i="1"/>
  <c r="AF1040" i="1"/>
  <c r="AF1038" i="1"/>
  <c r="AF2480" i="1"/>
  <c r="AF2265" i="1"/>
  <c r="AD2428" i="1"/>
  <c r="AE2428" i="1"/>
  <c r="AE1686" i="1"/>
  <c r="AD1686" i="1"/>
  <c r="AE1746" i="1"/>
  <c r="AD1746" i="1"/>
  <c r="AD2089" i="1"/>
  <c r="AE2089" i="1"/>
  <c r="AE2375" i="1"/>
  <c r="AD2375" i="1"/>
  <c r="AF1361" i="1"/>
  <c r="AF1743" i="1"/>
  <c r="AF614" i="1"/>
  <c r="AF774" i="1"/>
  <c r="AF2216" i="1"/>
  <c r="AF2328" i="1"/>
  <c r="AF820" i="1"/>
  <c r="AF1001" i="1"/>
  <c r="AF1020" i="1"/>
  <c r="AF1044" i="1"/>
  <c r="AF1658" i="1"/>
  <c r="AF1825" i="1"/>
  <c r="AF2111" i="1"/>
  <c r="AF2061" i="1"/>
  <c r="AF654" i="1"/>
  <c r="AD2096" i="1"/>
  <c r="AE2096" i="1"/>
  <c r="AF869" i="1"/>
  <c r="AF744" i="1"/>
  <c r="AD2009" i="1"/>
  <c r="AE2009" i="1"/>
  <c r="AE1263" i="1"/>
  <c r="AD1263" i="1"/>
  <c r="AE855" i="1"/>
  <c r="AD855" i="1"/>
  <c r="AD836" i="1"/>
  <c r="AE836" i="1"/>
  <c r="AE2049" i="1"/>
  <c r="AD2049" i="1"/>
  <c r="AF1174" i="1"/>
  <c r="AF731" i="1"/>
  <c r="AD2421" i="1"/>
  <c r="AE2421" i="1"/>
  <c r="AD2218" i="1"/>
  <c r="AE2218" i="1"/>
  <c r="AE792" i="1"/>
  <c r="AD792" i="1"/>
  <c r="AF797" i="1"/>
  <c r="AF2035" i="1"/>
  <c r="AE2044" i="1"/>
  <c r="AD2044" i="1"/>
  <c r="AF668" i="1"/>
  <c r="AF1339" i="1"/>
  <c r="AF642" i="1"/>
  <c r="AE2228" i="1"/>
  <c r="AD2228" i="1"/>
  <c r="AE589" i="1"/>
  <c r="AD589" i="1"/>
  <c r="AF2178" i="1"/>
  <c r="AE2269" i="1"/>
  <c r="AD2269" i="1"/>
  <c r="AF2408" i="1"/>
  <c r="AD979" i="1"/>
  <c r="AE979" i="1"/>
  <c r="AF1158" i="1"/>
  <c r="AF866" i="1"/>
  <c r="AF724" i="1"/>
  <c r="AF1635" i="1"/>
  <c r="AD1311" i="1"/>
  <c r="AE1311" i="1"/>
  <c r="AF658" i="1"/>
  <c r="AD991" i="1"/>
  <c r="AE991" i="1"/>
  <c r="AF1848" i="1"/>
  <c r="AD2086" i="1"/>
  <c r="AE2086" i="1"/>
  <c r="AF1061" i="1"/>
  <c r="AF2133" i="1"/>
  <c r="AE1844" i="1"/>
  <c r="AD1844" i="1"/>
  <c r="AE1030" i="1"/>
  <c r="AD1030" i="1"/>
  <c r="AF2142" i="1"/>
  <c r="AF1885" i="1"/>
  <c r="AF2171" i="1"/>
  <c r="AF1564" i="1"/>
  <c r="AF2423" i="1"/>
  <c r="AF1780" i="1"/>
  <c r="AF537" i="1"/>
  <c r="AF2093" i="1"/>
  <c r="AD2233" i="1"/>
  <c r="AE2233" i="1"/>
  <c r="AF2519" i="1"/>
  <c r="AD819" i="1"/>
  <c r="AE819" i="1"/>
  <c r="AE595" i="1"/>
  <c r="AD595" i="1"/>
  <c r="AF1740" i="1"/>
  <c r="AF1978" i="1"/>
  <c r="AF1011" i="1"/>
  <c r="AF1816" i="1"/>
  <c r="AD2379" i="1"/>
  <c r="AE2379" i="1"/>
  <c r="AF2324" i="1"/>
  <c r="AF1328" i="1"/>
  <c r="AF1806" i="1"/>
  <c r="AF1179" i="1"/>
  <c r="AF671" i="1"/>
  <c r="AF1208" i="1"/>
  <c r="AF1449" i="1"/>
  <c r="AF2148" i="1"/>
  <c r="AF2386" i="1"/>
  <c r="AF1986" i="1"/>
  <c r="AE648" i="1"/>
  <c r="AD648" i="1"/>
  <c r="AE1744" i="1"/>
  <c r="AD1744" i="1"/>
  <c r="AF953" i="1"/>
  <c r="AD839" i="1"/>
  <c r="AE839" i="1"/>
  <c r="AE2213" i="1"/>
  <c r="AD2213" i="1"/>
  <c r="AF1478" i="1"/>
  <c r="AF1676" i="1"/>
  <c r="AF1641" i="1"/>
  <c r="AF1271" i="1"/>
  <c r="AF2001" i="1"/>
  <c r="AF888" i="1"/>
  <c r="AD1485" i="1"/>
  <c r="AE1485" i="1"/>
  <c r="AF2367" i="1"/>
  <c r="AE962" i="1"/>
  <c r="AD962" i="1"/>
  <c r="AF1266" i="1"/>
  <c r="AE2040" i="1"/>
  <c r="AD2040" i="1"/>
  <c r="AF2278" i="1"/>
  <c r="AF2105" i="1"/>
  <c r="AF1675" i="1"/>
  <c r="AD640" i="1"/>
  <c r="AE640" i="1"/>
  <c r="AD1551" i="1"/>
  <c r="AE1551" i="1"/>
  <c r="AE1670" i="1"/>
  <c r="AD1670" i="1"/>
  <c r="AD1557" i="1"/>
  <c r="AE1557" i="1"/>
  <c r="AF1224" i="1"/>
  <c r="AF1462" i="1"/>
  <c r="AF1668" i="1"/>
  <c r="AF1345" i="1"/>
  <c r="AF961" i="1"/>
  <c r="AF687" i="1"/>
  <c r="AF1818" i="1"/>
  <c r="AE1078" i="1"/>
  <c r="AD1078" i="1"/>
  <c r="AF2392" i="1"/>
  <c r="AD688" i="1"/>
  <c r="AE688" i="1"/>
  <c r="AF987" i="1"/>
  <c r="AF1521" i="1"/>
  <c r="AF2521" i="1"/>
  <c r="AE1289" i="1"/>
  <c r="AD1289" i="1"/>
  <c r="AD2310" i="1"/>
  <c r="AE2310" i="1"/>
  <c r="AD1550" i="1"/>
  <c r="AE1550" i="1"/>
  <c r="AD1304" i="1"/>
  <c r="AE1304" i="1"/>
  <c r="AD2313" i="1"/>
  <c r="AE2313" i="1"/>
  <c r="AD2308" i="1"/>
  <c r="AE2308" i="1"/>
  <c r="AD898" i="1"/>
  <c r="AE898" i="1"/>
  <c r="AF1458" i="1"/>
  <c r="AF2493" i="1"/>
  <c r="AE1697" i="1"/>
  <c r="AD1697" i="1"/>
  <c r="AF1785" i="1"/>
  <c r="AF2511" i="1"/>
  <c r="AF805" i="1"/>
  <c r="AF1338" i="1"/>
  <c r="AD2413" i="1"/>
  <c r="AE2413" i="1"/>
  <c r="AF1488" i="1"/>
  <c r="AF1427" i="1"/>
  <c r="AF1008" i="1"/>
  <c r="AE1516" i="1"/>
  <c r="AD1516" i="1"/>
  <c r="AF1212" i="1"/>
  <c r="AD1450" i="1"/>
  <c r="AE1450" i="1"/>
  <c r="AF1374" i="1"/>
  <c r="AF940" i="1"/>
  <c r="AE1851" i="1"/>
  <c r="AD1851" i="1"/>
  <c r="AF2295" i="1"/>
  <c r="AF2410" i="1"/>
  <c r="AF726" i="1"/>
  <c r="AF1991" i="1"/>
  <c r="AE2330" i="1"/>
  <c r="AD2330" i="1"/>
  <c r="AD1567" i="1"/>
  <c r="AE1567" i="1"/>
  <c r="AD1215" i="1"/>
  <c r="AE1215" i="1"/>
  <c r="AE1948" i="1"/>
  <c r="AD1948" i="1"/>
  <c r="AE759" i="1"/>
  <c r="AD759" i="1"/>
  <c r="AD1936" i="1"/>
  <c r="AE1936" i="1"/>
  <c r="AE1126" i="1"/>
  <c r="AD1126" i="1"/>
  <c r="AF581" i="1"/>
  <c r="AF1505" i="1"/>
  <c r="AF546" i="1"/>
  <c r="AE1988" i="1"/>
  <c r="AD1988" i="1"/>
  <c r="AF1445" i="1"/>
  <c r="AF1614" i="1"/>
  <c r="AF2029" i="1"/>
  <c r="AF2315" i="1"/>
  <c r="AF641" i="1"/>
  <c r="AF848" i="1"/>
  <c r="AF712" i="1"/>
  <c r="AF1623" i="1"/>
  <c r="AE547" i="1"/>
  <c r="AD547" i="1"/>
  <c r="AF1483" i="1"/>
  <c r="AF1124" i="1"/>
  <c r="AF1381" i="1"/>
  <c r="AF1667" i="1"/>
  <c r="AD696" i="1"/>
  <c r="AE696" i="1"/>
  <c r="AF1893" i="1"/>
  <c r="AD1359" i="1"/>
  <c r="AE1359" i="1"/>
  <c r="AE745" i="1"/>
  <c r="AD745" i="1"/>
  <c r="AF998" i="1"/>
  <c r="AD2298" i="1"/>
  <c r="AE2298" i="1"/>
  <c r="AF1270" i="1"/>
  <c r="AF1965" i="1"/>
  <c r="AF1221" i="1"/>
  <c r="AF1170" i="1"/>
  <c r="AF2102" i="1"/>
  <c r="AE1327" i="1"/>
  <c r="AD1327" i="1"/>
  <c r="AD2076" i="1"/>
  <c r="AE2076" i="1"/>
  <c r="AF2314" i="1"/>
  <c r="AD2452" i="1"/>
  <c r="AE2452" i="1"/>
  <c r="AD605" i="1"/>
  <c r="AE605" i="1"/>
  <c r="AE1843" i="1"/>
  <c r="AD1843" i="1"/>
  <c r="AD1919" i="1"/>
  <c r="AE1919" i="1"/>
  <c r="AE578" i="1"/>
  <c r="AD578" i="1"/>
  <c r="AF750" i="1"/>
  <c r="AE2192" i="1"/>
  <c r="AD2192" i="1"/>
  <c r="AF2185" i="1"/>
  <c r="AF669" i="1"/>
  <c r="AF800" i="1"/>
  <c r="AE715" i="1"/>
  <c r="AD715" i="1"/>
  <c r="AF1572" i="1"/>
  <c r="AF1810" i="1"/>
  <c r="AF1134" i="1"/>
  <c r="AF1201" i="1"/>
  <c r="AF1300" i="1"/>
  <c r="AF2369" i="1"/>
  <c r="AD1928" i="1"/>
  <c r="AE1928" i="1"/>
  <c r="AE1797" i="1"/>
  <c r="AD1797" i="1"/>
  <c r="AF1128" i="1"/>
  <c r="AD1260" i="1"/>
  <c r="AE1260" i="1"/>
  <c r="AD1113" i="1"/>
  <c r="AE1113" i="1"/>
  <c r="AE1408" i="1"/>
  <c r="AD1408" i="1"/>
  <c r="AE1652" i="1"/>
  <c r="AD1652" i="1"/>
  <c r="AE716" i="1"/>
  <c r="AD716" i="1"/>
  <c r="AD1684" i="1"/>
  <c r="AE1684" i="1"/>
  <c r="AE1693" i="1"/>
  <c r="AD1693" i="1"/>
  <c r="AE1979" i="1"/>
  <c r="AD1979" i="1"/>
  <c r="AF593" i="1"/>
  <c r="AF1831" i="1"/>
  <c r="AF2238" i="1"/>
  <c r="AF1937" i="1"/>
  <c r="AD2376" i="1"/>
  <c r="AE2376" i="1"/>
  <c r="AD1163" i="1"/>
  <c r="AE1163" i="1"/>
  <c r="AF1455" i="1"/>
  <c r="AD879" i="1"/>
  <c r="AE879" i="1"/>
  <c r="AD1183" i="1"/>
  <c r="AE1183" i="1"/>
  <c r="AE1992" i="1"/>
  <c r="AD1992" i="1"/>
  <c r="AF2230" i="1"/>
  <c r="AF2051" i="1"/>
  <c r="AF2261" i="1"/>
  <c r="AE719" i="1"/>
  <c r="AD719" i="1"/>
  <c r="AD1446" i="1"/>
  <c r="AE1446" i="1"/>
  <c r="AF2199" i="1"/>
  <c r="AF1968" i="1"/>
  <c r="AE747" i="1"/>
  <c r="AD747" i="1"/>
  <c r="AD2065" i="1"/>
  <c r="AE2065" i="1"/>
  <c r="AE1925" i="1"/>
  <c r="AD1925" i="1"/>
  <c r="AD630" i="1"/>
  <c r="AE630" i="1"/>
  <c r="AF2072" i="1"/>
  <c r="AE1783" i="1"/>
  <c r="AD1783" i="1"/>
  <c r="AF928" i="1"/>
  <c r="AD1093" i="1"/>
  <c r="AE1093" i="1"/>
  <c r="AF2346" i="1"/>
  <c r="AF2453" i="1"/>
  <c r="AF860" i="1"/>
  <c r="AF1519" i="1"/>
  <c r="AF574" i="1"/>
  <c r="AF1317" i="1"/>
  <c r="AF2446" i="1"/>
  <c r="AF704" i="1"/>
  <c r="AF1080" i="1"/>
  <c r="AF1983" i="1"/>
  <c r="AF548" i="1"/>
  <c r="AE799" i="1"/>
  <c r="AD799" i="1"/>
  <c r="AF1656" i="1"/>
  <c r="AF1894" i="1"/>
  <c r="AF1753" i="1"/>
  <c r="AF1070" i="1"/>
  <c r="AE1879" i="1"/>
  <c r="AD1879" i="1"/>
  <c r="AE2097" i="1"/>
  <c r="AD2097" i="1"/>
  <c r="AE1329" i="1"/>
  <c r="AD1329" i="1"/>
  <c r="AE1501" i="1"/>
  <c r="AD1501" i="1"/>
  <c r="AE1787" i="1"/>
  <c r="AD1787" i="1"/>
  <c r="AF2094" i="1"/>
  <c r="AF2494" i="1"/>
  <c r="AE2018" i="1"/>
  <c r="AD2018" i="1"/>
  <c r="AF626" i="1"/>
  <c r="AE568" i="1"/>
  <c r="AD568" i="1"/>
  <c r="AF1479" i="1"/>
  <c r="AF1496" i="1"/>
  <c r="AF2488" i="1"/>
  <c r="AF959" i="1"/>
  <c r="AF2226" i="1"/>
  <c r="AF1246" i="1"/>
  <c r="AF2350" i="1"/>
  <c r="AF1672" i="1"/>
  <c r="AF1148" i="1"/>
  <c r="AF868" i="1"/>
  <c r="AE1779" i="1"/>
  <c r="AD1779" i="1"/>
  <c r="AF914" i="1"/>
  <c r="AF2025" i="1"/>
  <c r="AF1365" i="1"/>
  <c r="AF681" i="1"/>
  <c r="AF1358" i="1"/>
  <c r="AF2103" i="1"/>
  <c r="AF1552" i="1"/>
  <c r="AF2291" i="1"/>
  <c r="AF1334" i="1"/>
  <c r="AD1922" i="1"/>
  <c r="AE1922" i="1"/>
  <c r="AD2161" i="1"/>
  <c r="AE2161" i="1"/>
  <c r="AF2447" i="1"/>
  <c r="AE958" i="1"/>
  <c r="AD958" i="1"/>
  <c r="AF990" i="1"/>
  <c r="AF2432" i="1"/>
  <c r="AF1575" i="1"/>
  <c r="AF1498" i="1"/>
  <c r="AF699" i="1"/>
  <c r="AF1424" i="1"/>
  <c r="AF2187" i="1"/>
  <c r="AF2485" i="1"/>
  <c r="AD1420" i="1"/>
  <c r="AE1420" i="1"/>
  <c r="AF565" i="1"/>
  <c r="AF571" i="1"/>
  <c r="AF1428" i="1"/>
  <c r="AD1666" i="1"/>
  <c r="AE1666" i="1"/>
  <c r="AD1718" i="1"/>
  <c r="AE1718" i="1"/>
  <c r="AE923" i="1"/>
  <c r="AD923" i="1"/>
  <c r="AD1226" i="1"/>
  <c r="AE1226" i="1"/>
  <c r="AE2016" i="1"/>
  <c r="AD2016" i="1"/>
  <c r="AF2254" i="1"/>
  <c r="AF819" i="1"/>
  <c r="AF1404" i="1"/>
  <c r="AF1314" i="1"/>
  <c r="AD873" i="1"/>
  <c r="AE873" i="1"/>
  <c r="AD1153" i="1"/>
  <c r="AE1153" i="1"/>
  <c r="AE1439" i="1"/>
  <c r="AD1439" i="1"/>
  <c r="AE1917" i="1"/>
  <c r="AD1917" i="1"/>
  <c r="AF1264" i="1"/>
  <c r="AE2419" i="1"/>
  <c r="AD2419" i="1"/>
  <c r="AF2225" i="1"/>
  <c r="AD717" i="1"/>
  <c r="AE717" i="1"/>
  <c r="AD2207" i="1"/>
  <c r="AE2207" i="1"/>
  <c r="AF1092" i="1"/>
  <c r="AE1067" i="1"/>
  <c r="AD1067" i="1"/>
  <c r="AD2504" i="1"/>
  <c r="AE2504" i="1"/>
  <c r="AF1744" i="1"/>
  <c r="AD953" i="1"/>
  <c r="AE953" i="1"/>
  <c r="AF839" i="1"/>
  <c r="AF2213" i="1"/>
  <c r="AF2430" i="1"/>
  <c r="AF1570" i="1"/>
  <c r="AF1710" i="1"/>
  <c r="AF1022" i="1"/>
  <c r="AF1370" i="1"/>
  <c r="AF1721" i="1"/>
  <c r="AE888" i="1"/>
  <c r="AD888" i="1"/>
  <c r="AF1485" i="1"/>
  <c r="AE2367" i="1"/>
  <c r="AD2367" i="1"/>
  <c r="AF962" i="1"/>
  <c r="AD1266" i="1"/>
  <c r="AE1266" i="1"/>
  <c r="AF2040" i="1"/>
  <c r="AE2278" i="1"/>
  <c r="AD2278" i="1"/>
  <c r="AF966" i="1"/>
  <c r="AF2251" i="1"/>
  <c r="AF2358" i="1"/>
  <c r="AF640" i="1"/>
  <c r="AF1551" i="1"/>
  <c r="AF1670" i="1"/>
  <c r="AF1557" i="1"/>
  <c r="AE1224" i="1"/>
  <c r="AD1224" i="1"/>
  <c r="AE1462" i="1"/>
  <c r="AD1462" i="1"/>
  <c r="AF1465" i="1"/>
  <c r="AF1385" i="1"/>
  <c r="AF1289" i="1"/>
  <c r="AF2310" i="1"/>
  <c r="AF1550" i="1"/>
  <c r="AF1304" i="1"/>
  <c r="AF2313" i="1"/>
  <c r="AD1055" i="1"/>
  <c r="AE1055" i="1"/>
  <c r="AD1777" i="1"/>
  <c r="AE1777" i="1"/>
  <c r="AF982" i="1"/>
  <c r="AF2236" i="1"/>
  <c r="AF1697" i="1"/>
  <c r="AD1785" i="1"/>
  <c r="AE1785" i="1"/>
  <c r="AD2511" i="1"/>
  <c r="AE2511" i="1"/>
  <c r="AD805" i="1"/>
  <c r="AE805" i="1"/>
  <c r="AD1338" i="1"/>
  <c r="AE1338" i="1"/>
  <c r="AF2413" i="1"/>
  <c r="AF2248" i="1"/>
  <c r="AF2003" i="1"/>
  <c r="AF1516" i="1"/>
  <c r="AD1212" i="1"/>
  <c r="AE1212" i="1"/>
  <c r="AF1450" i="1"/>
  <c r="AD1374" i="1"/>
  <c r="AE1374" i="1"/>
  <c r="AD940" i="1"/>
  <c r="AE940" i="1"/>
  <c r="AF1851" i="1"/>
  <c r="AF2143" i="1"/>
  <c r="AF2463" i="1"/>
  <c r="AF1007" i="1"/>
  <c r="AE933" i="1"/>
  <c r="AD933" i="1"/>
  <c r="AD1213" i="1"/>
  <c r="AE1213" i="1"/>
  <c r="AE1499" i="1"/>
  <c r="AD1499" i="1"/>
  <c r="AE584" i="1"/>
  <c r="AD584" i="1"/>
  <c r="AE2138" i="1"/>
  <c r="AD2138" i="1"/>
  <c r="AE812" i="1"/>
  <c r="AD812" i="1"/>
  <c r="AE809" i="1"/>
  <c r="AD809" i="1"/>
  <c r="AD2047" i="1"/>
  <c r="AE2047" i="1"/>
  <c r="AF1482" i="1"/>
  <c r="AD1411" i="1"/>
  <c r="AE1411" i="1"/>
  <c r="AF1865" i="1"/>
  <c r="AD1203" i="1"/>
  <c r="AE1203" i="1"/>
  <c r="AF2164" i="1"/>
  <c r="AF2062" i="1"/>
  <c r="AF775" i="1"/>
  <c r="AF1254" i="1"/>
  <c r="AF1895" i="1"/>
  <c r="AF2330" i="1"/>
  <c r="AF1567" i="1"/>
  <c r="AF1215" i="1"/>
  <c r="AF1948" i="1"/>
  <c r="AF759" i="1"/>
  <c r="AF1936" i="1"/>
  <c r="AF1126" i="1"/>
  <c r="AF1431" i="1"/>
  <c r="AF1463" i="1"/>
  <c r="AD2209" i="1"/>
  <c r="AE2209" i="1"/>
  <c r="AD1396" i="1"/>
  <c r="AE1396" i="1"/>
  <c r="AF559" i="1"/>
  <c r="AF1416" i="1"/>
  <c r="AD1654" i="1"/>
  <c r="AE1654" i="1"/>
  <c r="AD573" i="1"/>
  <c r="AE573" i="1"/>
  <c r="AE1576" i="1"/>
  <c r="AD1576" i="1"/>
  <c r="AE2271" i="1"/>
  <c r="AD2271" i="1"/>
  <c r="AD802" i="1"/>
  <c r="AE802" i="1"/>
  <c r="AE1101" i="1"/>
  <c r="AD1101" i="1"/>
  <c r="AE1944" i="1"/>
  <c r="AD1944" i="1"/>
  <c r="AF2182" i="1"/>
  <c r="AD1631" i="1"/>
  <c r="AE1631" i="1"/>
  <c r="AF1230" i="1"/>
  <c r="AD2297" i="1"/>
  <c r="AE2297" i="1"/>
  <c r="AF1904" i="1"/>
  <c r="AF929" i="1"/>
  <c r="AE1111" i="1"/>
  <c r="AD1111" i="1"/>
  <c r="AE856" i="1"/>
  <c r="AD856" i="1"/>
  <c r="AD1767" i="1"/>
  <c r="AE1767" i="1"/>
  <c r="AF1960" i="1"/>
  <c r="AF600" i="1"/>
  <c r="AF1194" i="1"/>
  <c r="AF1422" i="1"/>
  <c r="AF1829" i="1"/>
  <c r="AF592" i="1"/>
  <c r="AD1647" i="1"/>
  <c r="AE1647" i="1"/>
  <c r="AF672" i="1"/>
  <c r="AD2070" i="1"/>
  <c r="AE2070" i="1"/>
  <c r="AF1320" i="1"/>
  <c r="AD1558" i="1"/>
  <c r="AE1558" i="1"/>
  <c r="AF1327" i="1"/>
  <c r="AF2076" i="1"/>
  <c r="AE2314" i="1"/>
  <c r="AD2314" i="1"/>
  <c r="AF2452" i="1"/>
  <c r="AF605" i="1"/>
  <c r="AF1843" i="1"/>
  <c r="AF876" i="1"/>
  <c r="AF1919" i="1"/>
  <c r="AF578" i="1"/>
  <c r="AE750" i="1"/>
  <c r="AD750" i="1"/>
  <c r="AF2192" i="1"/>
  <c r="AF1797" i="1"/>
  <c r="AE1128" i="1"/>
  <c r="AD1128" i="1"/>
  <c r="AF1113" i="1"/>
  <c r="AF1408" i="1"/>
  <c r="AF1652" i="1"/>
  <c r="AF716" i="1"/>
  <c r="AF1684" i="1"/>
  <c r="AF1693" i="1"/>
  <c r="AF1979" i="1"/>
  <c r="AE1455" i="1"/>
  <c r="AD1455" i="1"/>
  <c r="AF879" i="1"/>
  <c r="AF1183" i="1"/>
  <c r="AF1992" i="1"/>
  <c r="AE2230" i="1"/>
  <c r="AD2230" i="1"/>
  <c r="AF2388" i="1"/>
  <c r="AF1477" i="1"/>
  <c r="AF747" i="1"/>
  <c r="AF2065" i="1"/>
  <c r="AF1925" i="1"/>
  <c r="AF630" i="1"/>
  <c r="AE2072" i="1"/>
  <c r="AD2072" i="1"/>
  <c r="AF1783" i="1"/>
  <c r="AF2200" i="1"/>
  <c r="AD1090" i="1"/>
  <c r="AE1090" i="1"/>
  <c r="AF1093" i="1"/>
  <c r="AF1004" i="1"/>
  <c r="AF1529" i="1"/>
  <c r="AF2214" i="1"/>
  <c r="AF1322" i="1"/>
  <c r="AF758" i="1"/>
  <c r="AF1384" i="1"/>
  <c r="AD1244" i="1"/>
  <c r="AE1244" i="1"/>
  <c r="AF2316" i="1"/>
  <c r="AE1103" i="1"/>
  <c r="AD1103" i="1"/>
  <c r="AD872" i="1"/>
  <c r="AE872" i="1"/>
  <c r="AE845" i="1"/>
  <c r="AD845" i="1"/>
  <c r="AE2083" i="1"/>
  <c r="AD2083" i="1"/>
  <c r="AF1571" i="1"/>
  <c r="AF1879" i="1"/>
  <c r="AF2097" i="1"/>
  <c r="AF1329" i="1"/>
  <c r="AF1501" i="1"/>
  <c r="AF1787" i="1"/>
  <c r="AF2368" i="1"/>
  <c r="AF1305" i="1"/>
  <c r="AF1532" i="1"/>
  <c r="AF591" i="1"/>
  <c r="AF2340" i="1"/>
  <c r="AF554" i="1"/>
  <c r="AF1912" i="1"/>
  <c r="AE960" i="1"/>
  <c r="AD960" i="1"/>
  <c r="AE825" i="1"/>
  <c r="AD825" i="1"/>
  <c r="AD1249" i="1"/>
  <c r="AE1249" i="1"/>
  <c r="AE1535" i="1"/>
  <c r="AD1535" i="1"/>
  <c r="AF541" i="1"/>
  <c r="AE1425" i="1"/>
  <c r="AD1425" i="1"/>
  <c r="AD2515" i="1"/>
  <c r="AE2515" i="1"/>
  <c r="AF725" i="1"/>
  <c r="AF1683" i="1"/>
  <c r="AF1086" i="1"/>
  <c r="AF1855" i="1"/>
  <c r="AF1376" i="1"/>
  <c r="AF2163" i="1"/>
  <c r="AF1420" i="1"/>
  <c r="AE565" i="1"/>
  <c r="AD565" i="1"/>
  <c r="AD571" i="1"/>
  <c r="AE571" i="1"/>
  <c r="AD1428" i="1"/>
  <c r="AE1428" i="1"/>
  <c r="AF1666" i="1"/>
  <c r="AD2404" i="1"/>
  <c r="AE2404" i="1"/>
  <c r="AE1637" i="1"/>
  <c r="AD1637" i="1"/>
  <c r="AF1012" i="1"/>
  <c r="AD1923" i="1"/>
  <c r="AE1923" i="1"/>
  <c r="AE2318" i="1"/>
  <c r="AD2318" i="1"/>
  <c r="AF882" i="1"/>
  <c r="AD1292" i="1"/>
  <c r="AE1292" i="1"/>
  <c r="AE2073" i="1"/>
  <c r="AD2073" i="1"/>
  <c r="AF2487" i="1"/>
  <c r="AF1718" i="1"/>
  <c r="AF923" i="1"/>
  <c r="AF1226" i="1"/>
  <c r="AF2016" i="1"/>
  <c r="AE2254" i="1"/>
  <c r="AD2254" i="1"/>
  <c r="AF2421" i="1"/>
  <c r="AD1404" i="1"/>
  <c r="AE1404" i="1"/>
  <c r="AE1314" i="1"/>
  <c r="AD1314" i="1"/>
  <c r="AF564" i="1"/>
  <c r="AE710" i="1"/>
  <c r="AD710" i="1"/>
  <c r="AE1998" i="1"/>
  <c r="AD1998" i="1"/>
  <c r="AD1969" i="1"/>
  <c r="AE1969" i="1"/>
  <c r="AD2255" i="1"/>
  <c r="AE2255" i="1"/>
  <c r="AE650" i="1"/>
  <c r="AD650" i="1"/>
  <c r="AF798" i="1"/>
  <c r="AD2240" i="1"/>
  <c r="AE2240" i="1"/>
  <c r="AF873" i="1"/>
  <c r="AF1153" i="1"/>
  <c r="AF1439" i="1"/>
  <c r="AF1917" i="1"/>
  <c r="AD1264" i="1"/>
  <c r="AE1264" i="1"/>
  <c r="AF2419" i="1"/>
  <c r="AF2218" i="1"/>
  <c r="AF792" i="1"/>
  <c r="AE797" i="1"/>
  <c r="AD797" i="1"/>
  <c r="AE2035" i="1"/>
  <c r="AD2035" i="1"/>
  <c r="AE2126" i="1"/>
  <c r="AD2126" i="1"/>
  <c r="AD753" i="1"/>
  <c r="AE753" i="1"/>
  <c r="AD2500" i="1"/>
  <c r="AE2500" i="1"/>
  <c r="AD2377" i="1"/>
  <c r="AE2377" i="1"/>
  <c r="AF2514" i="1"/>
  <c r="AF717" i="1"/>
  <c r="AF2207" i="1"/>
  <c r="AE1092" i="1"/>
  <c r="AD1092" i="1"/>
  <c r="AF1067" i="1"/>
  <c r="AF2504" i="1"/>
  <c r="AE634" i="1"/>
  <c r="AD634" i="1"/>
  <c r="AE701" i="1"/>
  <c r="AD701" i="1"/>
  <c r="AF777" i="1"/>
  <c r="AF1804" i="1"/>
  <c r="AF1050" i="1"/>
  <c r="AF1581" i="1"/>
  <c r="AF563" i="1"/>
  <c r="AF761" i="1"/>
  <c r="AF1742" i="1"/>
  <c r="AF708" i="1"/>
  <c r="AF1319" i="1"/>
  <c r="AD2319" i="1"/>
  <c r="AE2319" i="1"/>
  <c r="AD767" i="1"/>
  <c r="AE767" i="1"/>
  <c r="AE2450" i="1"/>
  <c r="AD2450" i="1"/>
  <c r="AD1069" i="1"/>
  <c r="AE1069" i="1"/>
  <c r="AE1355" i="1"/>
  <c r="AD1355" i="1"/>
  <c r="AF1553" i="1"/>
  <c r="AD764" i="1"/>
  <c r="AE764" i="1"/>
  <c r="AF1792" i="1"/>
  <c r="AD596" i="1"/>
  <c r="AE596" i="1"/>
  <c r="AD665" i="1"/>
  <c r="AE665" i="1"/>
  <c r="AD1903" i="1"/>
  <c r="AE1903" i="1"/>
  <c r="AF1055" i="1"/>
  <c r="AD1700" i="1"/>
  <c r="AE1700" i="1"/>
  <c r="AF1777" i="1"/>
  <c r="AF965" i="1"/>
  <c r="AF588" i="1"/>
  <c r="AF1958" i="1"/>
  <c r="AE2463" i="1"/>
  <c r="AD2463" i="1"/>
  <c r="AE1007" i="1"/>
  <c r="AD1007" i="1"/>
  <c r="AF933" i="1"/>
  <c r="AF1213" i="1"/>
  <c r="AF1499" i="1"/>
  <c r="AF584" i="1"/>
  <c r="AF2138" i="1"/>
  <c r="AF812" i="1"/>
  <c r="AF809" i="1"/>
  <c r="AF2047" i="1"/>
  <c r="AD1482" i="1"/>
  <c r="AE1482" i="1"/>
  <c r="AF1411" i="1"/>
  <c r="AD1865" i="1"/>
  <c r="AE1865" i="1"/>
  <c r="AF1203" i="1"/>
  <c r="AD1591" i="1"/>
  <c r="AE1591" i="1"/>
  <c r="AE2164" i="1"/>
  <c r="AD2164" i="1"/>
  <c r="AF2391" i="1"/>
  <c r="AF1380" i="1"/>
  <c r="AF1976" i="1"/>
  <c r="AF787" i="1"/>
  <c r="AD1644" i="1"/>
  <c r="AE1644" i="1"/>
  <c r="AE1882" i="1"/>
  <c r="AD1882" i="1"/>
  <c r="AD850" i="1"/>
  <c r="AE850" i="1"/>
  <c r="AE1600" i="1"/>
  <c r="AD1600" i="1"/>
  <c r="AD2283" i="1"/>
  <c r="AE2283" i="1"/>
  <c r="AF2209" i="1"/>
  <c r="AF1396" i="1"/>
  <c r="AE559" i="1"/>
  <c r="AD559" i="1"/>
  <c r="AD1416" i="1"/>
  <c r="AE1416" i="1"/>
  <c r="AF1654" i="1"/>
  <c r="AF790" i="1"/>
  <c r="AD2498" i="1"/>
  <c r="AE2498" i="1"/>
  <c r="AE1980" i="1"/>
  <c r="AD1980" i="1"/>
  <c r="AD2282" i="1"/>
  <c r="AE2282" i="1"/>
  <c r="AD1364" i="1"/>
  <c r="AE1364" i="1"/>
  <c r="AD2479" i="1"/>
  <c r="AE2479" i="1"/>
  <c r="AE1158" i="1"/>
  <c r="AD1158" i="1"/>
  <c r="AD866" i="1"/>
  <c r="AE866" i="1"/>
  <c r="AD724" i="1"/>
  <c r="AE724" i="1"/>
  <c r="AE1635" i="1"/>
  <c r="AD1635" i="1"/>
  <c r="AF573" i="1"/>
  <c r="AE2056" i="1"/>
  <c r="AD2056" i="1"/>
  <c r="AE833" i="1"/>
  <c r="AD833" i="1"/>
  <c r="AD2215" i="1"/>
  <c r="AE2215" i="1"/>
  <c r="AD1108" i="1"/>
  <c r="AE1108" i="1"/>
  <c r="AD981" i="1"/>
  <c r="AE981" i="1"/>
  <c r="AE1261" i="1"/>
  <c r="AD1261" i="1"/>
  <c r="AE1547" i="1"/>
  <c r="AD1547" i="1"/>
  <c r="AF1576" i="1"/>
  <c r="AF2271" i="1"/>
  <c r="AF802" i="1"/>
  <c r="AF1101" i="1"/>
  <c r="AF1944" i="1"/>
  <c r="AE2182" i="1"/>
  <c r="AD2182" i="1"/>
  <c r="AF1631" i="1"/>
  <c r="AD1230" i="1"/>
  <c r="AE1230" i="1"/>
  <c r="AF2297" i="1"/>
  <c r="AD1904" i="1"/>
  <c r="AE1904" i="1"/>
  <c r="AD929" i="1"/>
  <c r="AE929" i="1"/>
  <c r="AF1111" i="1"/>
  <c r="AF856" i="1"/>
  <c r="AF1767" i="1"/>
  <c r="AF1524" i="1"/>
  <c r="AF763" i="1"/>
  <c r="AF1964" i="1"/>
  <c r="AD1829" i="1"/>
  <c r="AE1829" i="1"/>
  <c r="AE592" i="1"/>
  <c r="AD592" i="1"/>
  <c r="AF1647" i="1"/>
  <c r="AD672" i="1"/>
  <c r="AE672" i="1"/>
  <c r="AF2070" i="1"/>
  <c r="AD1320" i="1"/>
  <c r="AE1320" i="1"/>
  <c r="AF1558" i="1"/>
  <c r="AF1886" i="1"/>
  <c r="AF886" i="1"/>
  <c r="AE1941" i="1"/>
  <c r="AD1941" i="1"/>
  <c r="AD1801" i="1"/>
  <c r="AE1801" i="1"/>
  <c r="AD2087" i="1"/>
  <c r="AE2087" i="1"/>
  <c r="AE1016" i="1"/>
  <c r="AD1016" i="1"/>
  <c r="AE920" i="1"/>
  <c r="AD920" i="1"/>
  <c r="AF727" i="1"/>
  <c r="AE1584" i="1"/>
  <c r="AD1584" i="1"/>
  <c r="AE1822" i="1"/>
  <c r="AD1822" i="1"/>
  <c r="AE1027" i="1"/>
  <c r="AD1027" i="1"/>
  <c r="AE2203" i="1"/>
  <c r="AD2203" i="1"/>
  <c r="AE1267" i="1"/>
  <c r="AD1267" i="1"/>
  <c r="AE1160" i="1"/>
  <c r="AD1160" i="1"/>
  <c r="AD2229" i="1"/>
  <c r="AE2229" i="1"/>
  <c r="AD1178" i="1"/>
  <c r="AE1178" i="1"/>
  <c r="AD1694" i="1"/>
  <c r="AE1694" i="1"/>
  <c r="AE1131" i="1"/>
  <c r="AD1131" i="1"/>
  <c r="AE842" i="1"/>
  <c r="AD842" i="1"/>
  <c r="AF2353" i="1"/>
  <c r="AE1857" i="1"/>
  <c r="AD1857" i="1"/>
  <c r="AE618" i="1"/>
  <c r="AD618" i="1"/>
  <c r="AF2060" i="1"/>
  <c r="AD788" i="1"/>
  <c r="AE788" i="1"/>
  <c r="AD2200" i="1"/>
  <c r="AE2200" i="1"/>
  <c r="AF1090" i="1"/>
  <c r="AF1685" i="1"/>
  <c r="AF666" i="1"/>
  <c r="AF1456" i="1"/>
  <c r="AF2252" i="1"/>
  <c r="AF1417" i="1"/>
  <c r="AF870" i="1"/>
  <c r="AF1630" i="1"/>
  <c r="AF1244" i="1"/>
  <c r="AE2316" i="1"/>
  <c r="AD2316" i="1"/>
  <c r="AF1103" i="1"/>
  <c r="AF872" i="1"/>
  <c r="AF845" i="1"/>
  <c r="AF2083" i="1"/>
  <c r="AF1539" i="1"/>
  <c r="AF2147" i="1"/>
  <c r="AD1061" i="1"/>
  <c r="AE1061" i="1"/>
  <c r="AE2133" i="1"/>
  <c r="AD2133" i="1"/>
  <c r="AF1844" i="1"/>
  <c r="AF1030" i="1"/>
  <c r="AE2142" i="1"/>
  <c r="AD2142" i="1"/>
  <c r="AD1885" i="1"/>
  <c r="AE1885" i="1"/>
  <c r="AE2171" i="1"/>
  <c r="AD2171" i="1"/>
  <c r="AF1122" i="1"/>
  <c r="AF582" i="1"/>
  <c r="AE1617" i="1"/>
  <c r="AD1617" i="1"/>
  <c r="AE1692" i="1"/>
  <c r="AD1692" i="1"/>
  <c r="AF1502" i="1"/>
  <c r="AD1120" i="1"/>
  <c r="AE1120" i="1"/>
  <c r="AD2335" i="1"/>
  <c r="AE2335" i="1"/>
  <c r="AE1725" i="1"/>
  <c r="AD1725" i="1"/>
  <c r="AE1048" i="1"/>
  <c r="AD1048" i="1"/>
  <c r="AE957" i="1"/>
  <c r="AD957" i="1"/>
  <c r="AE1237" i="1"/>
  <c r="AD1237" i="1"/>
  <c r="AD1523" i="1"/>
  <c r="AE1523" i="1"/>
  <c r="AD801" i="1"/>
  <c r="AE801" i="1"/>
  <c r="AE2124" i="1"/>
  <c r="AD2124" i="1"/>
  <c r="AF721" i="1"/>
  <c r="AE1649" i="1"/>
  <c r="AD1649" i="1"/>
  <c r="AE1640" i="1"/>
  <c r="AD1640" i="1"/>
  <c r="AF939" i="1"/>
  <c r="AF1360" i="1"/>
  <c r="AF2202" i="1"/>
  <c r="AF1095" i="1"/>
  <c r="AF1435" i="1"/>
  <c r="AF960" i="1"/>
  <c r="AF825" i="1"/>
  <c r="AF1249" i="1"/>
  <c r="AF1535" i="1"/>
  <c r="AE541" i="1"/>
  <c r="AD541" i="1"/>
  <c r="AF1425" i="1"/>
  <c r="AF2515" i="1"/>
  <c r="AF1469" i="1"/>
  <c r="AF2259" i="1"/>
  <c r="AD1901" i="1"/>
  <c r="AE1901" i="1"/>
  <c r="AF2415" i="1"/>
  <c r="AE1047" i="1"/>
  <c r="AD1047" i="1"/>
  <c r="AE1349" i="1"/>
  <c r="AD1349" i="1"/>
  <c r="AE2088" i="1"/>
  <c r="AD2088" i="1"/>
  <c r="AD2326" i="1"/>
  <c r="AE2326" i="1"/>
  <c r="AF1580" i="1"/>
  <c r="AD1775" i="1"/>
  <c r="AE1775" i="1"/>
  <c r="AE1782" i="1"/>
  <c r="AD1782" i="1"/>
  <c r="AF606" i="1"/>
  <c r="AF2048" i="1"/>
  <c r="AF656" i="1"/>
  <c r="AF2299" i="1"/>
  <c r="AF2404" i="1"/>
  <c r="AF1637" i="1"/>
  <c r="AE1012" i="1"/>
  <c r="AD1012" i="1"/>
  <c r="AF1923" i="1"/>
  <c r="AE553" i="1"/>
  <c r="AD553" i="1"/>
  <c r="AF2121" i="1"/>
  <c r="AF2245" i="1"/>
  <c r="AF2531" i="1"/>
  <c r="AE1585" i="1"/>
  <c r="AD1585" i="1"/>
  <c r="AD1087" i="1"/>
  <c r="AE1087" i="1"/>
  <c r="AF2181" i="1"/>
  <c r="AE1877" i="1"/>
  <c r="AD1877" i="1"/>
  <c r="AD930" i="1"/>
  <c r="AE930" i="1"/>
  <c r="AD662" i="1"/>
  <c r="AE662" i="1"/>
  <c r="AE1241" i="1"/>
  <c r="AD1241" i="1"/>
  <c r="AD2223" i="1"/>
  <c r="AE2223" i="1"/>
  <c r="AD730" i="1"/>
  <c r="AE730" i="1"/>
  <c r="AE1039" i="1"/>
  <c r="AD1039" i="1"/>
  <c r="AD1896" i="1"/>
  <c r="AE1896" i="1"/>
  <c r="AF2134" i="1"/>
  <c r="AF2393" i="1"/>
  <c r="AE1407" i="1"/>
  <c r="AD1407" i="1"/>
  <c r="AF1353" i="1"/>
  <c r="AF1094" i="1"/>
  <c r="AF2442" i="1"/>
  <c r="AF1318" i="1"/>
  <c r="AE620" i="1"/>
  <c r="AD620" i="1"/>
  <c r="AE2210" i="1"/>
  <c r="AD2210" i="1"/>
  <c r="AE1509" i="1"/>
  <c r="AD1509" i="1"/>
  <c r="AF2433" i="1"/>
  <c r="AD1352" i="1"/>
  <c r="AE1352" i="1"/>
  <c r="AD1243" i="1"/>
  <c r="AE1243" i="1"/>
  <c r="AE1914" i="1"/>
  <c r="AD1914" i="1"/>
  <c r="AD2476" i="1"/>
  <c r="AE2476" i="1"/>
  <c r="AD1759" i="1"/>
  <c r="AE1759" i="1"/>
  <c r="AF2041" i="1"/>
  <c r="AF1443" i="1"/>
  <c r="AF778" i="1"/>
  <c r="AF1240" i="1"/>
  <c r="AF1471" i="1"/>
  <c r="AF2160" i="1"/>
  <c r="AF2398" i="1"/>
  <c r="AD2172" i="1"/>
  <c r="AE2172" i="1"/>
  <c r="AE1083" i="1"/>
  <c r="AD1083" i="1"/>
  <c r="AE1199" i="1"/>
  <c r="AD1199" i="1"/>
  <c r="AF1207" i="1"/>
  <c r="AF795" i="1"/>
  <c r="AF1068" i="1"/>
  <c r="AF857" i="1"/>
  <c r="AF622" i="1"/>
  <c r="AF2357" i="1"/>
  <c r="AF1437" i="1"/>
  <c r="AD2468" i="1"/>
  <c r="AE2468" i="1"/>
  <c r="AD1973" i="1"/>
  <c r="AE1973" i="1"/>
  <c r="AD2153" i="1"/>
  <c r="AE2153" i="1"/>
  <c r="AF1323" i="1"/>
  <c r="AF1624" i="1"/>
  <c r="AF1909" i="1"/>
  <c r="AD1900" i="1"/>
  <c r="AE1900" i="1"/>
  <c r="AE1869" i="1"/>
  <c r="AD1869" i="1"/>
  <c r="AD1506" i="1"/>
  <c r="AE1506" i="1"/>
  <c r="AD1286" i="1"/>
  <c r="AE1286" i="1"/>
  <c r="AF2301" i="1"/>
  <c r="AF1939" i="1"/>
  <c r="AD1098" i="1"/>
  <c r="AE1098" i="1"/>
  <c r="AF1400" i="1"/>
  <c r="AF684" i="1"/>
  <c r="AF949" i="1"/>
  <c r="AF1476" i="1"/>
  <c r="AF1277" i="1"/>
  <c r="AF2224" i="1"/>
  <c r="AF1832" i="1"/>
  <c r="AF611" i="1"/>
  <c r="AF2277" i="1"/>
  <c r="AF610" i="1"/>
  <c r="AF556" i="1"/>
  <c r="AD1467" i="1"/>
  <c r="AE1467" i="1"/>
  <c r="AF806" i="1"/>
  <c r="AF728" i="1"/>
  <c r="AF2294" i="1"/>
  <c r="AF1531" i="1"/>
  <c r="AD2445" i="1"/>
  <c r="AE2445" i="1"/>
  <c r="AF1274" i="1"/>
  <c r="AF1116" i="1"/>
  <c r="AE829" i="1"/>
  <c r="AD829" i="1"/>
  <c r="AF821" i="1"/>
  <c r="AF2059" i="1"/>
  <c r="AF2146" i="1"/>
  <c r="AF2322" i="1"/>
  <c r="AF760" i="1"/>
  <c r="AF2437" i="1"/>
  <c r="AF1294" i="1"/>
  <c r="AF2116" i="1"/>
  <c r="AE1873" i="1"/>
  <c r="AD1873" i="1"/>
  <c r="AD2159" i="1"/>
  <c r="AE2159" i="1"/>
  <c r="AE2380" i="1"/>
  <c r="AD2380" i="1"/>
  <c r="AF702" i="1"/>
  <c r="AE2144" i="1"/>
  <c r="AD2144" i="1"/>
  <c r="AF2023" i="1"/>
  <c r="AF644" i="1"/>
  <c r="AF1586" i="1"/>
  <c r="AF1645" i="1"/>
  <c r="AD1931" i="1"/>
  <c r="AE1931" i="1"/>
  <c r="AD1773" i="1"/>
  <c r="AE1773" i="1"/>
  <c r="AE549" i="1"/>
  <c r="AD549" i="1"/>
  <c r="AD1269" i="1"/>
  <c r="AE1269" i="1"/>
  <c r="AD1140" i="1"/>
  <c r="AE1140" i="1"/>
  <c r="AE1378" i="1"/>
  <c r="AD1378" i="1"/>
  <c r="AE2150" i="1"/>
  <c r="AD2150" i="1"/>
  <c r="AE1836" i="1"/>
  <c r="AD1836" i="1"/>
  <c r="AE2366" i="1"/>
  <c r="AD2366" i="1"/>
  <c r="AF1386" i="1"/>
  <c r="AD2491" i="1"/>
  <c r="AE2491" i="1"/>
  <c r="AE1598" i="1"/>
  <c r="AD1598" i="1"/>
  <c r="AD1905" i="1"/>
  <c r="AE1905" i="1"/>
  <c r="AF1114" i="1"/>
  <c r="AD682" i="1"/>
  <c r="AE682" i="1"/>
  <c r="AF604" i="1"/>
  <c r="AE1515" i="1"/>
  <c r="AD1515" i="1"/>
  <c r="AF2286" i="1"/>
  <c r="AF690" i="1"/>
  <c r="AF2132" i="1"/>
  <c r="AD2176" i="1"/>
  <c r="AE2176" i="1"/>
  <c r="AD1949" i="1"/>
  <c r="AE1949" i="1"/>
  <c r="AF2173" i="1"/>
  <c r="AF2459" i="1"/>
  <c r="AE2497" i="1"/>
  <c r="AD2497" i="1"/>
  <c r="AF692" i="1"/>
  <c r="AE703" i="1"/>
  <c r="AD703" i="1"/>
  <c r="AF1560" i="1"/>
  <c r="AF1798" i="1"/>
  <c r="AF985" i="1"/>
  <c r="AF2268" i="1"/>
  <c r="AF705" i="1"/>
  <c r="AF1625" i="1"/>
  <c r="AF1628" i="1"/>
  <c r="AF542" i="1"/>
  <c r="AF851" i="1"/>
  <c r="AD1159" i="1"/>
  <c r="AE1159" i="1"/>
  <c r="AF2503" i="1"/>
  <c r="AF2418" i="1"/>
  <c r="AF1412" i="1"/>
  <c r="AF1549" i="1"/>
  <c r="AF1835" i="1"/>
  <c r="AF1946" i="1"/>
  <c r="AD1763" i="1"/>
  <c r="AE1763" i="1"/>
  <c r="AE1902" i="1"/>
  <c r="AD1902" i="1"/>
  <c r="AD2438" i="1"/>
  <c r="AE2438" i="1"/>
  <c r="AE1197" i="1"/>
  <c r="AD1197" i="1"/>
  <c r="AE2055" i="1"/>
  <c r="AD2055" i="1"/>
  <c r="AE1677" i="1"/>
  <c r="AD1677" i="1"/>
  <c r="AD903" i="1"/>
  <c r="AE903" i="1"/>
  <c r="AE1972" i="1"/>
  <c r="AD1972" i="1"/>
  <c r="AD1813" i="1"/>
  <c r="AE1813" i="1"/>
  <c r="AD2099" i="1"/>
  <c r="AE2099" i="1"/>
  <c r="AE2516" i="1"/>
  <c r="AD2516" i="1"/>
  <c r="AE1579" i="1"/>
  <c r="AD1579" i="1"/>
  <c r="AE2220" i="1"/>
  <c r="AD2220" i="1"/>
  <c r="AD2458" i="1"/>
  <c r="AE2458" i="1"/>
  <c r="AF720" i="1"/>
  <c r="AE749" i="1"/>
  <c r="AD749" i="1"/>
  <c r="AE1987" i="1"/>
  <c r="AD1987" i="1"/>
  <c r="AE1193" i="1"/>
  <c r="AD1193" i="1"/>
  <c r="AD1046" i="1"/>
  <c r="AE1046" i="1"/>
  <c r="AF859" i="1"/>
  <c r="AE1716" i="1"/>
  <c r="AD1716" i="1"/>
  <c r="AE1954" i="1"/>
  <c r="AD1954" i="1"/>
  <c r="AD1995" i="1"/>
  <c r="AE1995" i="1"/>
  <c r="AF1357" i="1"/>
  <c r="AF2247" i="1"/>
  <c r="AF670" i="1"/>
  <c r="AF826" i="1"/>
  <c r="AF1426" i="1"/>
  <c r="AF1526" i="1"/>
  <c r="AF1075" i="1"/>
  <c r="AF1316" i="1"/>
  <c r="AE1071" i="1"/>
  <c r="AD1071" i="1"/>
  <c r="AF1096" i="1"/>
  <c r="AF543" i="1"/>
  <c r="AF1602" i="1"/>
  <c r="AE2481" i="1"/>
  <c r="AD2481" i="1"/>
  <c r="AF2513" i="1"/>
  <c r="AF2395" i="1"/>
  <c r="AF566" i="1"/>
  <c r="AF643" i="1"/>
  <c r="AE1500" i="1"/>
  <c r="AD1500" i="1"/>
  <c r="AD1738" i="1"/>
  <c r="AE1738" i="1"/>
  <c r="AE627" i="1"/>
  <c r="AD627" i="1"/>
  <c r="AD1341" i="1"/>
  <c r="AE1341" i="1"/>
  <c r="AD2139" i="1"/>
  <c r="AE2139" i="1"/>
  <c r="AF2444" i="1"/>
  <c r="AF540" i="1"/>
  <c r="AF2327" i="1"/>
  <c r="AF2400" i="1"/>
  <c r="AF911" i="1"/>
  <c r="AE2010" i="1"/>
  <c r="AD2010" i="1"/>
  <c r="AE937" i="1"/>
  <c r="AD937" i="1"/>
  <c r="AD2193" i="1"/>
  <c r="AE2193" i="1"/>
  <c r="AD1234" i="1"/>
  <c r="AE1234" i="1"/>
  <c r="AD832" i="1"/>
  <c r="AE832" i="1"/>
  <c r="AF646" i="1"/>
  <c r="AE580" i="1"/>
  <c r="AD580" i="1"/>
  <c r="AD1491" i="1"/>
  <c r="AE1491" i="1"/>
  <c r="AF1218" i="1"/>
  <c r="AD2082" i="1"/>
  <c r="AE2082" i="1"/>
  <c r="AE1938" i="1"/>
  <c r="AD1938" i="1"/>
  <c r="AF1296" i="1"/>
  <c r="AF1534" i="1"/>
  <c r="AF804" i="1"/>
  <c r="AF2068" i="1"/>
  <c r="AF2342" i="1"/>
  <c r="AF1252" i="1"/>
  <c r="AF2249" i="1"/>
  <c r="AF1503" i="1"/>
  <c r="AF878" i="1"/>
  <c r="AF1389" i="1"/>
  <c r="AD1176" i="1"/>
  <c r="AE1176" i="1"/>
  <c r="AF1414" i="1"/>
  <c r="AF2120" i="1"/>
  <c r="AF782" i="1"/>
  <c r="AD706" i="1"/>
  <c r="AE706" i="1"/>
  <c r="AE834" i="1"/>
  <c r="AD834" i="1"/>
  <c r="AF2276" i="1"/>
  <c r="AF661" i="1"/>
  <c r="AF2320" i="1"/>
  <c r="AD2317" i="1"/>
  <c r="AE2317" i="1"/>
  <c r="AF854" i="1"/>
  <c r="AF1906" i="1"/>
  <c r="AE1167" i="1"/>
  <c r="AD1167" i="1"/>
  <c r="AF922" i="1"/>
  <c r="AF847" i="1"/>
  <c r="AE1704" i="1"/>
  <c r="AD1704" i="1"/>
  <c r="AE1942" i="1"/>
  <c r="AD1942" i="1"/>
  <c r="AF1538" i="1"/>
  <c r="AF638" i="1"/>
  <c r="AF2412" i="1"/>
  <c r="AF956" i="1"/>
  <c r="AF1989" i="1"/>
  <c r="AF1784" i="1"/>
  <c r="AD906" i="1"/>
  <c r="AE906" i="1"/>
  <c r="AF2348" i="1"/>
  <c r="AE1660" i="1"/>
  <c r="AD1660" i="1"/>
  <c r="AF1585" i="1"/>
  <c r="AF1087" i="1"/>
  <c r="AF930" i="1"/>
  <c r="AF662" i="1"/>
  <c r="AF1241" i="1"/>
  <c r="AF2223" i="1"/>
  <c r="AF730" i="1"/>
  <c r="AF1039" i="1"/>
  <c r="AF1896" i="1"/>
  <c r="AD2134" i="1"/>
  <c r="AE2134" i="1"/>
  <c r="AF620" i="1"/>
  <c r="AF2210" i="1"/>
  <c r="AF1509" i="1"/>
  <c r="AE2433" i="1"/>
  <c r="AD2433" i="1"/>
  <c r="AF1352" i="1"/>
  <c r="AF1243" i="1"/>
  <c r="AF1914" i="1"/>
  <c r="AF2476" i="1"/>
  <c r="AF1759" i="1"/>
  <c r="AF1881" i="1"/>
  <c r="AF1723" i="1"/>
  <c r="AF2172" i="1"/>
  <c r="AF1083" i="1"/>
  <c r="AD1473" i="1"/>
  <c r="AE1473" i="1"/>
  <c r="AE1512" i="1"/>
  <c r="AD1512" i="1"/>
  <c r="AF1199" i="1"/>
  <c r="AD1097" i="1"/>
  <c r="AE1097" i="1"/>
  <c r="AE803" i="1"/>
  <c r="AD803" i="1"/>
  <c r="AE1102" i="1"/>
  <c r="AD1102" i="1"/>
  <c r="AF1337" i="1"/>
  <c r="AF904" i="1"/>
  <c r="AF861" i="1"/>
  <c r="AF2279" i="1"/>
  <c r="AF1626" i="1"/>
  <c r="AF1528" i="1"/>
  <c r="AF2058" i="1"/>
  <c r="AF739" i="1"/>
  <c r="AD1884" i="1"/>
  <c r="AE1884" i="1"/>
  <c r="AF2122" i="1"/>
  <c r="AD1418" i="1"/>
  <c r="AE1418" i="1"/>
  <c r="AE2162" i="1"/>
  <c r="AD2162" i="1"/>
  <c r="AF2523" i="1"/>
  <c r="AF2064" i="1"/>
  <c r="AF1209" i="1"/>
  <c r="AD1063" i="1"/>
  <c r="AE1063" i="1"/>
  <c r="AD2406" i="1"/>
  <c r="AE2406" i="1"/>
  <c r="AD1306" i="1"/>
  <c r="AE1306" i="1"/>
  <c r="AD992" i="1"/>
  <c r="AE992" i="1"/>
  <c r="AF796" i="1"/>
  <c r="AE1707" i="1"/>
  <c r="AD1707" i="1"/>
  <c r="AF2468" i="1"/>
  <c r="AF1973" i="1"/>
  <c r="AF2153" i="1"/>
  <c r="AE1323" i="1"/>
  <c r="AD1323" i="1"/>
  <c r="AF1812" i="1"/>
  <c r="AF1587" i="1"/>
  <c r="AF1900" i="1"/>
  <c r="AF1869" i="1"/>
  <c r="AF1506" i="1"/>
  <c r="AF1286" i="1"/>
  <c r="AD2301" i="1"/>
  <c r="AE2301" i="1"/>
  <c r="AE2034" i="1"/>
  <c r="AD2034" i="1"/>
  <c r="AE1009" i="1"/>
  <c r="AD1009" i="1"/>
  <c r="AE1543" i="1"/>
  <c r="AD1543" i="1"/>
  <c r="AE2533" i="1"/>
  <c r="AD2533" i="1"/>
  <c r="AF1098" i="1"/>
  <c r="AE2486" i="1"/>
  <c r="AD2486" i="1"/>
  <c r="AF1398" i="1"/>
  <c r="AF1434" i="1"/>
  <c r="AF852" i="1"/>
  <c r="AD1277" i="1"/>
  <c r="AE1277" i="1"/>
  <c r="AD883" i="1"/>
  <c r="AE883" i="1"/>
  <c r="AE2028" i="1"/>
  <c r="AD2028" i="1"/>
  <c r="AF2266" i="1"/>
  <c r="AF1157" i="1"/>
  <c r="AF1100" i="1"/>
  <c r="AD2528" i="1"/>
  <c r="AE2528" i="1"/>
  <c r="AF1013" i="1"/>
  <c r="AF784" i="1"/>
  <c r="AD1695" i="1"/>
  <c r="AE1695" i="1"/>
  <c r="AD1196" i="1"/>
  <c r="AE1196" i="1"/>
  <c r="AD2390" i="1"/>
  <c r="AE2390" i="1"/>
  <c r="AF1368" i="1"/>
  <c r="AE1606" i="1"/>
  <c r="AD1606" i="1"/>
  <c r="AF2042" i="1"/>
  <c r="AF946" i="1"/>
  <c r="AF550" i="1"/>
  <c r="AF1362" i="1"/>
  <c r="AD1125" i="1"/>
  <c r="AE1125" i="1"/>
  <c r="AD1578" i="1"/>
  <c r="AE1578" i="1"/>
  <c r="AF2469" i="1"/>
  <c r="AD2258" i="1"/>
  <c r="AE2258" i="1"/>
  <c r="AE2285" i="1"/>
  <c r="AD2285" i="1"/>
  <c r="AD1371" i="1"/>
  <c r="AE1371" i="1"/>
  <c r="AD2116" i="1"/>
  <c r="AE2116" i="1"/>
  <c r="AF1873" i="1"/>
  <c r="AF2159" i="1"/>
  <c r="AF2380" i="1"/>
  <c r="AD702" i="1"/>
  <c r="AE702" i="1"/>
  <c r="AF2144" i="1"/>
  <c r="AF1773" i="1"/>
  <c r="AF549" i="1"/>
  <c r="AF1269" i="1"/>
  <c r="AF1140" i="1"/>
  <c r="AF1378" i="1"/>
  <c r="AF2150" i="1"/>
  <c r="AF1836" i="1"/>
  <c r="AF2366" i="1"/>
  <c r="AD1386" i="1"/>
  <c r="AE1386" i="1"/>
  <c r="AF2491" i="1"/>
  <c r="AF1598" i="1"/>
  <c r="AF1905" i="1"/>
  <c r="AD1114" i="1"/>
  <c r="AE1114" i="1"/>
  <c r="AF682" i="1"/>
  <c r="AD604" i="1"/>
  <c r="AE604" i="1"/>
  <c r="AF1515" i="1"/>
  <c r="AF1144" i="1"/>
  <c r="AF1187" i="1"/>
  <c r="AF2361" i="1"/>
  <c r="AF1021" i="1"/>
  <c r="AF2260" i="1"/>
  <c r="AD1687" i="1"/>
  <c r="AE1687" i="1"/>
  <c r="AE1481" i="1"/>
  <c r="AD1481" i="1"/>
  <c r="AE1603" i="1"/>
  <c r="AD1603" i="1"/>
  <c r="AD2232" i="1"/>
  <c r="AE2232" i="1"/>
  <c r="AD2470" i="1"/>
  <c r="AE2470" i="1"/>
  <c r="AD1748" i="1"/>
  <c r="AE1748" i="1"/>
  <c r="AD1629" i="1"/>
  <c r="AE1629" i="1"/>
  <c r="AD1720" i="1"/>
  <c r="AE1720" i="1"/>
  <c r="AD2077" i="1"/>
  <c r="AE2077" i="1"/>
  <c r="AE2363" i="1"/>
  <c r="AD2363" i="1"/>
  <c r="AF1763" i="1"/>
  <c r="AF1902" i="1"/>
  <c r="AF2438" i="1"/>
  <c r="AF1197" i="1"/>
  <c r="AF2055" i="1"/>
  <c r="AF1677" i="1"/>
  <c r="AF903" i="1"/>
  <c r="AF1972" i="1"/>
  <c r="AF1813" i="1"/>
  <c r="AF2099" i="1"/>
  <c r="AF2516" i="1"/>
  <c r="AD1790" i="1"/>
  <c r="AE1790" i="1"/>
  <c r="AF1850" i="1"/>
  <c r="AE765" i="1"/>
  <c r="AD765" i="1"/>
  <c r="AD1146" i="1"/>
  <c r="AE1146" i="1"/>
  <c r="AE1537" i="1"/>
  <c r="AD1537" i="1"/>
  <c r="AF1823" i="1"/>
  <c r="AD996" i="1"/>
  <c r="AE996" i="1"/>
  <c r="AD2046" i="1"/>
  <c r="AE2046" i="1"/>
  <c r="AE1808" i="1"/>
  <c r="AD1808" i="1"/>
  <c r="AF1579" i="1"/>
  <c r="AF2220" i="1"/>
  <c r="AF2458" i="1"/>
  <c r="AD720" i="1"/>
  <c r="AE720" i="1"/>
  <c r="AF749" i="1"/>
  <c r="AF1987" i="1"/>
  <c r="AE1786" i="1"/>
  <c r="AD1786" i="1"/>
  <c r="AE1255" i="1"/>
  <c r="AD1255" i="1"/>
  <c r="AD2045" i="1"/>
  <c r="AE2045" i="1"/>
  <c r="AF2475" i="1"/>
  <c r="AF1193" i="1"/>
  <c r="AF1046" i="1"/>
  <c r="AE859" i="1"/>
  <c r="AD859" i="1"/>
  <c r="AF1716" i="1"/>
  <c r="AF1954" i="1"/>
  <c r="AF651" i="1"/>
  <c r="AD2414" i="1"/>
  <c r="AE2414" i="1"/>
  <c r="AD1214" i="1"/>
  <c r="AE1214" i="1"/>
  <c r="AE2345" i="1"/>
  <c r="AD2345" i="1"/>
  <c r="AD1957" i="1"/>
  <c r="AE1957" i="1"/>
  <c r="AE2243" i="1"/>
  <c r="AD2243" i="1"/>
  <c r="AF1995" i="1"/>
  <c r="AE1058" i="1"/>
  <c r="AD1058" i="1"/>
  <c r="AF1291" i="1"/>
  <c r="AF1053" i="1"/>
  <c r="AF561" i="1"/>
  <c r="AF1847" i="1"/>
  <c r="AF1142" i="1"/>
  <c r="AF2157" i="1"/>
  <c r="AD643" i="1"/>
  <c r="AE643" i="1"/>
  <c r="AF1500" i="1"/>
  <c r="AF1738" i="1"/>
  <c r="AF627" i="1"/>
  <c r="AF1341" i="1"/>
  <c r="AF2139" i="1"/>
  <c r="AE1343" i="1"/>
  <c r="AD1343" i="1"/>
  <c r="AF685" i="1"/>
  <c r="AD1601" i="1"/>
  <c r="AE1601" i="1"/>
  <c r="AD1616" i="1"/>
  <c r="AE1616" i="1"/>
  <c r="AF2197" i="1"/>
  <c r="AE911" i="1"/>
  <c r="AD911" i="1"/>
  <c r="AF2010" i="1"/>
  <c r="AF937" i="1"/>
  <c r="AF2193" i="1"/>
  <c r="AF1234" i="1"/>
  <c r="AF1392" i="1"/>
  <c r="AF832" i="1"/>
  <c r="AD646" i="1"/>
  <c r="AE646" i="1"/>
  <c r="AF580" i="1"/>
  <c r="AF1491" i="1"/>
  <c r="AF1680" i="1"/>
  <c r="AE1218" i="1"/>
  <c r="AD1218" i="1"/>
  <c r="AF2082" i="1"/>
  <c r="AF1938" i="1"/>
  <c r="AD1296" i="1"/>
  <c r="AE1296" i="1"/>
  <c r="AD1534" i="1"/>
  <c r="AE1534" i="1"/>
  <c r="AF1033" i="1"/>
  <c r="AF2196" i="1"/>
  <c r="AF1127" i="1"/>
  <c r="AF1002" i="1"/>
  <c r="AF617" i="1"/>
  <c r="AF675" i="1"/>
  <c r="AF706" i="1"/>
  <c r="AF834" i="1"/>
  <c r="AD2276" i="1"/>
  <c r="AE2276" i="1"/>
  <c r="AD661" i="1"/>
  <c r="AE661" i="1"/>
  <c r="AD2320" i="1"/>
  <c r="AE2320" i="1"/>
  <c r="AF2317" i="1"/>
  <c r="AF1627" i="1"/>
  <c r="AF2482" i="1"/>
  <c r="AF1167" i="1"/>
  <c r="AE922" i="1"/>
  <c r="AD922" i="1"/>
  <c r="AE847" i="1"/>
  <c r="AD847" i="1"/>
  <c r="AF1704" i="1"/>
  <c r="AF1942" i="1"/>
  <c r="AF676" i="1"/>
  <c r="AE1475" i="1"/>
  <c r="AD1475" i="1"/>
  <c r="AE1325" i="1"/>
  <c r="AD1325" i="1"/>
  <c r="AD1588" i="1"/>
  <c r="AE1588" i="1"/>
  <c r="AD1000" i="1"/>
  <c r="AE1000" i="1"/>
  <c r="AE1911" i="1"/>
  <c r="AD1911" i="1"/>
  <c r="AE2267" i="1"/>
  <c r="AD2267" i="1"/>
  <c r="AF2397" i="1"/>
  <c r="AF2180" i="1"/>
  <c r="AF970" i="1"/>
  <c r="AF1504" i="1"/>
  <c r="AD2509" i="1"/>
  <c r="AE2509" i="1"/>
  <c r="AE1907" i="1"/>
  <c r="AD1907" i="1"/>
  <c r="AE594" i="1"/>
  <c r="AD594" i="1"/>
  <c r="AE1336" i="1"/>
  <c r="AD1336" i="1"/>
  <c r="AD2104" i="1"/>
  <c r="AE2104" i="1"/>
  <c r="AF2499" i="1"/>
  <c r="AF1660" i="1"/>
  <c r="AE1367" i="1"/>
  <c r="AD1367" i="1"/>
  <c r="AE1379" i="1"/>
  <c r="AD1379" i="1"/>
  <c r="AD1025" i="1"/>
  <c r="AE1025" i="1"/>
  <c r="AE2263" i="1"/>
  <c r="AD2263" i="1"/>
  <c r="AD1245" i="1"/>
  <c r="AE1245" i="1"/>
  <c r="AE1029" i="1"/>
  <c r="AD1029" i="1"/>
  <c r="AD1309" i="1"/>
  <c r="AE1309" i="1"/>
  <c r="AD1595" i="1"/>
  <c r="AE1595" i="1"/>
  <c r="AF1457" i="1"/>
  <c r="AF2168" i="1"/>
  <c r="AD2237" i="1"/>
  <c r="AE2237" i="1"/>
  <c r="AF769" i="1"/>
  <c r="AD1298" i="1"/>
  <c r="AE1298" i="1"/>
  <c r="AD2389" i="1"/>
  <c r="AE2389" i="1"/>
  <c r="AF1473" i="1"/>
  <c r="AF1512" i="1"/>
  <c r="AF1097" i="1"/>
  <c r="AF2201" i="1"/>
  <c r="AF803" i="1"/>
  <c r="AF1102" i="1"/>
  <c r="AF746" i="1"/>
  <c r="AF1732" i="1"/>
  <c r="AF1705" i="1"/>
  <c r="AF647" i="1"/>
  <c r="AF2484" i="1"/>
  <c r="AF874" i="1"/>
  <c r="AF1303" i="1"/>
  <c r="AD739" i="1"/>
  <c r="AE739" i="1"/>
  <c r="AF1884" i="1"/>
  <c r="AE2122" i="1"/>
  <c r="AD2122" i="1"/>
  <c r="AF1418" i="1"/>
  <c r="AF2162" i="1"/>
  <c r="AD2523" i="1"/>
  <c r="AE2523" i="1"/>
  <c r="AF1141" i="1"/>
  <c r="AF1726" i="1"/>
  <c r="AF1063" i="1"/>
  <c r="AF2406" i="1"/>
  <c r="AF1306" i="1"/>
  <c r="AF992" i="1"/>
  <c r="AE796" i="1"/>
  <c r="AD796" i="1"/>
  <c r="AF1707" i="1"/>
  <c r="AF2474" i="1"/>
  <c r="AF1253" i="1"/>
  <c r="AF1867" i="1"/>
  <c r="AF2034" i="1"/>
  <c r="AF1009" i="1"/>
  <c r="AF1543" i="1"/>
  <c r="AF2533" i="1"/>
  <c r="AF700" i="1"/>
  <c r="AF2486" i="1"/>
  <c r="AF1768" i="1"/>
  <c r="AF2188" i="1"/>
  <c r="AF883" i="1"/>
  <c r="AF2028" i="1"/>
  <c r="AD2266" i="1"/>
  <c r="AE2266" i="1"/>
  <c r="AE1157" i="1"/>
  <c r="AD1157" i="1"/>
  <c r="AD1100" i="1"/>
  <c r="AE1100" i="1"/>
  <c r="AF2528" i="1"/>
  <c r="AE784" i="1"/>
  <c r="AD784" i="1"/>
  <c r="AF1695" i="1"/>
  <c r="AF1196" i="1"/>
  <c r="AF2390" i="1"/>
  <c r="AD1368" i="1"/>
  <c r="AE1368" i="1"/>
  <c r="AF1606" i="1"/>
  <c r="AF2194" i="1"/>
  <c r="AD2506" i="1"/>
  <c r="AE2506" i="1"/>
  <c r="AD1459" i="1"/>
  <c r="AE1459" i="1"/>
  <c r="AE1099" i="1"/>
  <c r="AD1099" i="1"/>
  <c r="AF2323" i="1"/>
  <c r="AF691" i="1"/>
  <c r="AE567" i="1"/>
  <c r="AD567" i="1"/>
  <c r="AF2081" i="1"/>
  <c r="AF2436" i="1"/>
  <c r="AD1223" i="1"/>
  <c r="AE1223" i="1"/>
  <c r="AE590" i="1"/>
  <c r="AD590" i="1"/>
  <c r="AF838" i="1"/>
  <c r="AD2382" i="1"/>
  <c r="AE2382" i="1"/>
  <c r="AD1554" i="1"/>
  <c r="AE1554" i="1"/>
  <c r="AF2457" i="1"/>
  <c r="AF827" i="1"/>
  <c r="AE2042" i="1"/>
  <c r="AD2042" i="1"/>
  <c r="AF907" i="1"/>
  <c r="AF1985" i="1"/>
  <c r="AF1125" i="1"/>
  <c r="AF1578" i="1"/>
  <c r="AE2469" i="1"/>
  <c r="AD2469" i="1"/>
  <c r="AF2258" i="1"/>
  <c r="AF2285" i="1"/>
  <c r="AF1371" i="1"/>
  <c r="AE1210" i="1"/>
  <c r="AD1210" i="1"/>
  <c r="AD1540" i="1"/>
  <c r="AE1540" i="1"/>
  <c r="AE988" i="1"/>
  <c r="AD988" i="1"/>
  <c r="AE1899" i="1"/>
  <c r="AD1899" i="1"/>
  <c r="AD931" i="1"/>
  <c r="AE931" i="1"/>
  <c r="AD1788" i="1"/>
  <c r="AE1788" i="1"/>
  <c r="AD2026" i="1"/>
  <c r="AE2026" i="1"/>
  <c r="AD1112" i="1"/>
  <c r="AE1112" i="1"/>
  <c r="AE1929" i="1"/>
  <c r="AD1929" i="1"/>
  <c r="AF2427" i="1"/>
  <c r="AF2167" i="1"/>
  <c r="AF864" i="1"/>
  <c r="AF1913" i="1"/>
  <c r="AD1789" i="1"/>
  <c r="AE1789" i="1"/>
  <c r="AF2075" i="1"/>
  <c r="AE776" i="1"/>
  <c r="AD776" i="1"/>
  <c r="AD999" i="1"/>
  <c r="AE999" i="1"/>
  <c r="AE1866" i="1"/>
  <c r="AD1866" i="1"/>
  <c r="AF1284" i="1"/>
  <c r="AE1522" i="1"/>
  <c r="AD1522" i="1"/>
  <c r="AF2008" i="1"/>
  <c r="AE743" i="1"/>
  <c r="AD743" i="1"/>
  <c r="AD1164" i="1"/>
  <c r="AE1164" i="1"/>
  <c r="AE1402" i="1"/>
  <c r="AD1402" i="1"/>
  <c r="AD1217" i="1"/>
  <c r="AE1217" i="1"/>
  <c r="AF892" i="1"/>
  <c r="AF1803" i="1"/>
  <c r="AF1107" i="1"/>
  <c r="AF934" i="1"/>
  <c r="AE2260" i="1"/>
  <c r="AD2260" i="1"/>
  <c r="AF1687" i="1"/>
  <c r="AF1481" i="1"/>
  <c r="AF1603" i="1"/>
  <c r="AF2232" i="1"/>
  <c r="AF2470" i="1"/>
  <c r="AF1748" i="1"/>
  <c r="AF1629" i="1"/>
  <c r="AF1720" i="1"/>
  <c r="AF2077" i="1"/>
  <c r="AF2363" i="1"/>
  <c r="AF1790" i="1"/>
  <c r="AE1850" i="1"/>
  <c r="AD1850" i="1"/>
  <c r="AF765" i="1"/>
  <c r="AF1146" i="1"/>
  <c r="AF1537" i="1"/>
  <c r="AE1823" i="1"/>
  <c r="AD1823" i="1"/>
  <c r="AF996" i="1"/>
  <c r="AF2046" i="1"/>
  <c r="AF1808" i="1"/>
  <c r="AF1786" i="1"/>
  <c r="AF1255" i="1"/>
  <c r="AF2045" i="1"/>
  <c r="AD2475" i="1"/>
  <c r="AE2475" i="1"/>
  <c r="AF1996" i="1"/>
  <c r="AF1342" i="1"/>
  <c r="AF2414" i="1"/>
  <c r="AF1214" i="1"/>
  <c r="AF2345" i="1"/>
  <c r="AF1957" i="1"/>
  <c r="AF2243" i="1"/>
  <c r="AF1058" i="1"/>
  <c r="AF711" i="1"/>
  <c r="AF884" i="1"/>
  <c r="AF1864" i="1"/>
  <c r="AF1413" i="1"/>
  <c r="AF1433" i="1"/>
  <c r="AF1828" i="1"/>
  <c r="AE755" i="1"/>
  <c r="AD755" i="1"/>
  <c r="AD545" i="1"/>
  <c r="AE545" i="1"/>
  <c r="AE1927" i="1"/>
  <c r="AD1927" i="1"/>
  <c r="AF623" i="1"/>
  <c r="AD2166" i="1"/>
  <c r="AE2166" i="1"/>
  <c r="AD2472" i="1"/>
  <c r="AE2472" i="1"/>
  <c r="AD1259" i="1"/>
  <c r="AE1259" i="1"/>
  <c r="AF2370" i="1"/>
  <c r="AF1754" i="1"/>
  <c r="AF1343" i="1"/>
  <c r="AE685" i="1"/>
  <c r="AD685" i="1"/>
  <c r="AF1601" i="1"/>
  <c r="AF1616" i="1"/>
  <c r="AF1875" i="1"/>
  <c r="AF1189" i="1"/>
  <c r="AF863" i="1"/>
  <c r="AF740" i="1"/>
  <c r="AF1110" i="1"/>
  <c r="AF1840" i="1"/>
  <c r="AF2244" i="1"/>
  <c r="AE632" i="1"/>
  <c r="AD632" i="1"/>
  <c r="AD977" i="1"/>
  <c r="AE977" i="1"/>
  <c r="AD2359" i="1"/>
  <c r="AE2359" i="1"/>
  <c r="AD1569" i="1"/>
  <c r="AE1569" i="1"/>
  <c r="AE1168" i="1"/>
  <c r="AD1168" i="1"/>
  <c r="AE1405" i="1"/>
  <c r="AD1405" i="1"/>
  <c r="AD1691" i="1"/>
  <c r="AE1691" i="1"/>
  <c r="AF1776" i="1"/>
  <c r="AF2356" i="1"/>
  <c r="AF1607" i="1"/>
  <c r="AF1475" i="1"/>
  <c r="AF1325" i="1"/>
  <c r="AF1588" i="1"/>
  <c r="AF1000" i="1"/>
  <c r="AF1911" i="1"/>
  <c r="AD560" i="1"/>
  <c r="AE560" i="1"/>
  <c r="AF673" i="1"/>
  <c r="AF583" i="1"/>
  <c r="AF1440" i="1"/>
  <c r="AE1678" i="1"/>
  <c r="AD1678" i="1"/>
  <c r="AD1019" i="1"/>
  <c r="AE1019" i="1"/>
  <c r="AE901" i="1"/>
  <c r="AD901" i="1"/>
  <c r="AE1205" i="1"/>
  <c r="AD1205" i="1"/>
  <c r="AD2004" i="1"/>
  <c r="AE2004" i="1"/>
  <c r="AF2242" i="1"/>
  <c r="AF1907" i="1"/>
  <c r="AF594" i="1"/>
  <c r="AF1336" i="1"/>
  <c r="AF2104" i="1"/>
  <c r="AD2499" i="1"/>
  <c r="AE2499" i="1"/>
  <c r="AF655" i="1"/>
  <c r="AD1611" i="1"/>
  <c r="AE1611" i="1"/>
  <c r="AF1367" i="1"/>
  <c r="AF1379" i="1"/>
  <c r="AE741" i="1"/>
  <c r="AD741" i="1"/>
  <c r="AE2405" i="1"/>
  <c r="AD2405" i="1"/>
  <c r="AF2084" i="1"/>
  <c r="AF1898" i="1"/>
  <c r="AE1833" i="1"/>
  <c r="AD1833" i="1"/>
  <c r="AF2125" i="1"/>
  <c r="AD2411" i="1"/>
  <c r="AE2411" i="1"/>
  <c r="AF1025" i="1"/>
  <c r="AF2263" i="1"/>
  <c r="AF1245" i="1"/>
  <c r="AF1029" i="1"/>
  <c r="AF1309" i="1"/>
  <c r="AF1595" i="1"/>
  <c r="AE2175" i="1"/>
  <c r="AD2175" i="1"/>
  <c r="AE551" i="1"/>
  <c r="AD551" i="1"/>
  <c r="AF2054" i="1"/>
  <c r="AD2424" i="1"/>
  <c r="AE2424" i="1"/>
  <c r="AD1211" i="1"/>
  <c r="AE1211" i="1"/>
  <c r="AE948" i="1"/>
  <c r="AD948" i="1"/>
  <c r="AD2351" i="1"/>
  <c r="AE2351" i="1"/>
  <c r="AD1062" i="1"/>
  <c r="AE1062" i="1"/>
  <c r="AE1052" i="1"/>
  <c r="AD1052" i="1"/>
  <c r="AE2492" i="1"/>
  <c r="AD2492" i="1"/>
  <c r="AF1166" i="1"/>
  <c r="AF1774" i="1"/>
  <c r="AF2237" i="1"/>
  <c r="AE769" i="1"/>
  <c r="AD769" i="1"/>
  <c r="AF1298" i="1"/>
  <c r="AF2389" i="1"/>
  <c r="AF709" i="1"/>
  <c r="AF2337" i="1"/>
  <c r="AD1346" i="1"/>
  <c r="AE1346" i="1"/>
  <c r="AF1959" i="1"/>
  <c r="AF2534" i="1"/>
  <c r="AF1074" i="1"/>
  <c r="AF1239" i="1"/>
  <c r="AF1749" i="1"/>
  <c r="AF1717" i="1"/>
  <c r="AF1517" i="1"/>
  <c r="AF2300" i="1"/>
  <c r="AF1190" i="1"/>
  <c r="AD2362" i="1"/>
  <c r="AE2362" i="1"/>
  <c r="AD1034" i="1"/>
  <c r="AE1034" i="1"/>
  <c r="AD941" i="1"/>
  <c r="AE941" i="1"/>
  <c r="AD2179" i="1"/>
  <c r="AE2179" i="1"/>
  <c r="AF1736" i="1"/>
  <c r="AE1195" i="1"/>
  <c r="AD1195" i="1"/>
  <c r="AE1745" i="1"/>
  <c r="AD1745" i="1"/>
  <c r="AE1734" i="1"/>
  <c r="AD1734" i="1"/>
  <c r="AF2292" i="1"/>
  <c r="AD2530" i="1"/>
  <c r="AE2530" i="1"/>
  <c r="AF2027" i="1"/>
  <c r="AE700" i="1"/>
  <c r="AD700" i="1"/>
  <c r="AF808" i="1"/>
  <c r="AF577" i="1"/>
  <c r="AF1150" i="1"/>
  <c r="AF2506" i="1"/>
  <c r="AF1459" i="1"/>
  <c r="AF1099" i="1"/>
  <c r="AE2323" i="1"/>
  <c r="AD2323" i="1"/>
  <c r="AE691" i="1"/>
  <c r="AD691" i="1"/>
  <c r="AF567" i="1"/>
  <c r="AE2081" i="1"/>
  <c r="AD2081" i="1"/>
  <c r="AD2436" i="1"/>
  <c r="AE2436" i="1"/>
  <c r="AF1223" i="1"/>
  <c r="AF590" i="1"/>
  <c r="AD838" i="1"/>
  <c r="AE838" i="1"/>
  <c r="AF2382" i="1"/>
  <c r="AF1554" i="1"/>
  <c r="AD2457" i="1"/>
  <c r="AE2457" i="1"/>
  <c r="AF2152" i="1"/>
  <c r="AE827" i="1"/>
  <c r="AD827" i="1"/>
  <c r="AF2108" i="1"/>
  <c r="AF1188" i="1"/>
  <c r="AE1324" i="1"/>
  <c r="AD1324" i="1"/>
  <c r="AD2127" i="1"/>
  <c r="AE2127" i="1"/>
  <c r="AD586" i="1"/>
  <c r="AE586" i="1"/>
  <c r="AF943" i="1"/>
  <c r="AD1800" i="1"/>
  <c r="AE1800" i="1"/>
  <c r="AD2038" i="1"/>
  <c r="AE2038" i="1"/>
  <c r="AF1186" i="1"/>
  <c r="AF1210" i="1"/>
  <c r="AF1540" i="1"/>
  <c r="AF988" i="1"/>
  <c r="AF1899" i="1"/>
  <c r="AF2024" i="1"/>
  <c r="AE2022" i="1"/>
  <c r="AD2022" i="1"/>
  <c r="AE1444" i="1"/>
  <c r="AD1444" i="1"/>
  <c r="AE1106" i="1"/>
  <c r="AD1106" i="1"/>
  <c r="AE1369" i="1"/>
  <c r="AD1369" i="1"/>
  <c r="AD1655" i="1"/>
  <c r="AE1655" i="1"/>
  <c r="AE683" i="1"/>
  <c r="AD683" i="1"/>
  <c r="AE657" i="1"/>
  <c r="AD657" i="1"/>
  <c r="AD1310" i="1"/>
  <c r="AE1310" i="1"/>
  <c r="AD1152" i="1"/>
  <c r="AE1152" i="1"/>
  <c r="AE1390" i="1"/>
  <c r="AD1390" i="1"/>
  <c r="AF2140" i="1"/>
  <c r="AD1105" i="1"/>
  <c r="AE1105" i="1"/>
  <c r="AE1391" i="1"/>
  <c r="AD1391" i="1"/>
  <c r="AD1646" i="1"/>
  <c r="AE1646" i="1"/>
  <c r="AD1181" i="1"/>
  <c r="AE1181" i="1"/>
  <c r="AE2371" i="1"/>
  <c r="AD2371" i="1"/>
  <c r="AF931" i="1"/>
  <c r="AF1788" i="1"/>
  <c r="AF2026" i="1"/>
  <c r="AF1112" i="1"/>
  <c r="AF1929" i="1"/>
  <c r="AD2427" i="1"/>
  <c r="AE2427" i="1"/>
  <c r="AD2167" i="1"/>
  <c r="AE2167" i="1"/>
  <c r="AD864" i="1"/>
  <c r="AE864" i="1"/>
  <c r="AE1913" i="1"/>
  <c r="AD1913" i="1"/>
  <c r="AF1789" i="1"/>
  <c r="AD2075" i="1"/>
  <c r="AE2075" i="1"/>
  <c r="AF776" i="1"/>
  <c r="AF999" i="1"/>
  <c r="AF1866" i="1"/>
  <c r="AD1284" i="1"/>
  <c r="AE1284" i="1"/>
  <c r="AF1522" i="1"/>
  <c r="AF1121" i="1"/>
  <c r="AE1184" i="1"/>
  <c r="AD1184" i="1"/>
  <c r="AF823" i="1"/>
  <c r="AF743" i="1"/>
  <c r="AF1164" i="1"/>
  <c r="AF1402" i="1"/>
  <c r="AF1217" i="1"/>
  <c r="AE892" i="1"/>
  <c r="AD892" i="1"/>
  <c r="AD1803" i="1"/>
  <c r="AE1803" i="1"/>
  <c r="AF624" i="1"/>
  <c r="AE1633" i="1"/>
  <c r="AD1633" i="1"/>
  <c r="AD1257" i="1"/>
  <c r="AE1257" i="1"/>
  <c r="AE2333" i="1"/>
  <c r="AD2333" i="1"/>
  <c r="AF1916" i="1"/>
  <c r="AD785" i="1"/>
  <c r="AE785" i="1"/>
  <c r="AD2526" i="1"/>
  <c r="AE2526" i="1"/>
  <c r="AD1219" i="1"/>
  <c r="AE1219" i="1"/>
  <c r="AE2067" i="1"/>
  <c r="AD2067" i="1"/>
  <c r="AD1348" i="1"/>
  <c r="AE1348" i="1"/>
  <c r="AF995" i="1"/>
  <c r="AD1399" i="1"/>
  <c r="AE1399" i="1"/>
  <c r="AD2449" i="1"/>
  <c r="AE2449" i="1"/>
  <c r="AD1276" i="1"/>
  <c r="AE1276" i="1"/>
  <c r="AD1926" i="1"/>
  <c r="AE1926" i="1"/>
  <c r="AE1430" i="1"/>
  <c r="AD1430" i="1"/>
  <c r="AF2385" i="1"/>
  <c r="AD1689" i="1"/>
  <c r="AE1689" i="1"/>
  <c r="AD1173" i="1"/>
  <c r="AE1173" i="1"/>
  <c r="AD2309" i="1"/>
  <c r="AE2309" i="1"/>
  <c r="AD1945" i="1"/>
  <c r="AE1945" i="1"/>
  <c r="AE2231" i="1"/>
  <c r="AD2231" i="1"/>
  <c r="AF1460" i="1"/>
  <c r="AF927" i="1"/>
  <c r="AF1010" i="1"/>
  <c r="AF2002" i="1"/>
  <c r="AF1842" i="1"/>
  <c r="AF1794" i="1"/>
  <c r="AF1185" i="1"/>
  <c r="AF1530" i="1"/>
  <c r="AF952" i="1"/>
  <c r="AF755" i="1"/>
  <c r="AF545" i="1"/>
  <c r="AF1927" i="1"/>
  <c r="AD623" i="1"/>
  <c r="AE623" i="1"/>
  <c r="AF2166" i="1"/>
  <c r="AF2472" i="1"/>
  <c r="AF1259" i="1"/>
  <c r="AF1632" i="1"/>
  <c r="AF2217" i="1"/>
  <c r="AF1401" i="1"/>
  <c r="AE1769" i="1"/>
  <c r="AD1769" i="1"/>
  <c r="AE1729" i="1"/>
  <c r="AD1729" i="1"/>
  <c r="AD2015" i="1"/>
  <c r="AE2015" i="1"/>
  <c r="AD1545" i="1"/>
  <c r="AE1545" i="1"/>
  <c r="AF558" i="1"/>
  <c r="AF2000" i="1"/>
  <c r="AF1762" i="1"/>
  <c r="AF2011" i="1"/>
  <c r="AF1410" i="1"/>
  <c r="AD1028" i="1"/>
  <c r="AE1028" i="1"/>
  <c r="AD945" i="1"/>
  <c r="AE945" i="1"/>
  <c r="AE1225" i="1"/>
  <c r="AD1225" i="1"/>
  <c r="AE1511" i="1"/>
  <c r="AD1511" i="1"/>
  <c r="AE2490" i="1"/>
  <c r="AD2490" i="1"/>
  <c r="AE1548" i="1"/>
  <c r="AD1548" i="1"/>
  <c r="AE1542" i="1"/>
  <c r="AD1542" i="1"/>
  <c r="AD1137" i="1"/>
  <c r="AE1137" i="1"/>
  <c r="AD2347" i="1"/>
  <c r="AE2347" i="1"/>
  <c r="AF2341" i="1"/>
  <c r="AF835" i="1"/>
  <c r="AF2246" i="1"/>
  <c r="AE1373" i="1"/>
  <c r="AD1373" i="1"/>
  <c r="AE1525" i="1"/>
  <c r="AD1525" i="1"/>
  <c r="AD1811" i="1"/>
  <c r="AE1811" i="1"/>
  <c r="AF636" i="1"/>
  <c r="AF1722" i="1"/>
  <c r="AF1781" i="1"/>
  <c r="AF585" i="1"/>
  <c r="AF1280" i="1"/>
  <c r="AF2183" i="1"/>
  <c r="AF632" i="1"/>
  <c r="AF977" i="1"/>
  <c r="AF2359" i="1"/>
  <c r="AF1569" i="1"/>
  <c r="AF1168" i="1"/>
  <c r="AF1405" i="1"/>
  <c r="AF1691" i="1"/>
  <c r="AF2352" i="1"/>
  <c r="AF1438" i="1"/>
  <c r="AF1085" i="1"/>
  <c r="AE1932" i="1"/>
  <c r="AD1932" i="1"/>
  <c r="AF2170" i="1"/>
  <c r="AE1589" i="1"/>
  <c r="AD1589" i="1"/>
  <c r="AF2296" i="1"/>
  <c r="AE1699" i="1"/>
  <c r="AD1699" i="1"/>
  <c r="AF2332" i="1"/>
  <c r="AF2013" i="1"/>
  <c r="AE2311" i="1"/>
  <c r="AD2311" i="1"/>
  <c r="AD1145" i="1"/>
  <c r="AE1145" i="1"/>
  <c r="AE2273" i="1"/>
  <c r="AD2273" i="1"/>
  <c r="AE1933" i="1"/>
  <c r="AD1933" i="1"/>
  <c r="AD2219" i="1"/>
  <c r="AE2219" i="1"/>
  <c r="AF560" i="1"/>
  <c r="AE673" i="1"/>
  <c r="AD673" i="1"/>
  <c r="AD583" i="1"/>
  <c r="AE583" i="1"/>
  <c r="AD1440" i="1"/>
  <c r="AE1440" i="1"/>
  <c r="AF1678" i="1"/>
  <c r="AF1019" i="1"/>
  <c r="AF901" i="1"/>
  <c r="AF1205" i="1"/>
  <c r="AF2004" i="1"/>
  <c r="AD2242" i="1"/>
  <c r="AE2242" i="1"/>
  <c r="AE1115" i="1"/>
  <c r="AD1115" i="1"/>
  <c r="AD655" i="1"/>
  <c r="AE655" i="1"/>
  <c r="AF1611" i="1"/>
  <c r="AF741" i="1"/>
  <c r="AF2405" i="1"/>
  <c r="AE2084" i="1"/>
  <c r="AD2084" i="1"/>
  <c r="AD1898" i="1"/>
  <c r="AE1898" i="1"/>
  <c r="AF1833" i="1"/>
  <c r="AD2125" i="1"/>
  <c r="AE2125" i="1"/>
  <c r="AF2411" i="1"/>
  <c r="AF2175" i="1"/>
  <c r="AF551" i="1"/>
  <c r="AE2054" i="1"/>
  <c r="AD2054" i="1"/>
  <c r="AF2424" i="1"/>
  <c r="AF1211" i="1"/>
  <c r="AF948" i="1"/>
  <c r="AF2351" i="1"/>
  <c r="AF1062" i="1"/>
  <c r="AF1052" i="1"/>
  <c r="AF2492" i="1"/>
  <c r="AE709" i="1"/>
  <c r="AD709" i="1"/>
  <c r="AE2337" i="1"/>
  <c r="AD2337" i="1"/>
  <c r="AF1356" i="1"/>
  <c r="AD1750" i="1"/>
  <c r="AE1750" i="1"/>
  <c r="AF1346" i="1"/>
  <c r="AF707" i="1"/>
  <c r="AD1088" i="1"/>
  <c r="AE1088" i="1"/>
  <c r="AF698" i="1"/>
  <c r="AF536" i="1"/>
  <c r="AF2095" i="1"/>
  <c r="AD944" i="1"/>
  <c r="AE944" i="1"/>
  <c r="AE2381" i="1"/>
  <c r="AD2381" i="1"/>
  <c r="AE2113" i="1"/>
  <c r="AD2113" i="1"/>
  <c r="AD2399" i="1"/>
  <c r="AE2399" i="1"/>
  <c r="AD875" i="1"/>
  <c r="AE875" i="1"/>
  <c r="AD942" i="1"/>
  <c r="AE942" i="1"/>
  <c r="AE2384" i="1"/>
  <c r="AD2384" i="1"/>
  <c r="AF2293" i="1"/>
  <c r="AF865" i="1"/>
  <c r="AE1017" i="1"/>
  <c r="AD1017" i="1"/>
  <c r="AD1297" i="1"/>
  <c r="AE1297" i="1"/>
  <c r="AD1583" i="1"/>
  <c r="AE1583" i="1"/>
  <c r="AF613" i="1"/>
  <c r="AD1508" i="1"/>
  <c r="AE1508" i="1"/>
  <c r="AD1568" i="1"/>
  <c r="AE1568" i="1"/>
  <c r="AF1653" i="1"/>
  <c r="AF2362" i="1"/>
  <c r="AF1034" i="1"/>
  <c r="AF941" i="1"/>
  <c r="AF2179" i="1"/>
  <c r="AF1076" i="1"/>
  <c r="AF1195" i="1"/>
  <c r="AF1745" i="1"/>
  <c r="AF1734" i="1"/>
  <c r="AD2292" i="1"/>
  <c r="AE2292" i="1"/>
  <c r="AF2530" i="1"/>
  <c r="AE2339" i="1"/>
  <c r="AD2339" i="1"/>
  <c r="AD1492" i="1"/>
  <c r="AE1492" i="1"/>
  <c r="AE612" i="1"/>
  <c r="AD612" i="1"/>
  <c r="AF677" i="1"/>
  <c r="AE1915" i="1"/>
  <c r="AD1915" i="1"/>
  <c r="AD2027" i="1"/>
  <c r="AE2027" i="1"/>
  <c r="AF629" i="1"/>
  <c r="AF2012" i="1"/>
  <c r="AD1888" i="1"/>
  <c r="AE1888" i="1"/>
  <c r="AE1805" i="1"/>
  <c r="AD1805" i="1"/>
  <c r="AF2257" i="1"/>
  <c r="AD1315" i="1"/>
  <c r="AE1315" i="1"/>
  <c r="AE1514" i="1"/>
  <c r="AD1514" i="1"/>
  <c r="AD2184" i="1"/>
  <c r="AE2184" i="1"/>
  <c r="AE2422" i="1"/>
  <c r="AD2422" i="1"/>
  <c r="AD597" i="1"/>
  <c r="AE597" i="1"/>
  <c r="AD1490" i="1"/>
  <c r="AE1490" i="1"/>
  <c r="AD1556" i="1"/>
  <c r="AE1556" i="1"/>
  <c r="AD572" i="1"/>
  <c r="AE572" i="1"/>
  <c r="AD1495" i="1"/>
  <c r="AE1495" i="1"/>
  <c r="AD1597" i="1"/>
  <c r="AE1597" i="1"/>
  <c r="AE1883" i="1"/>
  <c r="AD1883" i="1"/>
  <c r="AF1868" i="1"/>
  <c r="AE2152" i="1"/>
  <c r="AD2152" i="1"/>
  <c r="AF1335" i="1"/>
  <c r="AD925" i="1"/>
  <c r="AE925" i="1"/>
  <c r="AD1793" i="1"/>
  <c r="AE1793" i="1"/>
  <c r="AE2460" i="1"/>
  <c r="AD2460" i="1"/>
  <c r="AE1247" i="1"/>
  <c r="AD1247" i="1"/>
  <c r="AE1154" i="1"/>
  <c r="AD1154" i="1"/>
  <c r="AD989" i="1"/>
  <c r="AE989" i="1"/>
  <c r="AD2227" i="1"/>
  <c r="AE2227" i="1"/>
  <c r="AF1324" i="1"/>
  <c r="AF2127" i="1"/>
  <c r="AF586" i="1"/>
  <c r="AE943" i="1"/>
  <c r="AD943" i="1"/>
  <c r="AF1800" i="1"/>
  <c r="AF2038" i="1"/>
  <c r="AF2022" i="1"/>
  <c r="AF1444" i="1"/>
  <c r="AF1106" i="1"/>
  <c r="AF1369" i="1"/>
  <c r="AF1655" i="1"/>
  <c r="AF683" i="1"/>
  <c r="AF657" i="1"/>
  <c r="AF1310" i="1"/>
  <c r="AF1152" i="1"/>
  <c r="AF1390" i="1"/>
  <c r="AD2140" i="1"/>
  <c r="AE2140" i="1"/>
  <c r="AF1105" i="1"/>
  <c r="AF1391" i="1"/>
  <c r="AF1646" i="1"/>
  <c r="AF1181" i="1"/>
  <c r="AF2371" i="1"/>
  <c r="AF1184" i="1"/>
  <c r="AF936" i="1"/>
  <c r="AF978" i="1"/>
  <c r="AD2420" i="1"/>
  <c r="AE2420" i="1"/>
  <c r="AE887" i="1"/>
  <c r="AD887" i="1"/>
  <c r="AD1421" i="1"/>
  <c r="AE1421" i="1"/>
  <c r="AD2461" i="1"/>
  <c r="AE2461" i="1"/>
  <c r="AD1642" i="1"/>
  <c r="AE1642" i="1"/>
  <c r="AD932" i="1"/>
  <c r="AE932" i="1"/>
  <c r="AE1698" i="1"/>
  <c r="AD1698" i="1"/>
  <c r="AF2331" i="1"/>
  <c r="AD624" i="1"/>
  <c r="AE624" i="1"/>
  <c r="AF1633" i="1"/>
  <c r="AF1257" i="1"/>
  <c r="AF2333" i="1"/>
  <c r="AE1916" i="1"/>
  <c r="AD1916" i="1"/>
  <c r="AF785" i="1"/>
  <c r="AF2526" i="1"/>
  <c r="AF1219" i="1"/>
  <c r="AF2067" i="1"/>
  <c r="AF1348" i="1"/>
  <c r="AD1871" i="1"/>
  <c r="AE1871" i="1"/>
  <c r="AF1169" i="1"/>
  <c r="AF1731" i="1"/>
  <c r="AE1375" i="1"/>
  <c r="AD1375" i="1"/>
  <c r="AD789" i="1"/>
  <c r="AE789" i="1"/>
  <c r="AE736" i="1"/>
  <c r="AD736" i="1"/>
  <c r="AE1791" i="1"/>
  <c r="AD1791" i="1"/>
  <c r="AF900" i="1"/>
  <c r="AF607" i="1"/>
  <c r="AF1464" i="1"/>
  <c r="AE1702" i="1"/>
  <c r="AD1702" i="1"/>
  <c r="AF1399" i="1"/>
  <c r="AF2449" i="1"/>
  <c r="AF1276" i="1"/>
  <c r="AF1926" i="1"/>
  <c r="AF1430" i="1"/>
  <c r="AD2385" i="1"/>
  <c r="AE2385" i="1"/>
  <c r="AD2063" i="1"/>
  <c r="AE2063" i="1"/>
  <c r="AE794" i="1"/>
  <c r="AD794" i="1"/>
  <c r="AE894" i="1"/>
  <c r="AD894" i="1"/>
  <c r="AE2336" i="1"/>
  <c r="AD2336" i="1"/>
  <c r="AF1689" i="1"/>
  <c r="AF1173" i="1"/>
  <c r="AF2309" i="1"/>
  <c r="AF1945" i="1"/>
  <c r="AF2231" i="1"/>
  <c r="AF1648" i="1"/>
  <c r="AE1331" i="1"/>
  <c r="AD1331" i="1"/>
  <c r="AD1082" i="1"/>
  <c r="AE1082" i="1"/>
  <c r="AE735" i="1"/>
  <c r="AD735" i="1"/>
  <c r="AE1468" i="1"/>
  <c r="AD1468" i="1"/>
  <c r="AD2211" i="1"/>
  <c r="AE2211" i="1"/>
  <c r="AF539" i="1"/>
  <c r="AF2114" i="1"/>
  <c r="AF1461" i="1"/>
  <c r="AF2129" i="1"/>
  <c r="AF818" i="1"/>
  <c r="AF810" i="1"/>
  <c r="AF1878" i="1"/>
  <c r="AF659" i="1"/>
  <c r="AF1609" i="1"/>
  <c r="AF2085" i="1"/>
  <c r="AF2208" i="1"/>
  <c r="AF1147" i="1"/>
  <c r="AF1769" i="1"/>
  <c r="AF1729" i="1"/>
  <c r="AF2015" i="1"/>
  <c r="AF1545" i="1"/>
  <c r="AD558" i="1"/>
  <c r="AE558" i="1"/>
  <c r="AD2000" i="1"/>
  <c r="AE2000" i="1"/>
  <c r="AF1118" i="1"/>
  <c r="AF2338" i="1"/>
  <c r="AD1921" i="1"/>
  <c r="AE1921" i="1"/>
  <c r="AF877" i="1"/>
  <c r="AE1802" i="1"/>
  <c r="AD1802" i="1"/>
  <c r="AF1272" i="1"/>
  <c r="AF1510" i="1"/>
  <c r="AD1410" i="1"/>
  <c r="AE1410" i="1"/>
  <c r="AF1028" i="1"/>
  <c r="AF945" i="1"/>
  <c r="AF1225" i="1"/>
  <c r="AF1511" i="1"/>
  <c r="AF679" i="1"/>
  <c r="AF2490" i="1"/>
  <c r="AF1548" i="1"/>
  <c r="AF1542" i="1"/>
  <c r="AF1137" i="1"/>
  <c r="AF2347" i="1"/>
  <c r="AF2019" i="1"/>
  <c r="AD835" i="1"/>
  <c r="AE835" i="1"/>
  <c r="AE2246" i="1"/>
  <c r="AD2246" i="1"/>
  <c r="AF1373" i="1"/>
  <c r="AF1525" i="1"/>
  <c r="AF1811" i="1"/>
  <c r="AF1889" i="1"/>
  <c r="AF1807" i="1"/>
  <c r="AF1852" i="1"/>
  <c r="AF1043" i="1"/>
  <c r="AF1006" i="1"/>
  <c r="AF2477" i="1"/>
  <c r="AF1132" i="1"/>
  <c r="AF926" i="1"/>
  <c r="AF2489" i="1"/>
  <c r="AF1429" i="1"/>
  <c r="AF2014" i="1"/>
  <c r="AE1085" i="1"/>
  <c r="AD1085" i="1"/>
  <c r="AF1932" i="1"/>
  <c r="AE2170" i="1"/>
  <c r="AD2170" i="1"/>
  <c r="AF1589" i="1"/>
  <c r="AD2296" i="1"/>
  <c r="AE2296" i="1"/>
  <c r="AF1699" i="1"/>
  <c r="AF1448" i="1"/>
  <c r="AF1104" i="1"/>
  <c r="AF2311" i="1"/>
  <c r="AF1145" i="1"/>
  <c r="AF2273" i="1"/>
  <c r="AF1933" i="1"/>
  <c r="AF2219" i="1"/>
  <c r="AF1014" i="1"/>
  <c r="AE2032" i="1"/>
  <c r="AD2032" i="1"/>
  <c r="AE1057" i="1"/>
  <c r="AD1057" i="1"/>
  <c r="AF935" i="1"/>
  <c r="AD1961" i="1"/>
  <c r="AE1961" i="1"/>
  <c r="AD1772" i="1"/>
  <c r="AE1772" i="1"/>
  <c r="AF1136" i="1"/>
  <c r="AE1109" i="1"/>
  <c r="AD1109" i="1"/>
  <c r="AE1604" i="1"/>
  <c r="AD1604" i="1"/>
  <c r="AD831" i="1"/>
  <c r="AE831" i="1"/>
  <c r="AD918" i="1"/>
  <c r="AE918" i="1"/>
  <c r="AE2360" i="1"/>
  <c r="AD2360" i="1"/>
  <c r="AF1115" i="1"/>
  <c r="AF815" i="1"/>
  <c r="AF2021" i="1"/>
  <c r="AE1162" i="1"/>
  <c r="AD1162" i="1"/>
  <c r="AE754" i="1"/>
  <c r="AD754" i="1"/>
  <c r="AD652" i="1"/>
  <c r="AE652" i="1"/>
  <c r="AE1563" i="1"/>
  <c r="AD1563" i="1"/>
  <c r="AD2195" i="1"/>
  <c r="AE2195" i="1"/>
  <c r="AF1026" i="1"/>
  <c r="AE1984" i="1"/>
  <c r="AD1984" i="1"/>
  <c r="AE2512" i="1"/>
  <c r="AD2512" i="1"/>
  <c r="AD1771" i="1"/>
  <c r="AE1771" i="1"/>
  <c r="AD1356" i="1"/>
  <c r="AE1356" i="1"/>
  <c r="AF1750" i="1"/>
  <c r="AE707" i="1"/>
  <c r="AD707" i="1"/>
  <c r="AF2155" i="1"/>
  <c r="AF1088" i="1"/>
  <c r="AF938" i="1"/>
  <c r="AF1561" i="1"/>
  <c r="AF1018" i="1"/>
  <c r="AF1480" i="1"/>
  <c r="AF944" i="1"/>
  <c r="AF2381" i="1"/>
  <c r="AF2113" i="1"/>
  <c r="AF2399" i="1"/>
  <c r="AF875" i="1"/>
  <c r="AF942" i="1"/>
  <c r="AF2384" i="1"/>
  <c r="AF1395" i="1"/>
  <c r="AF734" i="1"/>
  <c r="AF1017" i="1"/>
  <c r="AF1297" i="1"/>
  <c r="AF1583" i="1"/>
  <c r="AE613" i="1"/>
  <c r="AD613" i="1"/>
  <c r="AF1508" i="1"/>
  <c r="AF1568" i="1"/>
  <c r="AF2069" i="1"/>
  <c r="AF635" i="1"/>
  <c r="AF2339" i="1"/>
  <c r="AF1492" i="1"/>
  <c r="AF612" i="1"/>
  <c r="AD677" i="1"/>
  <c r="AE677" i="1"/>
  <c r="AF1915" i="1"/>
  <c r="AD2130" i="1"/>
  <c r="AE2130" i="1"/>
  <c r="AD1366" i="1"/>
  <c r="AE1366" i="1"/>
  <c r="AF1820" i="1"/>
  <c r="AF1888" i="1"/>
  <c r="AF1805" i="1"/>
  <c r="AE2257" i="1"/>
  <c r="AD2257" i="1"/>
  <c r="AF1315" i="1"/>
  <c r="AF1514" i="1"/>
  <c r="AF2184" i="1"/>
  <c r="AF2422" i="1"/>
  <c r="AF597" i="1"/>
  <c r="AF1490" i="1"/>
  <c r="AF1556" i="1"/>
  <c r="AF572" i="1"/>
  <c r="AF1495" i="1"/>
  <c r="AF1597" i="1"/>
  <c r="AF1883" i="1"/>
  <c r="AE1489" i="1"/>
  <c r="AD1489" i="1"/>
  <c r="AE1612" i="1"/>
  <c r="AD1612" i="1"/>
  <c r="AD915" i="1"/>
  <c r="AE915" i="1"/>
  <c r="AD2165" i="1"/>
  <c r="AE2165" i="1"/>
  <c r="AE1222" i="1"/>
  <c r="AD1222" i="1"/>
  <c r="AF2409" i="1"/>
  <c r="AD976" i="1"/>
  <c r="AE976" i="1"/>
  <c r="AD1372" i="1"/>
  <c r="AE1372" i="1"/>
  <c r="AF1838" i="1"/>
  <c r="AE1191" i="1"/>
  <c r="AD1191" i="1"/>
  <c r="AD2141" i="1"/>
  <c r="AE2141" i="1"/>
  <c r="AE587" i="1"/>
  <c r="AD587" i="1"/>
  <c r="AE2109" i="1"/>
  <c r="AD2109" i="1"/>
  <c r="AF2448" i="1"/>
  <c r="AD1235" i="1"/>
  <c r="AE1235" i="1"/>
  <c r="AD1594" i="1"/>
  <c r="AE1594" i="1"/>
  <c r="AD2467" i="1"/>
  <c r="AE2467" i="1"/>
  <c r="AE1335" i="1"/>
  <c r="AD1335" i="1"/>
  <c r="AF925" i="1"/>
  <c r="AF1793" i="1"/>
  <c r="AF2460" i="1"/>
  <c r="AF1247" i="1"/>
  <c r="AF1154" i="1"/>
  <c r="AF989" i="1"/>
  <c r="AF2227" i="1"/>
  <c r="AE1487" i="1"/>
  <c r="AD1487" i="1"/>
  <c r="AE913" i="1"/>
  <c r="AD913" i="1"/>
  <c r="AF1934" i="1"/>
  <c r="AE1760" i="1"/>
  <c r="AD1760" i="1"/>
  <c r="AE2525" i="1"/>
  <c r="AD2525" i="1"/>
  <c r="AD2017" i="1"/>
  <c r="AE2017" i="1"/>
  <c r="AD2303" i="1"/>
  <c r="AE2303" i="1"/>
  <c r="AE722" i="1"/>
  <c r="AD722" i="1"/>
  <c r="AF846" i="1"/>
  <c r="AE2288" i="1"/>
  <c r="AD2288" i="1"/>
  <c r="AD1354" i="1"/>
  <c r="AE1354" i="1"/>
  <c r="AE2354" i="1"/>
  <c r="AD2354" i="1"/>
  <c r="AE1180" i="1"/>
  <c r="AD1180" i="1"/>
  <c r="AD2043" i="1"/>
  <c r="AE2043" i="1"/>
  <c r="AE921" i="1"/>
  <c r="AD921" i="1"/>
  <c r="AD2169" i="1"/>
  <c r="AE2169" i="1"/>
  <c r="AE1351" i="1"/>
  <c r="AD1351" i="1"/>
  <c r="AE1513" i="1"/>
  <c r="AD1513" i="1"/>
  <c r="AF1799" i="1"/>
  <c r="AF1278" i="1"/>
  <c r="AE1565" i="1"/>
  <c r="AD1565" i="1"/>
  <c r="AD969" i="1"/>
  <c r="AE969" i="1"/>
  <c r="AE1393" i="1"/>
  <c r="AD1393" i="1"/>
  <c r="AD1679" i="1"/>
  <c r="AE1679" i="1"/>
  <c r="AF757" i="1"/>
  <c r="AE1701" i="1"/>
  <c r="AD1701" i="1"/>
  <c r="AD1664" i="1"/>
  <c r="AE1664" i="1"/>
  <c r="AF1200" i="1"/>
  <c r="AD936" i="1"/>
  <c r="AE936" i="1"/>
  <c r="AE978" i="1"/>
  <c r="AD978" i="1"/>
  <c r="AF2420" i="1"/>
  <c r="AF887" i="1"/>
  <c r="AF1421" i="1"/>
  <c r="AF2461" i="1"/>
  <c r="AF1032" i="1"/>
  <c r="AF1642" i="1"/>
  <c r="AF932" i="1"/>
  <c r="AF1698" i="1"/>
  <c r="AD2331" i="1"/>
  <c r="AE2331" i="1"/>
  <c r="AF1871" i="1"/>
  <c r="AE1169" i="1"/>
  <c r="AD1169" i="1"/>
  <c r="AF1375" i="1"/>
  <c r="AF789" i="1"/>
  <c r="AF736" i="1"/>
  <c r="AF1791" i="1"/>
  <c r="AD900" i="1"/>
  <c r="AE900" i="1"/>
  <c r="AE607" i="1"/>
  <c r="AD607" i="1"/>
  <c r="AD1464" i="1"/>
  <c r="AE1464" i="1"/>
  <c r="AF1702" i="1"/>
  <c r="AF2063" i="1"/>
  <c r="AF794" i="1"/>
  <c r="AF894" i="1"/>
  <c r="AF2336" i="1"/>
  <c r="AF1041" i="1"/>
  <c r="AF1876" i="1"/>
  <c r="AF1331" i="1"/>
  <c r="AF1082" i="1"/>
  <c r="AF735" i="1"/>
  <c r="AF1468" i="1"/>
  <c r="AF2211" i="1"/>
  <c r="AE539" i="1"/>
  <c r="AD539" i="1"/>
  <c r="AE1735" i="1"/>
  <c r="AD1735" i="1"/>
  <c r="AD783" i="1"/>
  <c r="AE783" i="1"/>
  <c r="AE2114" i="1"/>
  <c r="AD2114" i="1"/>
  <c r="AF1077" i="1"/>
  <c r="AF1908" i="1"/>
  <c r="AF770" i="1"/>
  <c r="AF853" i="1"/>
  <c r="AF1326" i="1"/>
  <c r="AD2325" i="1"/>
  <c r="AE2325" i="1"/>
  <c r="AF1494" i="1"/>
  <c r="AD1924" i="1"/>
  <c r="AE1924" i="1"/>
  <c r="AD1227" i="1"/>
  <c r="AE1227" i="1"/>
  <c r="AF1377" i="1"/>
  <c r="AF1285" i="1"/>
  <c r="AF971" i="1"/>
  <c r="AF858" i="1"/>
  <c r="AF1921" i="1"/>
  <c r="AD877" i="1"/>
  <c r="AE877" i="1"/>
  <c r="AF1802" i="1"/>
  <c r="AD1272" i="1"/>
  <c r="AE1272" i="1"/>
  <c r="AD1510" i="1"/>
  <c r="AE1510" i="1"/>
  <c r="AF811" i="1"/>
  <c r="AF2443" i="1"/>
  <c r="AF1622" i="1"/>
  <c r="AF575" i="1"/>
  <c r="AF2205" i="1"/>
  <c r="AF1615" i="1"/>
  <c r="AF1005" i="1"/>
  <c r="AF791" i="1"/>
  <c r="AF1620" i="1"/>
  <c r="AF889" i="1"/>
  <c r="AD2466" i="1"/>
  <c r="AE2466" i="1"/>
  <c r="AD2262" i="1"/>
  <c r="AE2262" i="1"/>
  <c r="AE1258" i="1"/>
  <c r="AD1258" i="1"/>
  <c r="AE910" i="1"/>
  <c r="AD910" i="1"/>
  <c r="AD748" i="1"/>
  <c r="AE748" i="1"/>
  <c r="AD1659" i="1"/>
  <c r="AE1659" i="1"/>
  <c r="AF1639" i="1"/>
  <c r="AF2005" i="1"/>
  <c r="AF1139" i="1"/>
  <c r="AF2532" i="1"/>
  <c r="AF824" i="1"/>
  <c r="AF1268" i="1"/>
  <c r="AF1536" i="1"/>
  <c r="AF2032" i="1"/>
  <c r="AF1057" i="1"/>
  <c r="AE935" i="1"/>
  <c r="AD935" i="1"/>
  <c r="AF1961" i="1"/>
  <c r="AF1772" i="1"/>
  <c r="AF917" i="1"/>
  <c r="AF1161" i="1"/>
  <c r="AE680" i="1"/>
  <c r="AD680" i="1"/>
  <c r="AD1634" i="1"/>
  <c r="AE1634" i="1"/>
  <c r="AD1669" i="1"/>
  <c r="AE1669" i="1"/>
  <c r="AD1955" i="1"/>
  <c r="AE1955" i="1"/>
  <c r="AF1507" i="1"/>
  <c r="AF2235" i="1"/>
  <c r="AF1982" i="1"/>
  <c r="AF2403" i="1"/>
  <c r="AF768" i="1"/>
  <c r="AD599" i="1"/>
  <c r="AE599" i="1"/>
  <c r="AE1674" i="1"/>
  <c r="AD1674" i="1"/>
  <c r="AF2517" i="1"/>
  <c r="AE538" i="1"/>
  <c r="AD538" i="1"/>
  <c r="AD2429" i="1"/>
  <c r="AE2429" i="1"/>
  <c r="AE1419" i="1"/>
  <c r="AD1419" i="1"/>
  <c r="AF649" i="1"/>
  <c r="AD1780" i="1"/>
  <c r="AE1780" i="1"/>
  <c r="AE537" i="1"/>
  <c r="AD537" i="1"/>
  <c r="AE2093" i="1"/>
  <c r="AD2093" i="1"/>
  <c r="AF2233" i="1"/>
  <c r="AE2519" i="1"/>
  <c r="AD2519" i="1"/>
  <c r="AF1109" i="1"/>
  <c r="AF1604" i="1"/>
  <c r="AF831" i="1"/>
  <c r="AF918" i="1"/>
  <c r="AF2360" i="1"/>
  <c r="AF2053" i="1"/>
  <c r="AF595" i="1"/>
  <c r="AE1740" i="1"/>
  <c r="AD1740" i="1"/>
  <c r="AD1978" i="1"/>
  <c r="AE1978" i="1"/>
  <c r="AE1011" i="1"/>
  <c r="AD1011" i="1"/>
  <c r="AD1816" i="1"/>
  <c r="AE1816" i="1"/>
  <c r="AF2379" i="1"/>
  <c r="AE815" i="1"/>
  <c r="AD815" i="1"/>
  <c r="AD2021" i="1"/>
  <c r="AE2021" i="1"/>
  <c r="AF1162" i="1"/>
  <c r="AF754" i="1"/>
  <c r="AF652" i="1"/>
  <c r="AF1563" i="1"/>
  <c r="AD2324" i="1"/>
  <c r="AE2324" i="1"/>
  <c r="AE1328" i="1"/>
  <c r="AD1328" i="1"/>
  <c r="AE1806" i="1"/>
  <c r="AD1806" i="1"/>
  <c r="AE1179" i="1"/>
  <c r="AD1179" i="1"/>
  <c r="AE671" i="1"/>
  <c r="AD671" i="1"/>
  <c r="AE1208" i="1"/>
  <c r="AD1208" i="1"/>
  <c r="AD1449" i="1"/>
  <c r="AE1449" i="1"/>
  <c r="AD2148" i="1"/>
  <c r="AE2148" i="1"/>
  <c r="AD2386" i="1"/>
  <c r="AE2386" i="1"/>
  <c r="AF2501" i="1"/>
  <c r="AF2195" i="1"/>
  <c r="AD1026" i="1"/>
  <c r="AE1026" i="1"/>
  <c r="AF1984" i="1"/>
  <c r="AF2512" i="1"/>
  <c r="AF1771" i="1"/>
  <c r="AF648" i="1"/>
  <c r="AF1192" i="1"/>
  <c r="AF1815" i="1"/>
  <c r="AF1714" i="1"/>
  <c r="AF1484" i="1"/>
  <c r="AE1480" i="1"/>
  <c r="AD1480" i="1"/>
  <c r="AF1971" i="1"/>
  <c r="AF2190" i="1"/>
  <c r="AF1618" i="1"/>
  <c r="AE1345" i="1"/>
  <c r="AD1345" i="1"/>
  <c r="AD961" i="1"/>
  <c r="AE961" i="1"/>
  <c r="AD687" i="1"/>
  <c r="AE687" i="1"/>
  <c r="AE1818" i="1"/>
  <c r="AD1818" i="1"/>
  <c r="AF1078" i="1"/>
  <c r="AF2378" i="1"/>
  <c r="AF688" i="1"/>
  <c r="AD987" i="1"/>
  <c r="AE987" i="1"/>
  <c r="AD1521" i="1"/>
  <c r="AE1521" i="1"/>
  <c r="AD2521" i="1"/>
  <c r="AE2521" i="1"/>
  <c r="AF1290" i="1"/>
  <c r="AF2130" i="1"/>
  <c r="AF2308" i="1"/>
  <c r="AF1366" i="1"/>
  <c r="AF898" i="1"/>
  <c r="AF1332" i="1"/>
  <c r="AF619" i="1"/>
  <c r="AF1204" i="1"/>
  <c r="AF1994" i="1"/>
  <c r="AF2302" i="1"/>
  <c r="AF742" i="1"/>
  <c r="AF1287" i="1"/>
  <c r="AF1489" i="1"/>
  <c r="AF1612" i="1"/>
  <c r="AF915" i="1"/>
  <c r="AF2165" i="1"/>
  <c r="AF1222" i="1"/>
  <c r="AF2206" i="1"/>
  <c r="AF976" i="1"/>
  <c r="AF1372" i="1"/>
  <c r="AE1838" i="1"/>
  <c r="AD1838" i="1"/>
  <c r="AF1191" i="1"/>
  <c r="AF2141" i="1"/>
  <c r="AF587" i="1"/>
  <c r="AF2109" i="1"/>
  <c r="AE2448" i="1"/>
  <c r="AD2448" i="1"/>
  <c r="AF1235" i="1"/>
  <c r="AE2410" i="1"/>
  <c r="AD2410" i="1"/>
  <c r="AF1594" i="1"/>
  <c r="AF2467" i="1"/>
  <c r="AF1863" i="1"/>
  <c r="AF667" i="1"/>
  <c r="AF1302" i="1"/>
  <c r="AE1505" i="1"/>
  <c r="AD1505" i="1"/>
  <c r="AD546" i="1"/>
  <c r="AE546" i="1"/>
  <c r="AF1988" i="1"/>
  <c r="AE1445" i="1"/>
  <c r="AD1445" i="1"/>
  <c r="AE1614" i="1"/>
  <c r="AD1614" i="1"/>
  <c r="AD2029" i="1"/>
  <c r="AE2029" i="1"/>
  <c r="AD2315" i="1"/>
  <c r="AE2315" i="1"/>
  <c r="AF997" i="1"/>
  <c r="AF1487" i="1"/>
  <c r="AF913" i="1"/>
  <c r="AE1934" i="1"/>
  <c r="AD1934" i="1"/>
  <c r="AF1760" i="1"/>
  <c r="AF1248" i="1"/>
  <c r="AE641" i="1"/>
  <c r="AD641" i="1"/>
  <c r="AD848" i="1"/>
  <c r="AE848" i="1"/>
  <c r="AD712" i="1"/>
  <c r="AE712" i="1"/>
  <c r="AD1623" i="1"/>
  <c r="AE1623" i="1"/>
  <c r="AF547" i="1"/>
  <c r="AE1483" i="1"/>
  <c r="AD1483" i="1"/>
  <c r="AD1124" i="1"/>
  <c r="AE1124" i="1"/>
  <c r="AE1381" i="1"/>
  <c r="AD1381" i="1"/>
  <c r="AE1667" i="1"/>
  <c r="AD1667" i="1"/>
  <c r="AF696" i="1"/>
  <c r="AE1893" i="1"/>
  <c r="AD1893" i="1"/>
  <c r="AF1359" i="1"/>
  <c r="AF745" i="1"/>
  <c r="AD998" i="1"/>
  <c r="AE998" i="1"/>
  <c r="AF2298" i="1"/>
  <c r="AE1270" i="1"/>
  <c r="AD1270" i="1"/>
  <c r="AF2525" i="1"/>
  <c r="AF2017" i="1"/>
  <c r="AF2303" i="1"/>
  <c r="AF722" i="1"/>
  <c r="AD846" i="1"/>
  <c r="AE846" i="1"/>
  <c r="AF2288" i="1"/>
  <c r="AF1354" i="1"/>
  <c r="AF2354" i="1"/>
  <c r="AF1180" i="1"/>
  <c r="AF2043" i="1"/>
  <c r="AF921" i="1"/>
  <c r="AF2169" i="1"/>
  <c r="AF1351" i="1"/>
  <c r="AF1513" i="1"/>
  <c r="AE1799" i="1"/>
  <c r="AD1799" i="1"/>
  <c r="AF2425" i="1"/>
  <c r="AF2349" i="1"/>
  <c r="AF1143" i="1"/>
  <c r="AF1565" i="1"/>
  <c r="AF969" i="1"/>
  <c r="AF1393" i="1"/>
  <c r="AF1679" i="1"/>
  <c r="AE757" i="1"/>
  <c r="AD757" i="1"/>
  <c r="AF1701" i="1"/>
  <c r="AF1664" i="1"/>
  <c r="AF552" i="1"/>
  <c r="AF773" i="1"/>
  <c r="AE669" i="1"/>
  <c r="AD669" i="1"/>
  <c r="AE800" i="1"/>
  <c r="AD800" i="1"/>
  <c r="AF715" i="1"/>
  <c r="AD1572" i="1"/>
  <c r="AE1572" i="1"/>
  <c r="AE1810" i="1"/>
  <c r="AD1810" i="1"/>
  <c r="AD1134" i="1"/>
  <c r="AE1134" i="1"/>
  <c r="AD1201" i="1"/>
  <c r="AE1201" i="1"/>
  <c r="AD1300" i="1"/>
  <c r="AE1300" i="1"/>
  <c r="AD2369" i="1"/>
  <c r="AE2369" i="1"/>
  <c r="AF1928" i="1"/>
  <c r="AF1260" i="1"/>
  <c r="AD593" i="1"/>
  <c r="AE593" i="1"/>
  <c r="AE1831" i="1"/>
  <c r="AD1831" i="1"/>
  <c r="AD2238" i="1"/>
  <c r="AE2238" i="1"/>
  <c r="AD1937" i="1"/>
  <c r="AE1937" i="1"/>
  <c r="AF2376" i="1"/>
  <c r="AF1163" i="1"/>
  <c r="AE2051" i="1"/>
  <c r="AD2051" i="1"/>
  <c r="AD2261" i="1"/>
  <c r="AE2261" i="1"/>
  <c r="AF719" i="1"/>
  <c r="AF1446" i="1"/>
  <c r="AE2199" i="1"/>
  <c r="AD2199" i="1"/>
  <c r="AF1761" i="1"/>
  <c r="AE928" i="1"/>
  <c r="AD928" i="1"/>
  <c r="AF1735" i="1"/>
  <c r="AF783" i="1"/>
  <c r="AF2137" i="1"/>
  <c r="AF2135" i="1"/>
  <c r="AF1447" i="1"/>
  <c r="AF2431" i="1"/>
  <c r="AE853" i="1"/>
  <c r="AD853" i="1"/>
  <c r="AD1326" i="1"/>
  <c r="AE1326" i="1"/>
  <c r="AF2325" i="1"/>
  <c r="AE1494" i="1"/>
  <c r="AD1494" i="1"/>
  <c r="AF1924" i="1"/>
  <c r="AF1227" i="1"/>
  <c r="AF628" i="1"/>
  <c r="AF1861" i="1"/>
  <c r="AF1870" i="1"/>
  <c r="AF828" i="1"/>
  <c r="AD1080" i="1"/>
  <c r="AE1080" i="1"/>
  <c r="AD1983" i="1"/>
  <c r="AE1983" i="1"/>
  <c r="AD548" i="1"/>
  <c r="AE548" i="1"/>
  <c r="AF799" i="1"/>
  <c r="AE1656" i="1"/>
  <c r="AD1656" i="1"/>
  <c r="AE1894" i="1"/>
  <c r="AD1894" i="1"/>
  <c r="AF1956" i="1"/>
  <c r="AF1198" i="1"/>
  <c r="AF2018" i="1"/>
  <c r="AD626" i="1"/>
  <c r="AE626" i="1"/>
  <c r="AF568" i="1"/>
  <c r="AD1479" i="1"/>
  <c r="AE1479" i="1"/>
  <c r="AD1496" i="1"/>
  <c r="AE1496" i="1"/>
  <c r="AD2488" i="1"/>
  <c r="AE2488" i="1"/>
  <c r="AD959" i="1"/>
  <c r="AE959" i="1"/>
  <c r="AD2226" i="1"/>
  <c r="AE2226" i="1"/>
  <c r="AD1246" i="1"/>
  <c r="AE1246" i="1"/>
  <c r="AF1054" i="1"/>
  <c r="AD1672" i="1"/>
  <c r="AE1672" i="1"/>
  <c r="AD1148" i="1"/>
  <c r="AE1148" i="1"/>
  <c r="AD868" i="1"/>
  <c r="AE868" i="1"/>
  <c r="AF1779" i="1"/>
  <c r="AF2274" i="1"/>
  <c r="AF2434" i="1"/>
  <c r="AF713" i="1"/>
  <c r="AF1559" i="1"/>
  <c r="AF807" i="1"/>
  <c r="AF1849" i="1"/>
  <c r="AF1661" i="1"/>
  <c r="AF2466" i="1"/>
  <c r="AF2262" i="1"/>
  <c r="AF1258" i="1"/>
  <c r="AF910" i="1"/>
  <c r="AF748" i="1"/>
  <c r="AF1659" i="1"/>
  <c r="AF772" i="1"/>
  <c r="AF1715" i="1"/>
  <c r="AF1636" i="1"/>
  <c r="AF1922" i="1"/>
  <c r="AF2161" i="1"/>
  <c r="AD2447" i="1"/>
  <c r="AE2447" i="1"/>
  <c r="AF958" i="1"/>
  <c r="AD990" i="1"/>
  <c r="AE990" i="1"/>
  <c r="AD2432" i="1"/>
  <c r="AE2432" i="1"/>
  <c r="AF2329" i="1"/>
  <c r="AE1498" i="1"/>
  <c r="AD1498" i="1"/>
  <c r="AE699" i="1"/>
  <c r="AD699" i="1"/>
  <c r="AD1424" i="1"/>
  <c r="AE1424" i="1"/>
  <c r="AE2187" i="1"/>
  <c r="AD2187" i="1"/>
  <c r="AF714" i="1"/>
  <c r="AF1333" i="1"/>
  <c r="AE1161" i="1"/>
  <c r="AD1161" i="1"/>
  <c r="AF680" i="1"/>
  <c r="AF1634" i="1"/>
  <c r="AF1669" i="1"/>
  <c r="AF1955" i="1"/>
  <c r="BN560" i="1" l="1"/>
  <c r="BO561" i="1"/>
  <c r="BP561" i="1"/>
  <c r="BM562" i="1"/>
  <c r="BN561" i="1" l="1"/>
  <c r="BP562" i="1"/>
  <c r="BO562" i="1"/>
  <c r="BM563" i="1"/>
  <c r="BN562" i="1" l="1"/>
  <c r="BO563" i="1"/>
  <c r="BP563" i="1"/>
  <c r="BM564" i="1"/>
  <c r="BO564" i="1" l="1"/>
  <c r="BP564" i="1"/>
  <c r="BM565" i="1"/>
  <c r="BN563" i="1"/>
  <c r="BO565" i="1" l="1"/>
  <c r="BP565" i="1"/>
  <c r="BN564" i="1"/>
  <c r="BM566" i="1"/>
  <c r="BN565" i="1" l="1"/>
  <c r="BO566" i="1"/>
  <c r="BP566" i="1"/>
  <c r="BM567" i="1"/>
  <c r="BN566" i="1" l="1"/>
  <c r="BO567" i="1"/>
  <c r="BP567" i="1"/>
  <c r="BM568" i="1"/>
  <c r="BN567" i="1" l="1"/>
  <c r="BO568" i="1"/>
  <c r="BP568" i="1"/>
  <c r="BM569" i="1"/>
  <c r="BO569" i="1" l="1"/>
  <c r="BP569" i="1"/>
  <c r="BM570" i="1"/>
  <c r="BN568" i="1"/>
  <c r="BP570" i="1" l="1"/>
  <c r="BO570" i="1"/>
  <c r="BM571" i="1"/>
  <c r="BN569" i="1"/>
  <c r="BO571" i="1" l="1"/>
  <c r="BP571" i="1"/>
  <c r="BM572" i="1"/>
  <c r="BN570" i="1"/>
  <c r="BO572" i="1" l="1"/>
  <c r="BP572" i="1"/>
  <c r="BM573" i="1"/>
  <c r="BN571" i="1"/>
  <c r="BN572" i="1" l="1"/>
  <c r="BO573" i="1"/>
  <c r="BP573" i="1"/>
  <c r="BM574" i="1"/>
  <c r="BO574" i="1" l="1"/>
  <c r="BP574" i="1"/>
  <c r="BM575" i="1"/>
  <c r="BN573" i="1"/>
  <c r="BO575" i="1" l="1"/>
  <c r="BP575" i="1"/>
  <c r="BM576" i="1"/>
  <c r="BN574" i="1"/>
  <c r="BO576" i="1" l="1"/>
  <c r="BP576" i="1"/>
  <c r="BM577" i="1"/>
  <c r="BN575" i="1"/>
  <c r="BO577" i="1" l="1"/>
  <c r="BP577" i="1"/>
  <c r="BM578" i="1"/>
  <c r="BN576" i="1"/>
  <c r="BN577" i="1" l="1"/>
  <c r="BO578" i="1"/>
  <c r="BP578" i="1"/>
  <c r="BM579" i="1"/>
  <c r="BO579" i="1" l="1"/>
  <c r="BP579" i="1"/>
  <c r="BM580" i="1"/>
  <c r="BN578" i="1"/>
  <c r="BO580" i="1" l="1"/>
  <c r="BP580" i="1"/>
  <c r="BN579" i="1"/>
  <c r="BM581" i="1"/>
  <c r="BN580" i="1" l="1"/>
  <c r="BO581" i="1"/>
  <c r="BP581" i="1"/>
  <c r="BM582" i="1"/>
  <c r="BN581" i="1" l="1"/>
  <c r="BP582" i="1"/>
  <c r="BO582" i="1"/>
  <c r="BM583" i="1"/>
  <c r="BN582" i="1" l="1"/>
  <c r="BP583" i="1"/>
  <c r="BO583" i="1"/>
  <c r="BM584" i="1"/>
  <c r="BO584" i="1" l="1"/>
  <c r="BP584" i="1"/>
  <c r="BM585" i="1"/>
  <c r="BN583" i="1"/>
  <c r="BN584" i="1" l="1"/>
  <c r="BO585" i="1"/>
  <c r="BP585" i="1"/>
  <c r="BM586" i="1"/>
  <c r="BN585" i="1" l="1"/>
  <c r="BO586" i="1"/>
  <c r="BP586" i="1"/>
  <c r="BM587" i="1"/>
  <c r="BN586" i="1" l="1"/>
  <c r="BO587" i="1"/>
  <c r="BP587" i="1"/>
  <c r="BM588" i="1"/>
  <c r="BN587" i="1" l="1"/>
  <c r="BO588" i="1"/>
  <c r="BP588" i="1"/>
  <c r="BM589" i="1"/>
  <c r="BN588" i="1" l="1"/>
  <c r="BO589" i="1"/>
  <c r="BP589" i="1"/>
  <c r="BM590" i="1"/>
  <c r="BN589" i="1" l="1"/>
  <c r="BO590" i="1"/>
  <c r="BP590" i="1"/>
  <c r="BM591" i="1"/>
  <c r="BN590" i="1" l="1"/>
  <c r="BO591" i="1"/>
  <c r="BP591" i="1"/>
  <c r="BM592" i="1"/>
  <c r="BN591" i="1" l="1"/>
  <c r="BO592" i="1"/>
  <c r="BP592" i="1"/>
  <c r="BM593" i="1"/>
  <c r="BO593" i="1" l="1"/>
  <c r="BP593" i="1"/>
  <c r="BM594" i="1"/>
  <c r="BN592" i="1"/>
  <c r="BO594" i="1" l="1"/>
  <c r="BP594" i="1"/>
  <c r="BN593" i="1"/>
  <c r="BM595" i="1"/>
  <c r="BN594" i="1" l="1"/>
  <c r="BP595" i="1"/>
  <c r="BO595" i="1"/>
  <c r="BM596" i="1"/>
  <c r="BN595" i="1" l="1"/>
  <c r="BP596" i="1"/>
  <c r="BO596" i="1"/>
  <c r="BM597" i="1"/>
  <c r="BN596" i="1" l="1"/>
  <c r="BO597" i="1"/>
  <c r="BP597" i="1"/>
  <c r="BM598" i="1"/>
  <c r="BO598" i="1" l="1"/>
  <c r="BP598" i="1"/>
  <c r="BM599" i="1"/>
  <c r="BN597" i="1"/>
  <c r="BN598" i="1" l="1"/>
  <c r="BO599" i="1"/>
  <c r="BP599" i="1"/>
  <c r="BM600" i="1"/>
  <c r="BP600" i="1" l="1"/>
  <c r="BO600" i="1"/>
  <c r="BM601" i="1"/>
  <c r="BN599" i="1"/>
  <c r="BN600" i="1" l="1"/>
  <c r="BO601" i="1"/>
  <c r="BP601" i="1"/>
  <c r="BM602" i="1"/>
  <c r="BO602" i="1" l="1"/>
  <c r="BP602" i="1"/>
  <c r="BM603" i="1"/>
  <c r="BN601" i="1"/>
  <c r="BN602" i="1" l="1"/>
  <c r="BO603" i="1"/>
  <c r="BP603" i="1"/>
  <c r="BM604" i="1"/>
  <c r="BN603" i="1" l="1"/>
  <c r="BO604" i="1"/>
  <c r="BP604" i="1"/>
  <c r="BM605" i="1"/>
  <c r="BO605" i="1" l="1"/>
  <c r="BP605" i="1"/>
  <c r="BM606" i="1"/>
  <c r="BN604" i="1"/>
  <c r="BN605" i="1" l="1"/>
  <c r="BO606" i="1"/>
  <c r="BP606" i="1"/>
  <c r="BM607" i="1"/>
  <c r="BN606" i="1" l="1"/>
  <c r="BO607" i="1"/>
  <c r="BP607" i="1"/>
  <c r="BM608" i="1"/>
  <c r="BP608" i="1" l="1"/>
  <c r="BO608" i="1"/>
  <c r="BM609" i="1"/>
  <c r="BN607" i="1"/>
  <c r="BN608" i="1" l="1"/>
  <c r="BP609" i="1"/>
  <c r="BO609" i="1"/>
  <c r="BM610" i="1"/>
  <c r="BN609" i="1" l="1"/>
  <c r="BO610" i="1"/>
  <c r="BP610" i="1"/>
  <c r="BM611" i="1"/>
  <c r="BN610" i="1" l="1"/>
  <c r="BO611" i="1"/>
  <c r="BP611" i="1"/>
  <c r="BM612" i="1"/>
  <c r="BO612" i="1" l="1"/>
  <c r="BP612" i="1"/>
  <c r="BM613" i="1"/>
  <c r="BN611" i="1"/>
  <c r="BN612" i="1" l="1"/>
  <c r="BP613" i="1"/>
  <c r="BO613" i="1"/>
  <c r="BM614" i="1"/>
  <c r="BN613" i="1" l="1"/>
  <c r="BO614" i="1"/>
  <c r="BP614" i="1"/>
  <c r="BM615" i="1"/>
  <c r="BO615" i="1" l="1"/>
  <c r="BP615" i="1"/>
  <c r="BM616" i="1"/>
  <c r="BN614" i="1"/>
  <c r="BO616" i="1" l="1"/>
  <c r="BP616" i="1"/>
  <c r="BN615" i="1"/>
  <c r="BM617" i="1"/>
  <c r="BN616" i="1" l="1"/>
  <c r="BO617" i="1"/>
  <c r="BP617" i="1"/>
  <c r="BM618" i="1"/>
  <c r="BO618" i="1" l="1"/>
  <c r="BP618" i="1"/>
  <c r="BN617" i="1"/>
  <c r="BM619" i="1"/>
  <c r="BN618" i="1" l="1"/>
  <c r="BO619" i="1"/>
  <c r="BP619" i="1"/>
  <c r="BM620" i="1"/>
  <c r="BN619" i="1" l="1"/>
  <c r="BO620" i="1"/>
  <c r="BP620" i="1"/>
  <c r="BM621" i="1"/>
  <c r="BN620" i="1" l="1"/>
  <c r="BP621" i="1"/>
  <c r="BO621" i="1"/>
  <c r="BM622" i="1"/>
  <c r="BN621" i="1" l="1"/>
  <c r="BP622" i="1"/>
  <c r="BO622" i="1"/>
  <c r="BM623" i="1"/>
  <c r="BN622" i="1" l="1"/>
  <c r="BO623" i="1"/>
  <c r="BP623" i="1"/>
  <c r="BM624" i="1"/>
  <c r="BN623" i="1" l="1"/>
  <c r="BO624" i="1"/>
  <c r="BP624" i="1"/>
  <c r="BM625" i="1"/>
  <c r="BN624" i="1" l="1"/>
  <c r="BO625" i="1"/>
  <c r="BP625" i="1"/>
  <c r="BM626" i="1"/>
  <c r="BN625" i="1" l="1"/>
  <c r="BP626" i="1"/>
  <c r="BO626" i="1"/>
  <c r="BM627" i="1"/>
  <c r="BN626" i="1" l="1"/>
  <c r="BP627" i="1"/>
  <c r="BO627" i="1"/>
  <c r="BM628" i="1"/>
  <c r="BN627" i="1" l="1"/>
  <c r="BO628" i="1"/>
  <c r="BP628" i="1"/>
  <c r="BM629" i="1"/>
  <c r="BN628" i="1" l="1"/>
  <c r="BO629" i="1"/>
  <c r="BP629" i="1"/>
  <c r="BM630" i="1"/>
  <c r="BN629" i="1" l="1"/>
  <c r="BO630" i="1"/>
  <c r="BP630" i="1"/>
  <c r="BM631" i="1"/>
  <c r="BO631" i="1" l="1"/>
  <c r="BP631" i="1"/>
  <c r="BM632" i="1"/>
  <c r="BN630" i="1"/>
  <c r="BO632" i="1" l="1"/>
  <c r="BP632" i="1"/>
  <c r="BM633" i="1"/>
  <c r="BN631" i="1"/>
  <c r="BN632" i="1" l="1"/>
  <c r="BO633" i="1"/>
  <c r="BP633" i="1"/>
  <c r="BM634" i="1"/>
  <c r="BN633" i="1" l="1"/>
  <c r="BP634" i="1"/>
  <c r="BO634" i="1"/>
  <c r="BM635" i="1"/>
  <c r="BN634" i="1" l="1"/>
  <c r="BO635" i="1"/>
  <c r="BP635" i="1"/>
  <c r="BM636" i="1"/>
  <c r="BN635" i="1" l="1"/>
  <c r="BO636" i="1"/>
  <c r="BP636" i="1"/>
  <c r="BM637" i="1"/>
  <c r="BN636" i="1" l="1"/>
  <c r="BO637" i="1"/>
  <c r="BP637" i="1"/>
  <c r="BM638" i="1"/>
  <c r="BO638" i="1" l="1"/>
  <c r="BP638" i="1"/>
  <c r="BN637" i="1"/>
  <c r="BM639" i="1"/>
  <c r="BP639" i="1" l="1"/>
  <c r="BO639" i="1"/>
  <c r="BM640" i="1"/>
  <c r="BN638" i="1"/>
  <c r="BO640" i="1" l="1"/>
  <c r="BP640" i="1"/>
  <c r="BN639" i="1"/>
  <c r="BM641" i="1"/>
  <c r="BN640" i="1" l="1"/>
  <c r="BO641" i="1"/>
  <c r="BP641" i="1"/>
  <c r="BM642" i="1"/>
  <c r="BN641" i="1" l="1"/>
  <c r="BP642" i="1"/>
  <c r="BO642" i="1"/>
  <c r="BM643" i="1"/>
  <c r="BN642" i="1" l="1"/>
  <c r="BO643" i="1"/>
  <c r="BP643" i="1"/>
  <c r="BM644" i="1"/>
  <c r="BO644" i="1" l="1"/>
  <c r="BP644" i="1"/>
  <c r="BM645" i="1"/>
  <c r="BN643" i="1"/>
  <c r="BN644" i="1" l="1"/>
  <c r="BO645" i="1"/>
  <c r="BP645" i="1"/>
  <c r="BM646" i="1"/>
  <c r="BN645" i="1" l="1"/>
  <c r="BO646" i="1"/>
  <c r="BP646" i="1"/>
  <c r="BM647" i="1"/>
  <c r="BN646" i="1" l="1"/>
  <c r="BO647" i="1"/>
  <c r="BP647" i="1"/>
  <c r="BM648" i="1"/>
  <c r="BN647" i="1" l="1"/>
  <c r="BO648" i="1"/>
  <c r="BP648" i="1"/>
  <c r="BM649" i="1"/>
  <c r="BN648" i="1" l="1"/>
  <c r="BO649" i="1"/>
  <c r="BP649" i="1"/>
  <c r="BM650" i="1"/>
  <c r="BO650" i="1" l="1"/>
  <c r="BP650" i="1"/>
  <c r="BN649" i="1"/>
  <c r="BM651" i="1"/>
  <c r="BN650" i="1" l="1"/>
  <c r="BO651" i="1"/>
  <c r="BP651" i="1"/>
  <c r="BM652" i="1"/>
  <c r="BP652" i="1" l="1"/>
  <c r="BO652" i="1"/>
  <c r="BN651" i="1"/>
  <c r="BM653" i="1"/>
  <c r="BN652" i="1" l="1"/>
  <c r="BO653" i="1"/>
  <c r="BP653" i="1"/>
  <c r="BM654" i="1"/>
  <c r="BN653" i="1" l="1"/>
  <c r="BP654" i="1"/>
  <c r="BO654" i="1"/>
  <c r="BM655" i="1"/>
  <c r="BN654" i="1" l="1"/>
  <c r="BP655" i="1"/>
  <c r="BO655" i="1"/>
  <c r="BM656" i="1"/>
  <c r="BN655" i="1" l="1"/>
  <c r="BO656" i="1"/>
  <c r="BP656" i="1"/>
  <c r="BM657" i="1"/>
  <c r="BN656" i="1" l="1"/>
  <c r="BO657" i="1"/>
  <c r="BP657" i="1"/>
  <c r="BM658" i="1"/>
  <c r="BN657" i="1" l="1"/>
  <c r="BO658" i="1"/>
  <c r="BP658" i="1"/>
  <c r="BM659" i="1"/>
  <c r="BN658" i="1" l="1"/>
  <c r="BO659" i="1"/>
  <c r="BP659" i="1"/>
  <c r="BM660" i="1"/>
  <c r="BN659" i="1" l="1"/>
  <c r="BO660" i="1"/>
  <c r="BP660" i="1"/>
  <c r="BM661" i="1"/>
  <c r="BN660" i="1" l="1"/>
  <c r="BO661" i="1"/>
  <c r="BP661" i="1"/>
  <c r="BM662" i="1"/>
  <c r="BN661" i="1" l="1"/>
  <c r="BO662" i="1"/>
  <c r="BP662" i="1"/>
  <c r="BM663" i="1"/>
  <c r="BN662" i="1" l="1"/>
  <c r="BO663" i="1"/>
  <c r="BP663" i="1"/>
  <c r="BM664" i="1"/>
  <c r="BO664" i="1" l="1"/>
  <c r="BP664" i="1"/>
  <c r="BM665" i="1"/>
  <c r="BN663" i="1"/>
  <c r="BN664" i="1" l="1"/>
  <c r="BO665" i="1"/>
  <c r="BP665" i="1"/>
  <c r="BM666" i="1"/>
  <c r="BN665" i="1" l="1"/>
  <c r="BO666" i="1"/>
  <c r="BP666" i="1"/>
  <c r="BM667" i="1"/>
  <c r="BN666" i="1" l="1"/>
  <c r="BP667" i="1"/>
  <c r="BO667" i="1"/>
  <c r="BM668" i="1"/>
  <c r="BP668" i="1" l="1"/>
  <c r="BO668" i="1"/>
  <c r="BM669" i="1"/>
  <c r="BN667" i="1"/>
  <c r="BN668" i="1" l="1"/>
  <c r="BO669" i="1"/>
  <c r="BP669" i="1"/>
  <c r="BM670" i="1"/>
  <c r="BN669" i="1" l="1"/>
  <c r="BO670" i="1"/>
  <c r="BP670" i="1"/>
  <c r="BM671" i="1"/>
  <c r="BN670" i="1" l="1"/>
  <c r="BO671" i="1"/>
  <c r="BP671" i="1"/>
  <c r="BM672" i="1"/>
  <c r="BN671" i="1" l="1"/>
  <c r="BP672" i="1"/>
  <c r="BO672" i="1"/>
  <c r="BM673" i="1"/>
  <c r="BN672" i="1" l="1"/>
  <c r="BO673" i="1"/>
  <c r="BP673" i="1"/>
  <c r="BM674" i="1"/>
  <c r="BO674" i="1" l="1"/>
  <c r="BP674" i="1"/>
  <c r="BN673" i="1"/>
  <c r="BM675" i="1"/>
  <c r="BN674" i="1" l="1"/>
  <c r="BO675" i="1"/>
  <c r="BP675" i="1"/>
  <c r="BM676" i="1"/>
  <c r="BN675" i="1" l="1"/>
  <c r="BO676" i="1"/>
  <c r="BP676" i="1"/>
  <c r="BM677" i="1"/>
  <c r="BN676" i="1" l="1"/>
  <c r="BO677" i="1"/>
  <c r="BP677" i="1"/>
  <c r="BM678" i="1"/>
  <c r="BN677" i="1" l="1"/>
  <c r="BP678" i="1"/>
  <c r="BO678" i="1"/>
  <c r="BM679" i="1"/>
  <c r="BN678" i="1" l="1"/>
  <c r="BO679" i="1"/>
  <c r="BP679" i="1"/>
  <c r="BM680" i="1"/>
  <c r="BP680" i="1" l="1"/>
  <c r="BO680" i="1"/>
  <c r="BM681" i="1"/>
  <c r="BN680" i="1" s="1"/>
  <c r="BN679" i="1"/>
  <c r="BP681" i="1" l="1"/>
  <c r="BO681" i="1"/>
  <c r="BM682" i="1"/>
  <c r="BN681" i="1" l="1"/>
  <c r="BO682" i="1"/>
  <c r="BP682" i="1"/>
  <c r="BM683" i="1"/>
  <c r="BN682" i="1" l="1"/>
  <c r="BO683" i="1"/>
  <c r="BP683" i="1"/>
  <c r="BM684" i="1"/>
  <c r="BN683" i="1" l="1"/>
  <c r="BO684" i="1"/>
  <c r="BP684" i="1"/>
  <c r="BM685" i="1"/>
  <c r="BN684" i="1" l="1"/>
  <c r="BP685" i="1"/>
  <c r="BO685" i="1"/>
  <c r="BM686" i="1"/>
  <c r="BO686" i="1" l="1"/>
  <c r="BP686" i="1"/>
  <c r="BM687" i="1"/>
  <c r="BN685" i="1"/>
  <c r="BN686" i="1" l="1"/>
  <c r="BP687" i="1"/>
  <c r="BO687" i="1"/>
  <c r="BM688" i="1"/>
  <c r="BN687" i="1" l="1"/>
  <c r="BP688" i="1"/>
  <c r="BO688" i="1"/>
  <c r="BM689" i="1"/>
  <c r="BN688" i="1" l="1"/>
  <c r="BO689" i="1"/>
  <c r="BP689" i="1"/>
  <c r="BM690" i="1"/>
  <c r="BO690" i="1" l="1"/>
  <c r="BP690" i="1"/>
  <c r="BM691" i="1"/>
  <c r="BN689" i="1"/>
  <c r="BN690" i="1" l="1"/>
  <c r="BO691" i="1"/>
  <c r="BP691" i="1"/>
  <c r="BM692" i="1"/>
  <c r="BN691" i="1" l="1"/>
  <c r="BO692" i="1"/>
  <c r="BP692" i="1"/>
  <c r="BM693" i="1"/>
  <c r="BN692" i="1" l="1"/>
  <c r="BO693" i="1"/>
  <c r="BP693" i="1"/>
  <c r="BM694" i="1"/>
  <c r="BN693" i="1" l="1"/>
  <c r="BP694" i="1"/>
  <c r="BO694" i="1"/>
  <c r="BM695" i="1"/>
  <c r="BN694" i="1" l="1"/>
  <c r="BO695" i="1"/>
  <c r="BP695" i="1"/>
  <c r="BM696" i="1"/>
  <c r="BN695" i="1" l="1"/>
  <c r="BO696" i="1"/>
  <c r="BP696" i="1"/>
  <c r="BM697" i="1"/>
  <c r="BN696" i="1" l="1"/>
  <c r="BO697" i="1"/>
  <c r="BP697" i="1"/>
  <c r="BM698" i="1"/>
  <c r="BN697" i="1" l="1"/>
  <c r="BP698" i="1"/>
  <c r="BO698" i="1"/>
  <c r="BM699" i="1"/>
  <c r="BN698" i="1" l="1"/>
  <c r="BP699" i="1"/>
  <c r="BO699" i="1"/>
  <c r="BM700" i="1"/>
  <c r="BN699" i="1" l="1"/>
  <c r="BP700" i="1"/>
  <c r="BO700" i="1"/>
  <c r="BM701" i="1"/>
  <c r="BN700" i="1" l="1"/>
  <c r="BO701" i="1"/>
  <c r="BP701" i="1"/>
  <c r="BM702" i="1"/>
  <c r="BO702" i="1" l="1"/>
  <c r="BP702" i="1"/>
  <c r="BM703" i="1"/>
  <c r="BN701" i="1"/>
  <c r="BN702" i="1" l="1"/>
  <c r="BO703" i="1"/>
  <c r="BP703" i="1"/>
  <c r="BM704" i="1"/>
  <c r="BN703" i="1" l="1"/>
  <c r="BO704" i="1"/>
  <c r="BP704" i="1"/>
  <c r="BM705" i="1"/>
  <c r="BN704" i="1" l="1"/>
  <c r="BO705" i="1"/>
  <c r="BP705" i="1"/>
  <c r="BM706" i="1"/>
  <c r="BO706" i="1" l="1"/>
  <c r="BP706" i="1"/>
  <c r="BM707" i="1"/>
  <c r="BN705" i="1"/>
  <c r="BO707" i="1" l="1"/>
  <c r="BP707" i="1"/>
  <c r="BM708" i="1"/>
  <c r="BN706" i="1"/>
  <c r="BN707" i="1" l="1"/>
  <c r="BP708" i="1"/>
  <c r="BO708" i="1"/>
  <c r="BM709" i="1"/>
  <c r="BO709" i="1" l="1"/>
  <c r="BP709" i="1"/>
  <c r="BN708" i="1"/>
  <c r="BM710" i="1"/>
  <c r="BO710" i="1" l="1"/>
  <c r="BP710" i="1"/>
  <c r="BM711" i="1"/>
  <c r="BN709" i="1"/>
  <c r="BO711" i="1" l="1"/>
  <c r="BP711" i="1"/>
  <c r="BM712" i="1"/>
  <c r="BN710" i="1"/>
  <c r="BN711" i="1" l="1"/>
  <c r="BO712" i="1"/>
  <c r="BP712" i="1"/>
  <c r="BM713" i="1"/>
  <c r="BN712" i="1" l="1"/>
  <c r="BO713" i="1"/>
  <c r="BP713" i="1"/>
  <c r="BM714" i="1"/>
  <c r="BN713" i="1" l="1"/>
  <c r="BO714" i="1"/>
  <c r="BP714" i="1"/>
  <c r="BM715" i="1"/>
  <c r="BO715" i="1" l="1"/>
  <c r="BP715" i="1"/>
  <c r="BM716" i="1"/>
  <c r="BN714" i="1"/>
  <c r="BP716" i="1" l="1"/>
  <c r="BO716" i="1"/>
  <c r="BM717" i="1"/>
  <c r="BN715" i="1"/>
  <c r="BN716" i="1" l="1"/>
  <c r="BO717" i="1"/>
  <c r="BP717" i="1"/>
  <c r="BM718" i="1"/>
  <c r="BP718" i="1" l="1"/>
  <c r="BO718" i="1"/>
  <c r="BM719" i="1"/>
  <c r="BN717" i="1"/>
  <c r="BN718" i="1" l="1"/>
  <c r="BO719" i="1"/>
  <c r="BP719" i="1"/>
  <c r="BM720" i="1"/>
  <c r="BN719" i="1" l="1"/>
  <c r="BO720" i="1"/>
  <c r="BP720" i="1"/>
  <c r="BM721" i="1"/>
  <c r="BN720" i="1" l="1"/>
  <c r="BP721" i="1"/>
  <c r="BO721" i="1"/>
  <c r="BM722" i="1"/>
  <c r="BO722" i="1" l="1"/>
  <c r="BP722" i="1"/>
  <c r="BN721" i="1"/>
  <c r="BM723" i="1"/>
  <c r="BN722" i="1" l="1"/>
  <c r="BO723" i="1"/>
  <c r="BP723" i="1"/>
  <c r="BM724" i="1"/>
  <c r="BN723" i="1" l="1"/>
  <c r="BO724" i="1"/>
  <c r="BP724" i="1"/>
  <c r="BM725" i="1"/>
  <c r="BO725" i="1" l="1"/>
  <c r="BP725" i="1"/>
  <c r="BM726" i="1"/>
  <c r="BN725" i="1" s="1"/>
  <c r="BN724" i="1"/>
  <c r="BO726" i="1" l="1"/>
  <c r="BP726" i="1"/>
  <c r="BM727" i="1"/>
  <c r="BP727" i="1" l="1"/>
  <c r="BO727" i="1"/>
  <c r="BM728" i="1"/>
  <c r="BN726" i="1"/>
  <c r="BO728" i="1" l="1"/>
  <c r="BP728" i="1"/>
  <c r="BM729" i="1"/>
  <c r="BN727" i="1"/>
  <c r="BP729" i="1" l="1"/>
  <c r="BO729" i="1"/>
  <c r="BM730" i="1"/>
  <c r="BN728" i="1"/>
  <c r="BN729" i="1" l="1"/>
  <c r="BO730" i="1"/>
  <c r="BP730" i="1"/>
  <c r="BM731" i="1"/>
  <c r="BN730" i="1" l="1"/>
  <c r="BO731" i="1"/>
  <c r="BP731" i="1"/>
  <c r="BM732" i="1"/>
  <c r="BN731" i="1" l="1"/>
  <c r="BO732" i="1"/>
  <c r="BP732" i="1"/>
  <c r="BM733" i="1"/>
  <c r="BN732" i="1" l="1"/>
  <c r="BP733" i="1"/>
  <c r="BO733" i="1"/>
  <c r="BM734" i="1"/>
  <c r="BN733" i="1" l="1"/>
  <c r="BP734" i="1"/>
  <c r="BO734" i="1"/>
  <c r="BM735" i="1"/>
  <c r="BO735" i="1" l="1"/>
  <c r="BP735" i="1"/>
  <c r="BM736" i="1"/>
  <c r="BN734" i="1"/>
  <c r="BO736" i="1" l="1"/>
  <c r="BP736" i="1"/>
  <c r="BN735" i="1"/>
  <c r="BM737" i="1"/>
  <c r="BN736" i="1" l="1"/>
  <c r="BO737" i="1"/>
  <c r="BP737" i="1"/>
  <c r="BM738" i="1"/>
  <c r="BO738" i="1" l="1"/>
  <c r="BP738" i="1"/>
  <c r="BN737" i="1"/>
  <c r="BM739" i="1"/>
  <c r="BN738" i="1" l="1"/>
  <c r="BP739" i="1"/>
  <c r="BO739" i="1"/>
  <c r="BM740" i="1"/>
  <c r="BO740" i="1" l="1"/>
  <c r="BP740" i="1"/>
  <c r="BM741" i="1"/>
  <c r="BN740" i="1" s="1"/>
  <c r="BN739" i="1"/>
  <c r="BO741" i="1" l="1"/>
  <c r="BP741" i="1"/>
  <c r="BM742" i="1"/>
  <c r="BN741" i="1" l="1"/>
  <c r="BP742" i="1"/>
  <c r="BO742" i="1"/>
  <c r="BM743" i="1"/>
  <c r="BN742" i="1" s="1"/>
  <c r="BO743" i="1" l="1"/>
  <c r="BP743" i="1"/>
  <c r="BM744" i="1"/>
  <c r="BO744" i="1" l="1"/>
  <c r="BP744" i="1"/>
  <c r="BN743" i="1"/>
  <c r="BM745" i="1"/>
  <c r="BP745" i="1" l="1"/>
  <c r="BO745" i="1"/>
  <c r="BM746" i="1"/>
  <c r="BN745" i="1" s="1"/>
  <c r="BN744" i="1"/>
  <c r="BO746" i="1" l="1"/>
  <c r="BP746" i="1"/>
  <c r="BM747" i="1"/>
  <c r="BP747" i="1" l="1"/>
  <c r="BO747" i="1"/>
  <c r="BM748" i="1"/>
  <c r="BN747" i="1" s="1"/>
  <c r="BN746" i="1"/>
  <c r="BO748" i="1" l="1"/>
  <c r="BP748" i="1"/>
  <c r="BM749" i="1"/>
  <c r="BO749" i="1" l="1"/>
  <c r="BP749" i="1"/>
  <c r="BM750" i="1"/>
  <c r="BN749" i="1" s="1"/>
  <c r="BN748" i="1"/>
  <c r="BP750" i="1" l="1"/>
  <c r="BO750" i="1"/>
  <c r="BM751" i="1"/>
  <c r="BN750" i="1" l="1"/>
  <c r="BP751" i="1"/>
  <c r="BO751" i="1"/>
  <c r="BM752" i="1"/>
  <c r="BP752" i="1" l="1"/>
  <c r="BO752" i="1"/>
  <c r="BM753" i="1"/>
  <c r="BN752" i="1" s="1"/>
  <c r="BN751" i="1"/>
  <c r="BP753" i="1" l="1"/>
  <c r="BO753" i="1"/>
  <c r="BM754" i="1"/>
  <c r="BO754" i="1" l="1"/>
  <c r="BP754" i="1"/>
  <c r="BN753" i="1"/>
  <c r="BM755" i="1"/>
  <c r="BN754" i="1" l="1"/>
  <c r="BO755" i="1"/>
  <c r="BP755" i="1"/>
  <c r="BM756" i="1"/>
  <c r="BN755" i="1" l="1"/>
  <c r="BO756" i="1"/>
  <c r="BP756" i="1"/>
  <c r="BM757" i="1"/>
  <c r="BN756" i="1" s="1"/>
  <c r="BO757" i="1" l="1"/>
  <c r="BP757" i="1"/>
  <c r="BM758" i="1"/>
  <c r="BO758" i="1" l="1"/>
  <c r="BP758" i="1"/>
  <c r="BN757" i="1"/>
  <c r="BM759" i="1"/>
  <c r="BO759" i="1" l="1"/>
  <c r="BP759" i="1"/>
  <c r="BM760" i="1"/>
  <c r="BN759" i="1" s="1"/>
  <c r="BN758" i="1"/>
  <c r="BP760" i="1" l="1"/>
  <c r="BO760" i="1"/>
  <c r="BM761" i="1"/>
  <c r="BO761" i="1" l="1"/>
  <c r="BP761" i="1"/>
  <c r="BM762" i="1"/>
  <c r="BN760" i="1"/>
  <c r="BP762" i="1" l="1"/>
  <c r="BO762" i="1"/>
  <c r="BN761" i="1"/>
  <c r="BM763" i="1"/>
  <c r="BO763" i="1" l="1"/>
  <c r="BP763" i="1"/>
  <c r="BM764" i="1"/>
  <c r="BN762" i="1"/>
  <c r="BO764" i="1" l="1"/>
  <c r="BP764" i="1"/>
  <c r="BM765" i="1"/>
  <c r="BN763" i="1"/>
  <c r="BO765" i="1" l="1"/>
  <c r="BP765" i="1"/>
  <c r="BN764" i="1"/>
  <c r="BM766" i="1"/>
  <c r="BP766" i="1" l="1"/>
  <c r="BO766" i="1"/>
  <c r="BM767" i="1"/>
  <c r="BN766" i="1" s="1"/>
  <c r="BN765" i="1"/>
  <c r="BO767" i="1" l="1"/>
  <c r="BP767" i="1"/>
  <c r="BM768" i="1"/>
  <c r="BP768" i="1" l="1"/>
  <c r="BO768" i="1"/>
  <c r="BM769" i="1"/>
  <c r="BN768" i="1" s="1"/>
  <c r="BN767" i="1"/>
  <c r="BO769" i="1" l="1"/>
  <c r="BP769" i="1"/>
  <c r="BM770" i="1"/>
  <c r="BN769" i="1" s="1"/>
  <c r="BO770" i="1" l="1"/>
  <c r="BP770" i="1"/>
  <c r="BM771" i="1"/>
  <c r="BP771" i="1" l="1"/>
  <c r="BO771" i="1"/>
  <c r="BM772" i="1"/>
  <c r="BN771" i="1" s="1"/>
  <c r="BN770" i="1"/>
  <c r="BO772" i="1" l="1"/>
  <c r="BP772" i="1"/>
  <c r="BM773" i="1"/>
  <c r="BO773" i="1" l="1"/>
  <c r="BP773" i="1"/>
  <c r="BM774" i="1"/>
  <c r="BN772" i="1"/>
  <c r="BO774" i="1" l="1"/>
  <c r="BP774" i="1"/>
  <c r="BN773" i="1"/>
  <c r="BM775" i="1"/>
  <c r="BP775" i="1" l="1"/>
  <c r="BO775" i="1"/>
  <c r="BM776" i="1"/>
  <c r="BN774" i="1"/>
  <c r="BO776" i="1" l="1"/>
  <c r="BP776" i="1"/>
  <c r="BM777" i="1"/>
  <c r="BN776" i="1" s="1"/>
  <c r="BN775" i="1"/>
  <c r="BP777" i="1" l="1"/>
  <c r="BO777" i="1"/>
  <c r="BM778" i="1"/>
  <c r="BP778" i="1" l="1"/>
  <c r="BO778" i="1"/>
  <c r="BM779" i="1"/>
  <c r="BN778" i="1" s="1"/>
  <c r="BN777" i="1"/>
  <c r="BO779" i="1" l="1"/>
  <c r="BP779" i="1"/>
  <c r="BM780" i="1"/>
  <c r="BP780" i="1" l="1"/>
  <c r="BO780" i="1"/>
  <c r="BM781" i="1"/>
  <c r="BN780" i="1" s="1"/>
  <c r="BN779" i="1"/>
  <c r="BO781" i="1" l="1"/>
  <c r="BP781" i="1"/>
  <c r="BM782" i="1"/>
  <c r="BN781" i="1" s="1"/>
  <c r="BO782" i="1" l="1"/>
  <c r="BP782" i="1"/>
  <c r="BM783" i="1"/>
  <c r="BN782" i="1" l="1"/>
  <c r="BO783" i="1"/>
  <c r="BP783" i="1"/>
  <c r="BM784" i="1"/>
  <c r="BN783" i="1" s="1"/>
  <c r="BO784" i="1" l="1"/>
  <c r="BP784" i="1"/>
  <c r="BM785" i="1"/>
  <c r="BO785" i="1" l="1"/>
  <c r="BP785" i="1"/>
  <c r="BM786" i="1"/>
  <c r="BN784" i="1"/>
  <c r="BO786" i="1" l="1"/>
  <c r="BP786" i="1"/>
  <c r="BN785" i="1"/>
  <c r="BM787" i="1"/>
  <c r="BO787" i="1" l="1"/>
  <c r="BP787" i="1"/>
  <c r="BM788" i="1"/>
  <c r="BN786" i="1"/>
  <c r="BP788" i="1" l="1"/>
  <c r="BO788" i="1"/>
  <c r="BM789" i="1"/>
  <c r="BN788" i="1" s="1"/>
  <c r="BN787" i="1"/>
  <c r="BO789" i="1" l="1"/>
  <c r="BP789" i="1"/>
  <c r="BM790" i="1"/>
  <c r="BP790" i="1" l="1"/>
  <c r="BO790" i="1"/>
  <c r="BM791" i="1"/>
  <c r="BN790" i="1" s="1"/>
  <c r="BN789" i="1"/>
  <c r="BO791" i="1" l="1"/>
  <c r="BP791" i="1"/>
  <c r="BM792" i="1"/>
  <c r="BO792" i="1" l="1"/>
  <c r="BP792" i="1"/>
  <c r="BM793" i="1"/>
  <c r="BN792" i="1" s="1"/>
  <c r="BN791" i="1"/>
  <c r="BP793" i="1" l="1"/>
  <c r="BO793" i="1"/>
  <c r="BM794" i="1"/>
  <c r="BN793" i="1" s="1"/>
  <c r="BO794" i="1" l="1"/>
  <c r="BP794" i="1"/>
  <c r="BM795" i="1"/>
  <c r="BO795" i="1" l="1"/>
  <c r="BP795" i="1"/>
  <c r="BM796" i="1"/>
  <c r="BN794" i="1"/>
  <c r="BP796" i="1" l="1"/>
  <c r="BO796" i="1"/>
  <c r="BN795" i="1"/>
  <c r="BM797" i="1"/>
  <c r="BO797" i="1" l="1"/>
  <c r="BP797" i="1"/>
  <c r="BM798" i="1"/>
  <c r="BN796" i="1"/>
  <c r="BP798" i="1" l="1"/>
  <c r="BO798" i="1"/>
  <c r="BN797" i="1"/>
  <c r="BM799" i="1"/>
  <c r="BP799" i="1" l="1"/>
  <c r="BO799" i="1"/>
  <c r="BM800" i="1"/>
  <c r="BN798" i="1"/>
  <c r="BO800" i="1" l="1"/>
  <c r="BP800" i="1"/>
  <c r="BM801" i="1"/>
  <c r="BN800" i="1" s="1"/>
  <c r="BN799" i="1"/>
  <c r="BP801" i="1" l="1"/>
  <c r="BO801" i="1"/>
  <c r="BM802" i="1"/>
  <c r="BO802" i="1" l="1"/>
  <c r="BP802" i="1"/>
  <c r="BM803" i="1"/>
  <c r="BN802" i="1" s="1"/>
  <c r="BN801" i="1"/>
  <c r="BO803" i="1" l="1"/>
  <c r="BP803" i="1"/>
  <c r="BM804" i="1"/>
  <c r="BP804" i="1" l="1"/>
  <c r="BO804" i="1"/>
  <c r="BM805" i="1"/>
  <c r="BN804" i="1" s="1"/>
  <c r="BN803" i="1"/>
  <c r="BO805" i="1" l="1"/>
  <c r="BP805" i="1"/>
  <c r="BM806" i="1"/>
  <c r="BN805" i="1" s="1"/>
  <c r="BP806" i="1" l="1"/>
  <c r="BO806" i="1"/>
  <c r="BM807" i="1"/>
  <c r="BO807" i="1" l="1"/>
  <c r="BP807" i="1"/>
  <c r="BM808" i="1"/>
  <c r="BN807" i="1" s="1"/>
  <c r="BN806" i="1"/>
  <c r="BO808" i="1" l="1"/>
  <c r="BP808" i="1"/>
  <c r="BM809" i="1"/>
  <c r="BO809" i="1" l="1"/>
  <c r="BP809" i="1"/>
  <c r="BM810" i="1"/>
  <c r="BN809" i="1" s="1"/>
  <c r="BN808" i="1"/>
  <c r="BO810" i="1" l="1"/>
  <c r="BP810" i="1"/>
  <c r="BM811" i="1"/>
  <c r="BO811" i="1" l="1"/>
  <c r="BP811" i="1"/>
  <c r="BM812" i="1"/>
  <c r="BN810" i="1"/>
  <c r="BO812" i="1" l="1"/>
  <c r="BP812" i="1"/>
  <c r="BM813" i="1"/>
  <c r="BN811" i="1"/>
  <c r="BO813" i="1" l="1"/>
  <c r="BP813" i="1"/>
  <c r="BN812" i="1"/>
  <c r="BM814" i="1"/>
  <c r="BP814" i="1" l="1"/>
  <c r="BO814" i="1"/>
  <c r="BM815" i="1"/>
  <c r="BN814" i="1" s="1"/>
  <c r="BN813" i="1"/>
  <c r="BO815" i="1" l="1"/>
  <c r="BP815" i="1"/>
  <c r="BM816" i="1"/>
  <c r="BP816" i="1" l="1"/>
  <c r="BO816" i="1"/>
  <c r="BM817" i="1"/>
  <c r="BN815" i="1"/>
  <c r="BO817" i="1" l="1"/>
  <c r="BP817" i="1"/>
  <c r="BN816" i="1"/>
  <c r="BM818" i="1"/>
  <c r="BN817" i="1" s="1"/>
  <c r="BP818" i="1" l="1"/>
  <c r="BO818" i="1"/>
  <c r="BM819" i="1"/>
  <c r="BP819" i="1" l="1"/>
  <c r="BO819" i="1"/>
  <c r="BM820" i="1"/>
  <c r="BN818" i="1"/>
  <c r="BO820" i="1" l="1"/>
  <c r="BP820" i="1"/>
  <c r="BN819" i="1"/>
  <c r="BM821" i="1"/>
  <c r="BO821" i="1" l="1"/>
  <c r="BP821" i="1"/>
  <c r="BM822" i="1"/>
  <c r="BN821" i="1" s="1"/>
  <c r="BN820" i="1"/>
  <c r="BP822" i="1" l="1"/>
  <c r="BO822" i="1"/>
  <c r="BM823" i="1"/>
  <c r="BO823" i="1" l="1"/>
  <c r="BP823" i="1"/>
  <c r="BM824" i="1"/>
  <c r="BN822" i="1"/>
  <c r="BP824" i="1" l="1"/>
  <c r="BO824" i="1"/>
  <c r="BM825" i="1"/>
  <c r="BN824" i="1" s="1"/>
  <c r="BN823" i="1"/>
  <c r="BP825" i="1" l="1"/>
  <c r="BO825" i="1"/>
  <c r="BM826" i="1"/>
  <c r="BO826" i="1" l="1"/>
  <c r="BP826" i="1"/>
  <c r="BM827" i="1"/>
  <c r="BN825" i="1"/>
  <c r="BN826" i="1" l="1"/>
  <c r="BO827" i="1"/>
  <c r="BP827" i="1"/>
  <c r="BM828" i="1"/>
  <c r="BO828" i="1" l="1"/>
  <c r="BP828" i="1"/>
  <c r="BM829" i="1"/>
  <c r="BN827" i="1"/>
  <c r="BN828" i="1" l="1"/>
  <c r="BO829" i="1"/>
  <c r="BP829" i="1"/>
  <c r="BM830" i="1"/>
  <c r="BN829" i="1" l="1"/>
  <c r="BO830" i="1"/>
  <c r="BP830" i="1"/>
  <c r="BM831" i="1"/>
  <c r="BO831" i="1" l="1"/>
  <c r="BP831" i="1"/>
  <c r="BM832" i="1"/>
  <c r="BN830" i="1"/>
  <c r="BN831" i="1" l="1"/>
  <c r="BP832" i="1"/>
  <c r="BO832" i="1"/>
  <c r="BM833" i="1"/>
  <c r="BO833" i="1" l="1"/>
  <c r="BP833" i="1"/>
  <c r="BM834" i="1"/>
  <c r="BN832" i="1"/>
  <c r="BN833" i="1" l="1"/>
  <c r="BP834" i="1"/>
  <c r="BO834" i="1"/>
  <c r="BM835" i="1"/>
  <c r="BP835" i="1" l="1"/>
  <c r="BO835" i="1"/>
  <c r="BM836" i="1"/>
  <c r="BN834" i="1"/>
  <c r="BO836" i="1" l="1"/>
  <c r="BP836" i="1"/>
  <c r="BM837" i="1"/>
  <c r="BN835" i="1"/>
  <c r="BN836" i="1" l="1"/>
  <c r="BP837" i="1"/>
  <c r="BO837" i="1"/>
  <c r="BM838" i="1"/>
  <c r="BO838" i="1" l="1"/>
  <c r="BP838" i="1"/>
  <c r="BM839" i="1"/>
  <c r="BN837" i="1"/>
  <c r="BN838" i="1" l="1"/>
  <c r="BO839" i="1"/>
  <c r="BP839" i="1"/>
  <c r="BM840" i="1"/>
  <c r="BP840" i="1" l="1"/>
  <c r="BO840" i="1"/>
  <c r="BM841" i="1"/>
  <c r="BN839" i="1"/>
  <c r="BN840" i="1" l="1"/>
  <c r="BO841" i="1"/>
  <c r="BP841" i="1"/>
  <c r="BM842" i="1"/>
  <c r="BN841" i="1" l="1"/>
  <c r="BP842" i="1"/>
  <c r="BO842" i="1"/>
  <c r="BM843" i="1"/>
  <c r="BO843" i="1" l="1"/>
  <c r="BP843" i="1"/>
  <c r="BM844" i="1"/>
  <c r="BN842" i="1"/>
  <c r="BN843" i="1" l="1"/>
  <c r="BO844" i="1"/>
  <c r="BP844" i="1"/>
  <c r="BM845" i="1"/>
  <c r="BO845" i="1" l="1"/>
  <c r="BP845" i="1"/>
  <c r="BM846" i="1"/>
  <c r="BN844" i="1"/>
  <c r="BN845" i="1" l="1"/>
  <c r="BO846" i="1"/>
  <c r="BP846" i="1"/>
  <c r="BM847" i="1"/>
  <c r="BP847" i="1" l="1"/>
  <c r="BO847" i="1"/>
  <c r="BM848" i="1"/>
  <c r="BN846" i="1"/>
  <c r="BP848" i="1" l="1"/>
  <c r="BO848" i="1"/>
  <c r="BM849" i="1"/>
  <c r="BN847" i="1"/>
  <c r="BN848" i="1" l="1"/>
  <c r="BO849" i="1"/>
  <c r="BP849" i="1"/>
  <c r="BM850" i="1"/>
  <c r="BO850" i="1" l="1"/>
  <c r="BP850" i="1"/>
  <c r="BM851" i="1"/>
  <c r="BN849" i="1"/>
  <c r="BN850" i="1" l="1"/>
  <c r="BO851" i="1"/>
  <c r="BP851" i="1"/>
  <c r="BM852" i="1"/>
  <c r="BP852" i="1" l="1"/>
  <c r="BO852" i="1"/>
  <c r="BM853" i="1"/>
  <c r="BN851" i="1"/>
  <c r="BN852" i="1" l="1"/>
  <c r="BP853" i="1"/>
  <c r="BO853" i="1"/>
  <c r="BM854" i="1"/>
  <c r="BN853" i="1" l="1"/>
  <c r="BO854" i="1"/>
  <c r="BP854" i="1"/>
  <c r="BM855" i="1"/>
  <c r="BO855" i="1" l="1"/>
  <c r="BP855" i="1"/>
  <c r="BM856" i="1"/>
  <c r="BN854" i="1"/>
  <c r="BN855" i="1" l="1"/>
  <c r="BO856" i="1"/>
  <c r="BP856" i="1"/>
  <c r="BM857" i="1"/>
  <c r="BO857" i="1" l="1"/>
  <c r="BP857" i="1"/>
  <c r="BM858" i="1"/>
  <c r="BN856" i="1"/>
  <c r="BN857" i="1" l="1"/>
  <c r="BO858" i="1"/>
  <c r="BP858" i="1"/>
  <c r="BM859" i="1"/>
  <c r="BO859" i="1" l="1"/>
  <c r="BP859" i="1"/>
  <c r="BM860" i="1"/>
  <c r="BN858" i="1"/>
  <c r="BP860" i="1" l="1"/>
  <c r="BO860" i="1"/>
  <c r="BM861" i="1"/>
  <c r="BN859" i="1"/>
  <c r="BN860" i="1" l="1"/>
  <c r="BP861" i="1"/>
  <c r="BO861" i="1"/>
  <c r="BM862" i="1"/>
  <c r="BO862" i="1" l="1"/>
  <c r="BP862" i="1"/>
  <c r="BM863" i="1"/>
  <c r="BN861" i="1"/>
  <c r="BN862" i="1" l="1"/>
  <c r="BO863" i="1"/>
  <c r="BP863" i="1"/>
  <c r="BM864" i="1"/>
  <c r="BO864" i="1" l="1"/>
  <c r="BP864" i="1"/>
  <c r="BM865" i="1"/>
  <c r="BN863" i="1"/>
  <c r="BN864" i="1" l="1"/>
  <c r="BP865" i="1"/>
  <c r="BO865" i="1"/>
  <c r="BM866" i="1"/>
  <c r="BN865" i="1" l="1"/>
  <c r="BO866" i="1"/>
  <c r="BP866" i="1"/>
  <c r="BM867" i="1"/>
  <c r="BO867" i="1" l="1"/>
  <c r="BP867" i="1"/>
  <c r="BM868" i="1"/>
  <c r="BN866" i="1"/>
  <c r="BN867" i="1" l="1"/>
  <c r="BO868" i="1"/>
  <c r="BP868" i="1"/>
  <c r="BM869" i="1"/>
  <c r="BO869" i="1" l="1"/>
  <c r="BP869" i="1"/>
  <c r="BM870" i="1"/>
  <c r="BN869" i="1" s="1"/>
  <c r="BN868" i="1"/>
  <c r="BO870" i="1" l="1"/>
  <c r="BP870" i="1"/>
  <c r="BM871" i="1"/>
  <c r="BP871" i="1" l="1"/>
  <c r="BO871" i="1"/>
  <c r="BM872" i="1"/>
  <c r="BN870" i="1"/>
  <c r="BO872" i="1" l="1"/>
  <c r="BP872" i="1"/>
  <c r="BM873" i="1"/>
  <c r="BN871" i="1"/>
  <c r="BN872" i="1" l="1"/>
  <c r="BP873" i="1"/>
  <c r="BO873" i="1"/>
  <c r="BM874" i="1"/>
  <c r="BP874" i="1" l="1"/>
  <c r="BO874" i="1"/>
  <c r="BM875" i="1"/>
  <c r="BN873" i="1"/>
  <c r="BN874" i="1" l="1"/>
  <c r="BO875" i="1"/>
  <c r="BP875" i="1"/>
  <c r="BM876" i="1"/>
  <c r="BO876" i="1" l="1"/>
  <c r="BP876" i="1"/>
  <c r="BM877" i="1"/>
  <c r="BN875" i="1"/>
  <c r="BN876" i="1" l="1"/>
  <c r="BO877" i="1"/>
  <c r="BP877" i="1"/>
  <c r="BM878" i="1"/>
  <c r="BN877" i="1" l="1"/>
  <c r="BP878" i="1"/>
  <c r="BO878" i="1"/>
  <c r="BM879" i="1"/>
  <c r="BP879" i="1" l="1"/>
  <c r="BO879" i="1"/>
  <c r="BM880" i="1"/>
  <c r="BN878" i="1"/>
  <c r="BN879" i="1" l="1"/>
  <c r="BO880" i="1"/>
  <c r="BP880" i="1"/>
  <c r="BM881" i="1"/>
  <c r="BO881" i="1" l="1"/>
  <c r="BP881" i="1"/>
  <c r="BM882" i="1"/>
  <c r="BN880" i="1"/>
  <c r="BN881" i="1" l="1"/>
  <c r="BP882" i="1"/>
  <c r="BO882" i="1"/>
  <c r="BM883" i="1"/>
  <c r="BP883" i="1" l="1"/>
  <c r="BO883" i="1"/>
  <c r="BM884" i="1"/>
  <c r="BN882" i="1"/>
  <c r="BP884" i="1" l="1"/>
  <c r="BO884" i="1"/>
  <c r="BM885" i="1"/>
  <c r="BN883" i="1"/>
  <c r="BN884" i="1" l="1"/>
  <c r="BO885" i="1"/>
  <c r="BP885" i="1"/>
  <c r="BM886" i="1"/>
  <c r="BP886" i="1" l="1"/>
  <c r="BO886" i="1"/>
  <c r="BM887" i="1"/>
  <c r="BN885" i="1"/>
  <c r="BN886" i="1" l="1"/>
  <c r="BO887" i="1"/>
  <c r="BP887" i="1"/>
  <c r="BM888" i="1"/>
  <c r="BO888" i="1" l="1"/>
  <c r="BP888" i="1"/>
  <c r="BM889" i="1"/>
  <c r="BN887" i="1"/>
  <c r="BN888" i="1" l="1"/>
  <c r="BP889" i="1"/>
  <c r="BO889" i="1"/>
  <c r="BM890" i="1"/>
  <c r="BN889" i="1" l="1"/>
  <c r="BP890" i="1"/>
  <c r="BO890" i="1"/>
  <c r="BM891" i="1"/>
  <c r="BP891" i="1" l="1"/>
  <c r="BO891" i="1"/>
  <c r="BM892" i="1"/>
  <c r="BN890" i="1"/>
  <c r="BN891" i="1" l="1"/>
  <c r="BP892" i="1"/>
  <c r="BO892" i="1"/>
  <c r="BM893" i="1"/>
  <c r="BO893" i="1" l="1"/>
  <c r="BP893" i="1"/>
  <c r="BM894" i="1"/>
  <c r="BN892" i="1"/>
  <c r="BN893" i="1" l="1"/>
  <c r="BP894" i="1"/>
  <c r="BO894" i="1"/>
  <c r="BM895" i="1"/>
  <c r="BP895" i="1" l="1"/>
  <c r="BO895" i="1"/>
  <c r="BM896" i="1"/>
  <c r="BN894" i="1"/>
  <c r="BN895" i="1" l="1"/>
  <c r="BO896" i="1"/>
  <c r="BP896" i="1"/>
  <c r="BM897" i="1"/>
  <c r="BN896" i="1" l="1"/>
  <c r="BO897" i="1"/>
  <c r="BP897" i="1"/>
  <c r="BM898" i="1"/>
  <c r="BO898" i="1" l="1"/>
  <c r="BP898" i="1"/>
  <c r="BM899" i="1"/>
  <c r="BN897" i="1"/>
  <c r="BN898" i="1" l="1"/>
  <c r="BO899" i="1"/>
  <c r="BP899" i="1"/>
  <c r="BM900" i="1"/>
  <c r="BO900" i="1" l="1"/>
  <c r="BP900" i="1"/>
  <c r="BM901" i="1"/>
  <c r="BN899" i="1"/>
  <c r="BN900" i="1" l="1"/>
  <c r="BO901" i="1"/>
  <c r="BP901" i="1"/>
  <c r="BM902" i="1"/>
  <c r="BN901" i="1" l="1"/>
  <c r="BP902" i="1"/>
  <c r="BO902" i="1"/>
  <c r="BM903" i="1"/>
  <c r="BO903" i="1" l="1"/>
  <c r="BP903" i="1"/>
  <c r="BM904" i="1"/>
  <c r="BN902" i="1"/>
  <c r="BN903" i="1" l="1"/>
  <c r="BP904" i="1"/>
  <c r="BO904" i="1"/>
  <c r="BM905" i="1"/>
  <c r="BO905" i="1" l="1"/>
  <c r="BP905" i="1"/>
  <c r="BM906" i="1"/>
  <c r="BN904" i="1"/>
  <c r="BN905" i="1" l="1"/>
  <c r="BP906" i="1"/>
  <c r="BO906" i="1"/>
  <c r="BM907" i="1"/>
  <c r="BO907" i="1" l="1"/>
  <c r="BP907" i="1"/>
  <c r="BM908" i="1"/>
  <c r="BN906" i="1"/>
  <c r="BP908" i="1" l="1"/>
  <c r="BO908" i="1"/>
  <c r="BM909" i="1"/>
  <c r="BN907" i="1"/>
  <c r="BN908" i="1" l="1"/>
  <c r="BO909" i="1"/>
  <c r="BP909" i="1"/>
  <c r="BM910" i="1"/>
  <c r="BP910" i="1" l="1"/>
  <c r="BO910" i="1"/>
  <c r="BM911" i="1"/>
  <c r="BN909" i="1"/>
  <c r="BN910" i="1" l="1"/>
  <c r="BO911" i="1"/>
  <c r="BP911" i="1"/>
  <c r="BM912" i="1"/>
  <c r="BO912" i="1" l="1"/>
  <c r="BP912" i="1"/>
  <c r="BM913" i="1"/>
  <c r="BN911" i="1"/>
  <c r="BN912" i="1" l="1"/>
  <c r="BO913" i="1"/>
  <c r="BP913" i="1"/>
  <c r="BM914" i="1"/>
  <c r="BN913" i="1" l="1"/>
  <c r="BO914" i="1"/>
  <c r="BP914" i="1"/>
  <c r="BM915" i="1"/>
  <c r="BO915" i="1" l="1"/>
  <c r="BP915" i="1"/>
  <c r="BM916" i="1"/>
  <c r="BN914" i="1"/>
  <c r="BN915" i="1" l="1"/>
  <c r="BO916" i="1"/>
  <c r="BP916" i="1"/>
  <c r="BM917" i="1"/>
  <c r="BO917" i="1" l="1"/>
  <c r="BP917" i="1"/>
  <c r="BM918" i="1"/>
  <c r="BN916" i="1"/>
  <c r="BN917" i="1" l="1"/>
  <c r="BO918" i="1"/>
  <c r="BP918" i="1"/>
  <c r="BM919" i="1"/>
  <c r="BP919" i="1" l="1"/>
  <c r="BO919" i="1"/>
  <c r="BM920" i="1"/>
  <c r="BN918" i="1"/>
  <c r="BP920" i="1" l="1"/>
  <c r="BO920" i="1"/>
  <c r="BM921" i="1"/>
  <c r="BN919" i="1"/>
  <c r="BN920" i="1" l="1"/>
  <c r="BP921" i="1"/>
  <c r="BO921" i="1"/>
  <c r="BM922" i="1"/>
  <c r="BO922" i="1" l="1"/>
  <c r="BP922" i="1"/>
  <c r="BM923" i="1"/>
  <c r="BN921" i="1"/>
  <c r="BN922" i="1" l="1"/>
  <c r="BO923" i="1"/>
  <c r="BP923" i="1"/>
  <c r="BM924" i="1"/>
  <c r="BP924" i="1" l="1"/>
  <c r="BO924" i="1"/>
  <c r="BM925" i="1"/>
  <c r="BN923" i="1"/>
  <c r="BN924" i="1" l="1"/>
  <c r="BO925" i="1"/>
  <c r="BP925" i="1"/>
  <c r="BM926" i="1"/>
  <c r="BN925" i="1" l="1"/>
  <c r="BO926" i="1"/>
  <c r="BP926" i="1"/>
  <c r="BM927" i="1"/>
  <c r="BO927" i="1" l="1"/>
  <c r="BP927" i="1"/>
  <c r="BM928" i="1"/>
  <c r="BN926" i="1"/>
  <c r="BN927" i="1" l="1"/>
  <c r="BO928" i="1"/>
  <c r="BP928" i="1"/>
  <c r="BM929" i="1"/>
  <c r="BO929" i="1" l="1"/>
  <c r="BP929" i="1"/>
  <c r="BM930" i="1"/>
  <c r="BN928" i="1"/>
  <c r="BN929" i="1" l="1"/>
  <c r="BP930" i="1"/>
  <c r="BO930" i="1"/>
  <c r="BM931" i="1"/>
  <c r="BO931" i="1" l="1"/>
  <c r="BP931" i="1"/>
  <c r="BM932" i="1"/>
  <c r="BN930" i="1"/>
  <c r="BP932" i="1" l="1"/>
  <c r="BO932" i="1"/>
  <c r="BM933" i="1"/>
  <c r="BN931" i="1"/>
  <c r="BN932" i="1" l="1"/>
  <c r="BO933" i="1"/>
  <c r="BP933" i="1"/>
  <c r="BM934" i="1"/>
  <c r="BP934" i="1" l="1"/>
  <c r="BO934" i="1"/>
  <c r="BM935" i="1"/>
  <c r="BN933" i="1"/>
  <c r="BN934" i="1" l="1"/>
  <c r="BO935" i="1"/>
  <c r="BP935" i="1"/>
  <c r="BM936" i="1"/>
  <c r="BP936" i="1" l="1"/>
  <c r="BO936" i="1"/>
  <c r="BM937" i="1"/>
  <c r="BN935" i="1"/>
  <c r="BN936" i="1" l="1"/>
  <c r="BP937" i="1"/>
  <c r="BO937" i="1"/>
  <c r="BM938" i="1"/>
  <c r="BN937" i="1" l="1"/>
  <c r="BP938" i="1"/>
  <c r="BO938" i="1"/>
  <c r="BM939" i="1"/>
  <c r="BO939" i="1" l="1"/>
  <c r="BP939" i="1"/>
  <c r="BM940" i="1"/>
  <c r="BN938" i="1"/>
  <c r="BN939" i="1" l="1"/>
  <c r="BO940" i="1"/>
  <c r="BP940" i="1"/>
  <c r="BM941" i="1"/>
  <c r="BO941" i="1" l="1"/>
  <c r="BP941" i="1"/>
  <c r="BM942" i="1"/>
  <c r="BN940" i="1"/>
  <c r="BN941" i="1" l="1"/>
  <c r="BP942" i="1"/>
  <c r="BO942" i="1"/>
  <c r="BM943" i="1"/>
  <c r="BO943" i="1" l="1"/>
  <c r="BP943" i="1"/>
  <c r="BM944" i="1"/>
  <c r="BN942" i="1"/>
  <c r="BO944" i="1" l="1"/>
  <c r="BP944" i="1"/>
  <c r="BM945" i="1"/>
  <c r="BN943" i="1"/>
  <c r="BN944" i="1" l="1"/>
  <c r="BP945" i="1"/>
  <c r="BO945" i="1"/>
  <c r="BM946" i="1"/>
  <c r="BO946" i="1" l="1"/>
  <c r="BP946" i="1"/>
  <c r="BM947" i="1"/>
  <c r="BN945" i="1"/>
  <c r="BN946" i="1" l="1"/>
  <c r="BO947" i="1"/>
  <c r="BP947" i="1"/>
  <c r="BM948" i="1"/>
  <c r="BO948" i="1" l="1"/>
  <c r="BP948" i="1"/>
  <c r="BM949" i="1"/>
  <c r="BN947" i="1"/>
  <c r="BN948" i="1" l="1"/>
  <c r="BO949" i="1"/>
  <c r="BP949" i="1"/>
  <c r="BM950" i="1"/>
  <c r="BN949" i="1" l="1"/>
  <c r="BP950" i="1"/>
  <c r="BO950" i="1"/>
  <c r="BM951" i="1"/>
  <c r="BO951" i="1" l="1"/>
  <c r="BP951" i="1"/>
  <c r="BM952" i="1"/>
  <c r="BN950" i="1"/>
  <c r="BN951" i="1" l="1"/>
  <c r="BO952" i="1"/>
  <c r="BP952" i="1"/>
  <c r="BM953" i="1"/>
  <c r="BO953" i="1" l="1"/>
  <c r="BP953" i="1"/>
  <c r="BM954" i="1"/>
  <c r="BN952" i="1"/>
  <c r="BN953" i="1" l="1"/>
  <c r="BO954" i="1"/>
  <c r="BP954" i="1"/>
  <c r="BM955" i="1"/>
  <c r="BP955" i="1" l="1"/>
  <c r="BO955" i="1"/>
  <c r="BM956" i="1"/>
  <c r="BN954" i="1"/>
  <c r="BO956" i="1" l="1"/>
  <c r="BP956" i="1"/>
  <c r="BM957" i="1"/>
  <c r="BN955" i="1"/>
  <c r="BN956" i="1" l="1"/>
  <c r="BO957" i="1"/>
  <c r="BP957" i="1"/>
  <c r="BM958" i="1"/>
  <c r="BP958" i="1" l="1"/>
  <c r="BO958" i="1"/>
  <c r="BM959" i="1"/>
  <c r="BN957" i="1"/>
  <c r="BN958" i="1" l="1"/>
  <c r="BO959" i="1"/>
  <c r="BP959" i="1"/>
  <c r="BM960" i="1"/>
  <c r="BP960" i="1" l="1"/>
  <c r="BO960" i="1"/>
  <c r="BM961" i="1"/>
  <c r="BN959" i="1"/>
  <c r="BN960" i="1" l="1"/>
  <c r="BO961" i="1"/>
  <c r="BP961" i="1"/>
  <c r="BM962" i="1"/>
  <c r="BN961" i="1" l="1"/>
  <c r="BO962" i="1"/>
  <c r="BP962" i="1"/>
  <c r="BM963" i="1"/>
  <c r="BP963" i="1" l="1"/>
  <c r="BO963" i="1"/>
  <c r="BM964" i="1"/>
  <c r="BN962" i="1"/>
  <c r="BN963" i="1" l="1"/>
  <c r="BP964" i="1"/>
  <c r="BO964" i="1"/>
  <c r="BM965" i="1"/>
  <c r="BO965" i="1" l="1"/>
  <c r="BP965" i="1"/>
  <c r="BM966" i="1"/>
  <c r="BN964" i="1"/>
  <c r="BN965" i="1" l="1"/>
  <c r="BP966" i="1"/>
  <c r="BO966" i="1"/>
  <c r="BM967" i="1"/>
  <c r="BP967" i="1" l="1"/>
  <c r="BO967" i="1"/>
  <c r="BM968" i="1"/>
  <c r="BN966" i="1"/>
  <c r="BO968" i="1" l="1"/>
  <c r="BP968" i="1"/>
  <c r="BM969" i="1"/>
  <c r="BN967" i="1"/>
  <c r="BN968" i="1" l="1"/>
  <c r="BO969" i="1"/>
  <c r="BP969" i="1"/>
  <c r="BM970" i="1"/>
  <c r="BO970" i="1" l="1"/>
  <c r="BP970" i="1"/>
  <c r="BM971" i="1"/>
  <c r="BN969" i="1"/>
  <c r="BN970" i="1" l="1"/>
  <c r="BO971" i="1"/>
  <c r="BP971" i="1"/>
  <c r="BM972" i="1"/>
  <c r="BO972" i="1" l="1"/>
  <c r="BP972" i="1"/>
  <c r="BM973" i="1"/>
  <c r="BN971" i="1"/>
  <c r="BN972" i="1" l="1"/>
  <c r="BO973" i="1"/>
  <c r="BP973" i="1"/>
  <c r="BM974" i="1"/>
  <c r="BN973" i="1" l="1"/>
  <c r="BO974" i="1"/>
  <c r="BP974" i="1"/>
  <c r="BM975" i="1"/>
  <c r="BO975" i="1" l="1"/>
  <c r="BP975" i="1"/>
  <c r="BM976" i="1"/>
  <c r="BN974" i="1"/>
  <c r="BN975" i="1" l="1"/>
  <c r="BP976" i="1"/>
  <c r="BO976" i="1"/>
  <c r="BM977" i="1"/>
  <c r="BO977" i="1" l="1"/>
  <c r="BP977" i="1"/>
  <c r="BM978" i="1"/>
  <c r="BN976" i="1"/>
  <c r="BN977" i="1" l="1"/>
  <c r="BP978" i="1"/>
  <c r="BO978" i="1"/>
  <c r="BM979" i="1"/>
  <c r="BP979" i="1" l="1"/>
  <c r="BO979" i="1"/>
  <c r="BM980" i="1"/>
  <c r="BN978" i="1"/>
  <c r="BO980" i="1" l="1"/>
  <c r="BP980" i="1"/>
  <c r="BM981" i="1"/>
  <c r="BN979" i="1"/>
  <c r="BN980" i="1" l="1"/>
  <c r="BP981" i="1"/>
  <c r="BO981" i="1"/>
  <c r="BM982" i="1"/>
  <c r="BO982" i="1" l="1"/>
  <c r="BP982" i="1"/>
  <c r="BM983" i="1"/>
  <c r="BN981" i="1"/>
  <c r="BN982" i="1" l="1"/>
  <c r="BO983" i="1"/>
  <c r="BP983" i="1"/>
  <c r="BM984" i="1"/>
  <c r="BP984" i="1" l="1"/>
  <c r="BO984" i="1"/>
  <c r="BM985" i="1"/>
  <c r="BN983" i="1"/>
  <c r="BN984" i="1" l="1"/>
  <c r="BO985" i="1"/>
  <c r="BP985" i="1"/>
  <c r="BM986" i="1"/>
  <c r="BN985" i="1" l="1"/>
  <c r="BO986" i="1"/>
  <c r="BP986" i="1"/>
  <c r="BM987" i="1"/>
  <c r="BO987" i="1" l="1"/>
  <c r="BP987" i="1"/>
  <c r="BM988" i="1"/>
  <c r="BN986" i="1"/>
  <c r="BN987" i="1" l="1"/>
  <c r="BO988" i="1"/>
  <c r="BP988" i="1"/>
  <c r="BM989" i="1"/>
  <c r="BO989" i="1" l="1"/>
  <c r="BP989" i="1"/>
  <c r="BM990" i="1"/>
  <c r="BN988" i="1"/>
  <c r="BN989" i="1" l="1"/>
  <c r="BO990" i="1"/>
  <c r="BP990" i="1"/>
  <c r="BM991" i="1"/>
  <c r="BP991" i="1" l="1"/>
  <c r="BO991" i="1"/>
  <c r="BM992" i="1"/>
  <c r="BN990" i="1"/>
  <c r="BO992" i="1" l="1"/>
  <c r="BP992" i="1"/>
  <c r="BM993" i="1"/>
  <c r="BN991" i="1"/>
  <c r="BN992" i="1" l="1"/>
  <c r="BO993" i="1"/>
  <c r="BP993" i="1"/>
  <c r="BM994" i="1"/>
  <c r="BP994" i="1" l="1"/>
  <c r="BO994" i="1"/>
  <c r="BM995" i="1"/>
  <c r="BN993" i="1"/>
  <c r="BN994" i="1" l="1"/>
  <c r="BO995" i="1"/>
  <c r="BP995" i="1"/>
  <c r="BM996" i="1"/>
  <c r="BP996" i="1" l="1"/>
  <c r="BO996" i="1"/>
  <c r="BM997" i="1"/>
  <c r="BN995" i="1"/>
  <c r="BN996" i="1" l="1"/>
  <c r="BP997" i="1"/>
  <c r="BO997" i="1"/>
  <c r="BM998" i="1"/>
  <c r="BN997" i="1" l="1"/>
  <c r="BO998" i="1"/>
  <c r="BP998" i="1"/>
  <c r="BM999" i="1"/>
  <c r="BO999" i="1" l="1"/>
  <c r="BP999" i="1"/>
  <c r="BM1000" i="1"/>
  <c r="BN998" i="1"/>
  <c r="BN999" i="1" l="1"/>
  <c r="BO1000" i="1"/>
  <c r="BP1000" i="1"/>
  <c r="BM1001" i="1"/>
  <c r="BO1001" i="1" l="1"/>
  <c r="BP1001" i="1"/>
  <c r="BM1002" i="1"/>
  <c r="BN1000" i="1"/>
  <c r="BN1001" i="1" l="1"/>
  <c r="BP1002" i="1"/>
  <c r="BO1002" i="1"/>
  <c r="BM1003" i="1"/>
  <c r="BO1003" i="1" l="1"/>
  <c r="BP1003" i="1"/>
  <c r="BM1004" i="1"/>
  <c r="BN1002" i="1"/>
  <c r="BP1004" i="1" l="1"/>
  <c r="BO1004" i="1"/>
  <c r="BM1005" i="1"/>
  <c r="BN1003" i="1"/>
  <c r="BN1004" i="1" l="1"/>
  <c r="BP1005" i="1"/>
  <c r="BO1005" i="1"/>
  <c r="BM1006" i="1"/>
  <c r="BP1006" i="1" l="1"/>
  <c r="BO1006" i="1"/>
  <c r="BM1007" i="1"/>
  <c r="BN1005" i="1"/>
  <c r="BN1006" i="1" l="1"/>
  <c r="BO1007" i="1"/>
  <c r="BP1007" i="1"/>
  <c r="BM1008" i="1"/>
  <c r="BO1008" i="1" l="1"/>
  <c r="BP1008" i="1"/>
  <c r="BM1009" i="1"/>
  <c r="BN1007" i="1"/>
  <c r="BN1008" i="1" l="1"/>
  <c r="BP1009" i="1"/>
  <c r="BO1009" i="1"/>
  <c r="BM1010" i="1"/>
  <c r="BN1009" i="1" l="1"/>
  <c r="BP1010" i="1"/>
  <c r="BO1010" i="1"/>
  <c r="BM1011" i="1"/>
  <c r="BO1011" i="1" l="1"/>
  <c r="BP1011" i="1"/>
  <c r="BM1012" i="1"/>
  <c r="BN1010" i="1"/>
  <c r="BN1011" i="1" l="1"/>
  <c r="BO1012" i="1"/>
  <c r="BP1012" i="1"/>
  <c r="BM1013" i="1"/>
  <c r="BO1013" i="1" l="1"/>
  <c r="BP1013" i="1"/>
  <c r="BM1014" i="1"/>
  <c r="BN1012" i="1"/>
  <c r="BN1013" i="1" l="1"/>
  <c r="BP1014" i="1"/>
  <c r="BO1014" i="1"/>
  <c r="BM1015" i="1"/>
  <c r="BP1015" i="1" l="1"/>
  <c r="BO1015" i="1"/>
  <c r="BM1016" i="1"/>
  <c r="BN1014" i="1"/>
  <c r="BO1016" i="1" l="1"/>
  <c r="BP1016" i="1"/>
  <c r="BM1017" i="1"/>
  <c r="BN1015" i="1"/>
  <c r="BN1016" i="1" l="1"/>
  <c r="BP1017" i="1"/>
  <c r="BO1017" i="1"/>
  <c r="BM1018" i="1"/>
  <c r="BP1018" i="1" l="1"/>
  <c r="BO1018" i="1"/>
  <c r="BM1019" i="1"/>
  <c r="BN1017" i="1"/>
  <c r="BN1018" i="1" l="1"/>
  <c r="BO1019" i="1"/>
  <c r="BP1019" i="1"/>
  <c r="BM1020" i="1"/>
  <c r="BO1020" i="1" l="1"/>
  <c r="BP1020" i="1"/>
  <c r="BM1021" i="1"/>
  <c r="BN1019" i="1"/>
  <c r="BN1020" i="1" l="1"/>
  <c r="BO1021" i="1"/>
  <c r="BP1021" i="1"/>
  <c r="BM1022" i="1"/>
  <c r="BN1021" i="1" l="1"/>
  <c r="BP1022" i="1"/>
  <c r="BO1022" i="1"/>
  <c r="BM1023" i="1"/>
  <c r="BP1023" i="1" l="1"/>
  <c r="BO1023" i="1"/>
  <c r="BM1024" i="1"/>
  <c r="BN1023" i="1" s="1"/>
  <c r="BN1022" i="1"/>
  <c r="BO1024" i="1" l="1"/>
  <c r="BP1024" i="1"/>
  <c r="BM1025" i="1"/>
  <c r="BO1025" i="1" l="1"/>
  <c r="BP1025" i="1"/>
  <c r="BM1026" i="1"/>
  <c r="BN1025" i="1" s="1"/>
  <c r="BN1024" i="1"/>
  <c r="BP1026" i="1" l="1"/>
  <c r="BO1026" i="1"/>
  <c r="BM1027" i="1"/>
  <c r="BO1027" i="1" l="1"/>
  <c r="BP1027" i="1"/>
  <c r="BM1028" i="1"/>
  <c r="BN1026" i="1"/>
  <c r="BP1028" i="1" l="1"/>
  <c r="BO1028" i="1"/>
  <c r="BM1029" i="1"/>
  <c r="BN1028" i="1" s="1"/>
  <c r="BN1027" i="1"/>
  <c r="BO1029" i="1" l="1"/>
  <c r="BP1029" i="1"/>
  <c r="BM1030" i="1"/>
  <c r="BP1030" i="1" l="1"/>
  <c r="BO1030" i="1"/>
  <c r="BM1031" i="1"/>
  <c r="BN1030" i="1" s="1"/>
  <c r="BN1029" i="1"/>
  <c r="BO1031" i="1" l="1"/>
  <c r="BP1031" i="1"/>
  <c r="BM1032" i="1"/>
  <c r="BO1032" i="1" l="1"/>
  <c r="BP1032" i="1"/>
  <c r="BM1033" i="1"/>
  <c r="BN1032" i="1" s="1"/>
  <c r="BN1031" i="1"/>
  <c r="BO1033" i="1" l="1"/>
  <c r="BP1033" i="1"/>
  <c r="BM1034" i="1"/>
  <c r="BN1033" i="1" s="1"/>
  <c r="BO1034" i="1" l="1"/>
  <c r="BP1034" i="1"/>
  <c r="BM1035" i="1"/>
  <c r="BP1035" i="1" l="1"/>
  <c r="BO1035" i="1"/>
  <c r="BM1036" i="1"/>
  <c r="BN1035" i="1" s="1"/>
  <c r="BN1034" i="1"/>
  <c r="BP1036" i="1" l="1"/>
  <c r="BO1036" i="1"/>
  <c r="BM1037" i="1"/>
  <c r="BO1037" i="1" l="1"/>
  <c r="BP1037" i="1"/>
  <c r="BM1038" i="1"/>
  <c r="BN1037" i="1" s="1"/>
  <c r="BN1036" i="1"/>
  <c r="BO1038" i="1" l="1"/>
  <c r="BP1038" i="1"/>
  <c r="BM1039" i="1"/>
  <c r="BO1039" i="1" l="1"/>
  <c r="BP1039" i="1"/>
  <c r="BM1040" i="1"/>
  <c r="BN1038" i="1"/>
  <c r="BO1040" i="1" l="1"/>
  <c r="BP1040" i="1"/>
  <c r="BM1041" i="1"/>
  <c r="BN1040" i="1" s="1"/>
  <c r="BN1039" i="1"/>
  <c r="BP1041" i="1" l="1"/>
  <c r="BO1041" i="1"/>
  <c r="BM1042" i="1"/>
  <c r="BO1042" i="1" l="1"/>
  <c r="BP1042" i="1"/>
  <c r="BM1043" i="1"/>
  <c r="BN1042" i="1" s="1"/>
  <c r="BN1041" i="1"/>
  <c r="BP1043" i="1" l="1"/>
  <c r="BO1043" i="1"/>
  <c r="BM1044" i="1"/>
  <c r="BP1044" i="1" l="1"/>
  <c r="BO1044" i="1"/>
  <c r="BM1045" i="1"/>
  <c r="BN1044" i="1" s="1"/>
  <c r="BN1043" i="1"/>
  <c r="BO1045" i="1" l="1"/>
  <c r="BP1045" i="1"/>
  <c r="BM1046" i="1"/>
  <c r="BN1045" i="1" s="1"/>
  <c r="BO1046" i="1" l="1"/>
  <c r="BP1046" i="1"/>
  <c r="BM1047" i="1"/>
  <c r="BO1047" i="1" l="1"/>
  <c r="BP1047" i="1"/>
  <c r="BM1048" i="1"/>
  <c r="BN1047" i="1" s="1"/>
  <c r="BN1046" i="1"/>
  <c r="BO1048" i="1" l="1"/>
  <c r="BP1048" i="1"/>
  <c r="BM1049" i="1"/>
  <c r="BP1049" i="1" l="1"/>
  <c r="BO1049" i="1"/>
  <c r="BM1050" i="1"/>
  <c r="BN1049" i="1" s="1"/>
  <c r="BN1048" i="1"/>
  <c r="BO1050" i="1" l="1"/>
  <c r="BP1050" i="1"/>
  <c r="BM1051" i="1"/>
  <c r="BP1051" i="1" l="1"/>
  <c r="BO1051" i="1"/>
  <c r="BM1052" i="1"/>
  <c r="BN1050" i="1"/>
  <c r="BP1052" i="1" l="1"/>
  <c r="BO1052" i="1"/>
  <c r="BM1053" i="1"/>
  <c r="BN1052" i="1" s="1"/>
  <c r="BN1051" i="1"/>
  <c r="BO1053" i="1" l="1"/>
  <c r="BP1053" i="1"/>
  <c r="BM1054" i="1"/>
  <c r="BO1054" i="1" l="1"/>
  <c r="BP1054" i="1"/>
  <c r="BM1055" i="1"/>
  <c r="BN1054" i="1" s="1"/>
  <c r="BN1053" i="1"/>
  <c r="BP1055" i="1" l="1"/>
  <c r="BO1055" i="1"/>
  <c r="BM1056" i="1"/>
  <c r="BP1056" i="1" l="1"/>
  <c r="BO1056" i="1"/>
  <c r="BM1057" i="1"/>
  <c r="BN1056" i="1" s="1"/>
  <c r="BN1055" i="1"/>
  <c r="BP1057" i="1" l="1"/>
  <c r="BO1057" i="1"/>
  <c r="BM1058" i="1"/>
  <c r="BN1057" i="1" s="1"/>
  <c r="BP1058" i="1" l="1"/>
  <c r="BO1058" i="1"/>
  <c r="BM1059" i="1"/>
  <c r="BP1059" i="1" l="1"/>
  <c r="BO1059" i="1"/>
  <c r="BM1060" i="1"/>
  <c r="BN1059" i="1" s="1"/>
  <c r="BN1058" i="1"/>
  <c r="BO1060" i="1" l="1"/>
  <c r="BP1060" i="1"/>
  <c r="BM1061" i="1"/>
  <c r="BP1061" i="1" l="1"/>
  <c r="BO1061" i="1"/>
  <c r="BM1062" i="1"/>
  <c r="BN1061" i="1" s="1"/>
  <c r="BN1060" i="1"/>
  <c r="BO1062" i="1" l="1"/>
  <c r="BP1062" i="1"/>
  <c r="BM1063" i="1"/>
  <c r="BP1063" i="1" l="1"/>
  <c r="BO1063" i="1"/>
  <c r="BM1064" i="1"/>
  <c r="BN1062" i="1"/>
  <c r="BO1064" i="1" l="1"/>
  <c r="BP1064" i="1"/>
  <c r="BM1065" i="1"/>
  <c r="BN1064" i="1" s="1"/>
  <c r="BN1063" i="1"/>
  <c r="BP1065" i="1" l="1"/>
  <c r="BO1065" i="1"/>
  <c r="BM1066" i="1"/>
  <c r="BO1066" i="1" l="1"/>
  <c r="BP1066" i="1"/>
  <c r="BM1067" i="1"/>
  <c r="BN1066" i="1" s="1"/>
  <c r="BN1065" i="1"/>
  <c r="BP1067" i="1" l="1"/>
  <c r="BO1067" i="1"/>
  <c r="BM1068" i="1"/>
  <c r="BP1068" i="1" l="1"/>
  <c r="BO1068" i="1"/>
  <c r="BM1069" i="1"/>
  <c r="BN1068" i="1" s="1"/>
  <c r="BN1067" i="1"/>
  <c r="BP1069" i="1" l="1"/>
  <c r="BO1069" i="1"/>
  <c r="BM1070" i="1"/>
  <c r="BN1069" i="1" s="1"/>
  <c r="BP1070" i="1" l="1"/>
  <c r="BO1070" i="1"/>
  <c r="BM1071" i="1"/>
  <c r="BO1071" i="1" l="1"/>
  <c r="BP1071" i="1"/>
  <c r="BM1072" i="1"/>
  <c r="BN1070" i="1"/>
  <c r="BO1072" i="1" l="1"/>
  <c r="BP1072" i="1"/>
  <c r="BM1073" i="1"/>
  <c r="BN1071" i="1"/>
  <c r="BP1073" i="1" l="1"/>
  <c r="BO1073" i="1"/>
  <c r="BM1074" i="1"/>
  <c r="BN1073" i="1" s="1"/>
  <c r="BN1072" i="1"/>
  <c r="BO1074" i="1" l="1"/>
  <c r="BP1074" i="1"/>
  <c r="BM1075" i="1"/>
  <c r="BO1075" i="1" l="1"/>
  <c r="BP1075" i="1"/>
  <c r="BM1076" i="1"/>
  <c r="BN1074" i="1"/>
  <c r="BP1076" i="1" l="1"/>
  <c r="BO1076" i="1"/>
  <c r="BM1077" i="1"/>
  <c r="BN1076" i="1" s="1"/>
  <c r="BN1075" i="1"/>
  <c r="BP1077" i="1" l="1"/>
  <c r="BO1077" i="1"/>
  <c r="BM1078" i="1"/>
  <c r="BO1078" i="1" l="1"/>
  <c r="BP1078" i="1"/>
  <c r="BM1079" i="1"/>
  <c r="BN1078" i="1" s="1"/>
  <c r="BN1077" i="1"/>
  <c r="BP1079" i="1" l="1"/>
  <c r="BO1079" i="1"/>
  <c r="BM1080" i="1"/>
  <c r="BP1080" i="1" l="1"/>
  <c r="BO1080" i="1"/>
  <c r="BM1081" i="1"/>
  <c r="BN1080" i="1" s="1"/>
  <c r="BN1079" i="1"/>
  <c r="BO1081" i="1" l="1"/>
  <c r="BP1081" i="1"/>
  <c r="BM1082" i="1"/>
  <c r="BN1081" i="1" s="1"/>
  <c r="BO1082" i="1" l="1"/>
  <c r="BP1082" i="1"/>
  <c r="BM1083" i="1"/>
  <c r="BO1083" i="1" l="1"/>
  <c r="BP1083" i="1"/>
  <c r="BM1084" i="1"/>
  <c r="BN1083" i="1" s="1"/>
  <c r="BN1082" i="1"/>
  <c r="BP1084" i="1" l="1"/>
  <c r="BO1084" i="1"/>
  <c r="BM1085" i="1"/>
  <c r="BP1085" i="1" l="1"/>
  <c r="BO1085" i="1"/>
  <c r="BM1086" i="1"/>
  <c r="BN1085" i="1" s="1"/>
  <c r="BN1084" i="1"/>
  <c r="BP1086" i="1" l="1"/>
  <c r="BO1086" i="1"/>
  <c r="BM1087" i="1"/>
  <c r="BO1087" i="1" l="1"/>
  <c r="BP1087" i="1"/>
  <c r="BM1088" i="1"/>
  <c r="BN1086" i="1"/>
  <c r="BO1088" i="1" l="1"/>
  <c r="BP1088" i="1"/>
  <c r="BM1089" i="1"/>
  <c r="BN1088" i="1" s="1"/>
  <c r="BN1087" i="1"/>
  <c r="BO1089" i="1" l="1"/>
  <c r="BP1089" i="1"/>
  <c r="BM1090" i="1"/>
  <c r="BO1090" i="1" l="1"/>
  <c r="BP1090" i="1"/>
  <c r="BM1091" i="1"/>
  <c r="BN1090" i="1" s="1"/>
  <c r="BN1089" i="1"/>
  <c r="BP1091" i="1" l="1"/>
  <c r="BO1091" i="1"/>
  <c r="BM1092" i="1"/>
  <c r="BP1092" i="1" l="1"/>
  <c r="BO1092" i="1"/>
  <c r="BM1093" i="1"/>
  <c r="BN1092" i="1" s="1"/>
  <c r="BN1091" i="1"/>
  <c r="BP1093" i="1" l="1"/>
  <c r="BO1093" i="1"/>
  <c r="BM1094" i="1"/>
  <c r="BN1093" i="1" s="1"/>
  <c r="BP1094" i="1" l="1"/>
  <c r="BO1094" i="1"/>
  <c r="BM1095" i="1"/>
  <c r="BO1095" i="1" l="1"/>
  <c r="BP1095" i="1"/>
  <c r="BM1096" i="1"/>
  <c r="BN1095" i="1" s="1"/>
  <c r="BN1094" i="1"/>
  <c r="BO1096" i="1" l="1"/>
  <c r="BP1096" i="1"/>
  <c r="BM1097" i="1"/>
  <c r="BP1097" i="1" l="1"/>
  <c r="BO1097" i="1"/>
  <c r="BM1098" i="1"/>
  <c r="BN1097" i="1" s="1"/>
  <c r="BN1096" i="1"/>
  <c r="BO1098" i="1" l="1"/>
  <c r="BP1098" i="1"/>
  <c r="BM1099" i="1"/>
  <c r="BO1099" i="1" l="1"/>
  <c r="BP1099" i="1"/>
  <c r="BM1100" i="1"/>
  <c r="BN1098" i="1"/>
  <c r="BO1100" i="1" l="1"/>
  <c r="BP1100" i="1"/>
  <c r="BM1101" i="1"/>
  <c r="BN1100" i="1" s="1"/>
  <c r="BN1099" i="1"/>
  <c r="BO1101" i="1" l="1"/>
  <c r="BP1101" i="1"/>
  <c r="BM1102" i="1"/>
  <c r="BP1102" i="1" l="1"/>
  <c r="BO1102" i="1"/>
  <c r="BM1103" i="1"/>
  <c r="BN1102" i="1" s="1"/>
  <c r="BN1101" i="1"/>
  <c r="BP1103" i="1" l="1"/>
  <c r="BO1103" i="1"/>
  <c r="BM1104" i="1"/>
  <c r="BP1104" i="1" l="1"/>
  <c r="BO1104" i="1"/>
  <c r="BM1105" i="1"/>
  <c r="BN1104" i="1" s="1"/>
  <c r="BN1103" i="1"/>
  <c r="BO1105" i="1" l="1"/>
  <c r="BP1105" i="1"/>
  <c r="BM1106" i="1"/>
  <c r="BN1105" i="1" s="1"/>
  <c r="BP1106" i="1" l="1"/>
  <c r="BO1106" i="1"/>
  <c r="BM1107" i="1"/>
  <c r="BO1107" i="1" l="1"/>
  <c r="BP1107" i="1"/>
  <c r="BM1108" i="1"/>
  <c r="BN1106" i="1"/>
  <c r="BN1107" i="1" l="1"/>
  <c r="BP1108" i="1"/>
  <c r="BO1108" i="1"/>
  <c r="BM1109" i="1"/>
  <c r="BP1109" i="1" l="1"/>
  <c r="BO1109" i="1"/>
  <c r="BM1110" i="1"/>
  <c r="BN1109" i="1" s="1"/>
  <c r="BN1108" i="1"/>
  <c r="BP1110" i="1" l="1"/>
  <c r="BO1110" i="1"/>
  <c r="BM1111" i="1"/>
  <c r="BN1110" i="1" l="1"/>
  <c r="BO1111" i="1"/>
  <c r="BP1111" i="1"/>
  <c r="BM1112" i="1"/>
  <c r="BO1112" i="1" l="1"/>
  <c r="BP1112" i="1"/>
  <c r="BM1113" i="1"/>
  <c r="BN1112" i="1" s="1"/>
  <c r="BN1111" i="1"/>
  <c r="BO1113" i="1" l="1"/>
  <c r="BP1113" i="1"/>
  <c r="BM1114" i="1"/>
  <c r="BP1114" i="1" l="1"/>
  <c r="BO1114" i="1"/>
  <c r="BM1115" i="1"/>
  <c r="BN1114" i="1" s="1"/>
  <c r="BN1113" i="1"/>
  <c r="BP1115" i="1" l="1"/>
  <c r="BO1115" i="1"/>
  <c r="BM1116" i="1"/>
  <c r="BO1116" i="1" l="1"/>
  <c r="BP1116" i="1"/>
  <c r="BM1117" i="1"/>
  <c r="BN1116" i="1" s="1"/>
  <c r="BN1115" i="1"/>
  <c r="BP1117" i="1" l="1"/>
  <c r="BO1117" i="1"/>
  <c r="BM1118" i="1"/>
  <c r="BN1117" i="1" s="1"/>
  <c r="BP1118" i="1" l="1"/>
  <c r="BO1118" i="1"/>
  <c r="BM1119" i="1"/>
  <c r="BP1119" i="1" l="1"/>
  <c r="BO1119" i="1"/>
  <c r="BM1120" i="1"/>
  <c r="BN1119" i="1" s="1"/>
  <c r="BN1118" i="1"/>
  <c r="BO1120" i="1" l="1"/>
  <c r="BP1120" i="1"/>
  <c r="BM1121" i="1"/>
  <c r="BP1121" i="1" l="1"/>
  <c r="BO1121" i="1"/>
  <c r="BM1122" i="1"/>
  <c r="BN1121" i="1" s="1"/>
  <c r="BN1120" i="1"/>
  <c r="BO1122" i="1" l="1"/>
  <c r="BP1122" i="1"/>
  <c r="BM1123" i="1"/>
  <c r="BO1123" i="1" l="1"/>
  <c r="BP1123" i="1"/>
  <c r="BM1124" i="1"/>
  <c r="BN1122" i="1"/>
  <c r="BO1124" i="1" l="1"/>
  <c r="BP1124" i="1"/>
  <c r="BM1125" i="1"/>
  <c r="BN1123" i="1"/>
  <c r="BN1124" i="1" l="1"/>
  <c r="BP1125" i="1"/>
  <c r="BO1125" i="1"/>
  <c r="BM1126" i="1"/>
  <c r="BO1126" i="1" l="1"/>
  <c r="BP1126" i="1"/>
  <c r="BM1127" i="1"/>
  <c r="BN1125" i="1"/>
  <c r="BN1126" i="1" l="1"/>
  <c r="BP1127" i="1"/>
  <c r="BO1127" i="1"/>
  <c r="BM1128" i="1"/>
  <c r="BO1128" i="1" l="1"/>
  <c r="BP1128" i="1"/>
  <c r="BM1129" i="1"/>
  <c r="BN1127" i="1"/>
  <c r="BN1128" i="1" l="1"/>
  <c r="BO1129" i="1"/>
  <c r="BP1129" i="1"/>
  <c r="BM1130" i="1"/>
  <c r="BN1129" i="1" l="1"/>
  <c r="BP1130" i="1"/>
  <c r="BO1130" i="1"/>
  <c r="BM1131" i="1"/>
  <c r="BP1131" i="1" l="1"/>
  <c r="BO1131" i="1"/>
  <c r="BM1132" i="1"/>
  <c r="BN1130" i="1"/>
  <c r="BP1132" i="1" l="1"/>
  <c r="BO1132" i="1"/>
  <c r="BN1131" i="1"/>
  <c r="BM1133" i="1"/>
  <c r="BP1133" i="1" l="1"/>
  <c r="BO1133" i="1"/>
  <c r="BM1134" i="1"/>
  <c r="BN1132" i="1"/>
  <c r="BP1134" i="1" l="1"/>
  <c r="BO1134" i="1"/>
  <c r="BN1133" i="1"/>
  <c r="BM1135" i="1"/>
  <c r="BN1134" i="1" l="1"/>
  <c r="BO1135" i="1"/>
  <c r="BP1135" i="1"/>
  <c r="BM1136" i="1"/>
  <c r="BN1135" i="1" l="1"/>
  <c r="BO1136" i="1"/>
  <c r="BP1136" i="1"/>
  <c r="BM1137" i="1"/>
  <c r="BN1136" i="1" s="1"/>
  <c r="BO1137" i="1" l="1"/>
  <c r="BP1137" i="1"/>
  <c r="BM1138" i="1"/>
  <c r="BN1137" i="1" l="1"/>
  <c r="BP1138" i="1"/>
  <c r="BO1138" i="1"/>
  <c r="BM1139" i="1"/>
  <c r="BN1138" i="1" l="1"/>
  <c r="BP1139" i="1"/>
  <c r="BO1139" i="1"/>
  <c r="BM1140" i="1"/>
  <c r="BN1139" i="1" l="1"/>
  <c r="BP1140" i="1"/>
  <c r="BO1140" i="1"/>
  <c r="BM1141" i="1"/>
  <c r="BN1140" i="1" l="1"/>
  <c r="BP1141" i="1"/>
  <c r="BO1141" i="1"/>
  <c r="BM1142" i="1"/>
  <c r="BO1142" i="1" l="1"/>
  <c r="BP1142" i="1"/>
  <c r="BM1143" i="1"/>
  <c r="BN1141" i="1"/>
  <c r="BN1142" i="1" l="1"/>
  <c r="BP1143" i="1"/>
  <c r="BO1143" i="1"/>
  <c r="BM1144" i="1"/>
  <c r="BN1143" i="1" l="1"/>
  <c r="BO1144" i="1"/>
  <c r="BP1144" i="1"/>
  <c r="BM1145" i="1"/>
  <c r="BN1144" i="1" l="1"/>
  <c r="BP1145" i="1"/>
  <c r="BO1145" i="1"/>
  <c r="BM1146" i="1"/>
  <c r="BO1146" i="1" l="1"/>
  <c r="BP1146" i="1"/>
  <c r="BN1145" i="1"/>
  <c r="BM1147" i="1"/>
  <c r="BP1147" i="1" l="1"/>
  <c r="BO1147" i="1"/>
  <c r="BM1148" i="1"/>
  <c r="BN1146" i="1"/>
  <c r="BN1147" i="1" l="1"/>
  <c r="BO1148" i="1"/>
  <c r="BP1148" i="1"/>
  <c r="BM1149" i="1"/>
  <c r="BN1148" i="1" l="1"/>
  <c r="BP1149" i="1"/>
  <c r="BO1149" i="1"/>
  <c r="BM1150" i="1"/>
  <c r="BN1149" i="1" l="1"/>
  <c r="BO1150" i="1"/>
  <c r="BP1150" i="1"/>
  <c r="BM1151" i="1"/>
  <c r="BN1150" i="1" l="1"/>
  <c r="BP1151" i="1"/>
  <c r="BO1151" i="1"/>
  <c r="BM1152" i="1"/>
  <c r="BN1151" i="1" l="1"/>
  <c r="BP1152" i="1"/>
  <c r="BO1152" i="1"/>
  <c r="BM1153" i="1"/>
  <c r="BN1152" i="1" l="1"/>
  <c r="BO1153" i="1"/>
  <c r="BP1153" i="1"/>
  <c r="BM1154" i="1"/>
  <c r="BN1153" i="1" l="1"/>
  <c r="BP1154" i="1"/>
  <c r="BO1154" i="1"/>
  <c r="BM1155" i="1"/>
  <c r="BO1155" i="1" l="1"/>
  <c r="BP1155" i="1"/>
  <c r="BM1156" i="1"/>
  <c r="BN1154" i="1"/>
  <c r="BN1155" i="1" l="1"/>
  <c r="BP1156" i="1"/>
  <c r="BO1156" i="1"/>
  <c r="BM1157" i="1"/>
  <c r="BN1156" i="1" l="1"/>
  <c r="BP1157" i="1"/>
  <c r="BO1157" i="1"/>
  <c r="BM1158" i="1"/>
  <c r="BN1157" i="1" l="1"/>
  <c r="BO1158" i="1"/>
  <c r="BP1158" i="1"/>
  <c r="BM1159" i="1"/>
  <c r="BO1159" i="1" l="1"/>
  <c r="BP1159" i="1"/>
  <c r="BM1160" i="1"/>
  <c r="BN1158" i="1"/>
  <c r="BO1160" i="1" l="1"/>
  <c r="BP1160" i="1"/>
  <c r="BM1161" i="1"/>
  <c r="BN1159" i="1"/>
  <c r="BN1160" i="1" l="1"/>
  <c r="BP1161" i="1"/>
  <c r="BO1161" i="1"/>
  <c r="BM1162" i="1"/>
  <c r="BP1162" i="1" l="1"/>
  <c r="BO1162" i="1"/>
  <c r="BM1163" i="1"/>
  <c r="BN1161" i="1"/>
  <c r="BN1162" i="1" l="1"/>
  <c r="BP1163" i="1"/>
  <c r="BO1163" i="1"/>
  <c r="BM1164" i="1"/>
  <c r="BO1164" i="1" l="1"/>
  <c r="BP1164" i="1"/>
  <c r="BM1165" i="1"/>
  <c r="BN1164" i="1" s="1"/>
  <c r="BN1163" i="1"/>
  <c r="BP1165" i="1" l="1"/>
  <c r="BO1165" i="1"/>
  <c r="BM1166" i="1"/>
  <c r="BN1165" i="1" l="1"/>
  <c r="BO1166" i="1"/>
  <c r="BP1166" i="1"/>
  <c r="BM1167" i="1"/>
  <c r="BO1167" i="1" l="1"/>
  <c r="BP1167" i="1"/>
  <c r="BM1168" i="1"/>
  <c r="BN1167" i="1" s="1"/>
  <c r="BN1166" i="1"/>
  <c r="BO1168" i="1" l="1"/>
  <c r="BP1168" i="1"/>
  <c r="BM1169" i="1"/>
  <c r="BP1169" i="1" l="1"/>
  <c r="BO1169" i="1"/>
  <c r="BM1170" i="1"/>
  <c r="BN1168" i="1"/>
  <c r="BN1169" i="1" l="1"/>
  <c r="BO1170" i="1"/>
  <c r="BP1170" i="1"/>
  <c r="BM1171" i="1"/>
  <c r="BP1171" i="1" l="1"/>
  <c r="BO1171" i="1"/>
  <c r="BM1172" i="1"/>
  <c r="BN1170" i="1"/>
  <c r="BO1172" i="1" l="1"/>
  <c r="BP1172" i="1"/>
  <c r="BM1173" i="1"/>
  <c r="BN1171" i="1"/>
  <c r="BN1172" i="1" l="1"/>
  <c r="BP1173" i="1"/>
  <c r="BO1173" i="1"/>
  <c r="BM1174" i="1"/>
  <c r="BO1174" i="1" l="1"/>
  <c r="BP1174" i="1"/>
  <c r="BM1175" i="1"/>
  <c r="BN1173" i="1"/>
  <c r="BN1174" i="1" l="1"/>
  <c r="BP1175" i="1"/>
  <c r="BO1175" i="1"/>
  <c r="BM1176" i="1"/>
  <c r="BP1176" i="1" l="1"/>
  <c r="BO1176" i="1"/>
  <c r="BM1177" i="1"/>
  <c r="BN1176" i="1" s="1"/>
  <c r="BN1175" i="1"/>
  <c r="BP1177" i="1" l="1"/>
  <c r="BO1177" i="1"/>
  <c r="BM1178" i="1"/>
  <c r="BN1177" i="1" l="1"/>
  <c r="BP1178" i="1"/>
  <c r="BO1178" i="1"/>
  <c r="BM1179" i="1"/>
  <c r="BO1179" i="1" l="1"/>
  <c r="BP1179" i="1"/>
  <c r="BM1180" i="1"/>
  <c r="BN1178" i="1"/>
  <c r="BN1179" i="1" l="1"/>
  <c r="BO1180" i="1"/>
  <c r="BP1180" i="1"/>
  <c r="BM1181" i="1"/>
  <c r="BP1181" i="1" l="1"/>
  <c r="BO1181" i="1"/>
  <c r="BM1182" i="1"/>
  <c r="BN1180" i="1"/>
  <c r="BN1181" i="1" l="1"/>
  <c r="BO1182" i="1"/>
  <c r="BP1182" i="1"/>
  <c r="BM1183" i="1"/>
  <c r="BO1183" i="1" l="1"/>
  <c r="BP1183" i="1"/>
  <c r="BM1184" i="1"/>
  <c r="BN1183" i="1" s="1"/>
  <c r="BN1182" i="1"/>
  <c r="BO1184" i="1" l="1"/>
  <c r="BP1184" i="1"/>
  <c r="BM1185" i="1"/>
  <c r="BN1184" i="1" l="1"/>
  <c r="BO1185" i="1"/>
  <c r="BP1185" i="1"/>
  <c r="BM1186" i="1"/>
  <c r="BN1185" i="1" l="1"/>
  <c r="BO1186" i="1"/>
  <c r="BP1186" i="1"/>
  <c r="BM1187" i="1"/>
  <c r="BN1186" i="1" l="1"/>
  <c r="BP1187" i="1"/>
  <c r="BO1187" i="1"/>
  <c r="BM1188" i="1"/>
  <c r="BP1188" i="1" l="1"/>
  <c r="BO1188" i="1"/>
  <c r="BM1189" i="1"/>
  <c r="BN1187" i="1"/>
  <c r="BN1188" i="1" l="1"/>
  <c r="BO1189" i="1"/>
  <c r="BP1189" i="1"/>
  <c r="BM1190" i="1"/>
  <c r="BO1190" i="1" l="1"/>
  <c r="BP1190" i="1"/>
  <c r="BM1191" i="1"/>
  <c r="BN1189" i="1"/>
  <c r="BP1191" i="1" l="1"/>
  <c r="BO1191" i="1"/>
  <c r="BM1192" i="1"/>
  <c r="BN1190" i="1"/>
  <c r="BN1191" i="1" l="1"/>
  <c r="BO1192" i="1"/>
  <c r="BP1192" i="1"/>
  <c r="BM1193" i="1"/>
  <c r="BP1193" i="1" l="1"/>
  <c r="BO1193" i="1"/>
  <c r="BM1194" i="1"/>
  <c r="BN1192" i="1"/>
  <c r="BN1193" i="1" l="1"/>
  <c r="BO1194" i="1"/>
  <c r="BP1194" i="1"/>
  <c r="BM1195" i="1"/>
  <c r="BP1195" i="1" l="1"/>
  <c r="BO1195" i="1"/>
  <c r="BM1196" i="1"/>
  <c r="BN1194" i="1"/>
  <c r="BO1196" i="1" l="1"/>
  <c r="BP1196" i="1"/>
  <c r="BM1197" i="1"/>
  <c r="BN1195" i="1"/>
  <c r="BN1196" i="1" l="1"/>
  <c r="BO1197" i="1"/>
  <c r="BP1197" i="1"/>
  <c r="BM1198" i="1"/>
  <c r="BO1198" i="1" l="1"/>
  <c r="BP1198" i="1"/>
  <c r="BM1199" i="1"/>
  <c r="BN1197" i="1"/>
  <c r="BN1198" i="1" l="1"/>
  <c r="BP1199" i="1"/>
  <c r="BO1199" i="1"/>
  <c r="BM1200" i="1"/>
  <c r="BP1200" i="1" l="1"/>
  <c r="BO1200" i="1"/>
  <c r="BM1201" i="1"/>
  <c r="BN1199" i="1"/>
  <c r="BP1201" i="1" l="1"/>
  <c r="BO1201" i="1"/>
  <c r="BN1200" i="1"/>
  <c r="BM1202" i="1"/>
  <c r="BP1202" i="1" l="1"/>
  <c r="BO1202" i="1"/>
  <c r="BM1203" i="1"/>
  <c r="BN1201" i="1"/>
  <c r="BO1203" i="1" l="1"/>
  <c r="BP1203" i="1"/>
  <c r="BM1204" i="1"/>
  <c r="BN1202" i="1"/>
  <c r="BN1203" i="1" l="1"/>
  <c r="BP1204" i="1"/>
  <c r="BO1204" i="1"/>
  <c r="BM1205" i="1"/>
  <c r="BP1205" i="1" l="1"/>
  <c r="BO1205" i="1"/>
  <c r="BM1206" i="1"/>
  <c r="BN1204" i="1"/>
  <c r="BN1205" i="1" l="1"/>
  <c r="BP1206" i="1"/>
  <c r="BO1206" i="1"/>
  <c r="BM1207" i="1"/>
  <c r="BO1207" i="1" l="1"/>
  <c r="BP1207" i="1"/>
  <c r="BM1208" i="1"/>
  <c r="BN1206" i="1"/>
  <c r="BO1208" i="1" l="1"/>
  <c r="BP1208" i="1"/>
  <c r="BM1209" i="1"/>
  <c r="BN1207" i="1"/>
  <c r="BN1208" i="1" l="1"/>
  <c r="BO1209" i="1"/>
  <c r="BP1209" i="1"/>
  <c r="BM1210" i="1"/>
  <c r="BO1210" i="1" l="1"/>
  <c r="BP1210" i="1"/>
  <c r="BM1211" i="1"/>
  <c r="BN1209" i="1"/>
  <c r="BN1210" i="1" l="1"/>
  <c r="BP1211" i="1"/>
  <c r="BO1211" i="1"/>
  <c r="BM1212" i="1"/>
  <c r="BO1212" i="1" l="1"/>
  <c r="BP1212" i="1"/>
  <c r="BM1213" i="1"/>
  <c r="BN1211" i="1"/>
  <c r="BN1212" i="1" l="1"/>
  <c r="BP1213" i="1"/>
  <c r="BO1213" i="1"/>
  <c r="BM1214" i="1"/>
  <c r="BO1214" i="1" l="1"/>
  <c r="BP1214" i="1"/>
  <c r="BM1215" i="1"/>
  <c r="BN1213" i="1"/>
  <c r="BP1215" i="1" l="1"/>
  <c r="BO1215" i="1"/>
  <c r="BM1216" i="1"/>
  <c r="BN1214" i="1"/>
  <c r="BN1215" i="1" l="1"/>
  <c r="BP1216" i="1"/>
  <c r="BO1216" i="1"/>
  <c r="BM1217" i="1"/>
  <c r="BP1217" i="1" l="1"/>
  <c r="BO1217" i="1"/>
  <c r="BM1218" i="1"/>
  <c r="BN1216" i="1"/>
  <c r="BN1217" i="1" l="1"/>
  <c r="BO1218" i="1"/>
  <c r="BP1218" i="1"/>
  <c r="BM1219" i="1"/>
  <c r="BO1219" i="1" l="1"/>
  <c r="BP1219" i="1"/>
  <c r="BM1220" i="1"/>
  <c r="BN1218" i="1"/>
  <c r="BO1220" i="1" l="1"/>
  <c r="BP1220" i="1"/>
  <c r="BM1221" i="1"/>
  <c r="BN1219" i="1"/>
  <c r="BN1220" i="1" l="1"/>
  <c r="BO1221" i="1"/>
  <c r="BP1221" i="1"/>
  <c r="BM1222" i="1"/>
  <c r="BN1221" i="1" l="1"/>
  <c r="BO1222" i="1"/>
  <c r="BP1222" i="1"/>
  <c r="BM1223" i="1"/>
  <c r="BN1222" i="1" l="1"/>
  <c r="BP1223" i="1"/>
  <c r="BO1223" i="1"/>
  <c r="BM1224" i="1"/>
  <c r="BP1224" i="1" l="1"/>
  <c r="BO1224" i="1"/>
  <c r="BM1225" i="1"/>
  <c r="BN1223" i="1"/>
  <c r="BN1224" i="1" l="1"/>
  <c r="BO1225" i="1"/>
  <c r="BP1225" i="1"/>
  <c r="BM1226" i="1"/>
  <c r="BO1226" i="1" l="1"/>
  <c r="BP1226" i="1"/>
  <c r="BM1227" i="1"/>
  <c r="BN1225" i="1"/>
  <c r="BP1227" i="1" l="1"/>
  <c r="BO1227" i="1"/>
  <c r="BM1228" i="1"/>
  <c r="BN1226" i="1"/>
  <c r="BN1227" i="1" l="1"/>
  <c r="BP1228" i="1"/>
  <c r="BO1228" i="1"/>
  <c r="BM1229" i="1"/>
  <c r="BP1229" i="1" l="1"/>
  <c r="BO1229" i="1"/>
  <c r="BM1230" i="1"/>
  <c r="BN1228" i="1"/>
  <c r="BN1229" i="1" l="1"/>
  <c r="BO1230" i="1"/>
  <c r="BP1230" i="1"/>
  <c r="BM1231" i="1"/>
  <c r="BO1231" i="1" l="1"/>
  <c r="BP1231" i="1"/>
  <c r="BM1232" i="1"/>
  <c r="BN1230" i="1"/>
  <c r="BO1232" i="1" l="1"/>
  <c r="BP1232" i="1"/>
  <c r="BM1233" i="1"/>
  <c r="BN1231" i="1"/>
  <c r="BN1232" i="1" l="1"/>
  <c r="BO1233" i="1"/>
  <c r="BP1233" i="1"/>
  <c r="BM1234" i="1"/>
  <c r="BO1234" i="1" l="1"/>
  <c r="BP1234" i="1"/>
  <c r="BM1235" i="1"/>
  <c r="BN1233" i="1"/>
  <c r="BN1234" i="1" l="1"/>
  <c r="BP1235" i="1"/>
  <c r="BO1235" i="1"/>
  <c r="BM1236" i="1"/>
  <c r="BO1236" i="1" l="1"/>
  <c r="BP1236" i="1"/>
  <c r="BM1237" i="1"/>
  <c r="BN1235" i="1"/>
  <c r="BN1236" i="1" l="1"/>
  <c r="BP1237" i="1"/>
  <c r="BO1237" i="1"/>
  <c r="BM1238" i="1"/>
  <c r="BP1238" i="1" l="1"/>
  <c r="BO1238" i="1"/>
  <c r="BM1239" i="1"/>
  <c r="BN1237" i="1"/>
  <c r="BP1239" i="1" l="1"/>
  <c r="BO1239" i="1"/>
  <c r="BM1240" i="1"/>
  <c r="BN1238" i="1"/>
  <c r="BN1239" i="1" l="1"/>
  <c r="BO1240" i="1"/>
  <c r="BP1240" i="1"/>
  <c r="BM1241" i="1"/>
  <c r="BP1241" i="1" l="1"/>
  <c r="BO1241" i="1"/>
  <c r="BM1242" i="1"/>
  <c r="BN1240" i="1"/>
  <c r="BN1241" i="1" l="1"/>
  <c r="BO1242" i="1"/>
  <c r="BP1242" i="1"/>
  <c r="BM1243" i="1"/>
  <c r="BP1243" i="1" l="1"/>
  <c r="BO1243" i="1"/>
  <c r="BM1244" i="1"/>
  <c r="BN1242" i="1"/>
  <c r="BP1244" i="1" l="1"/>
  <c r="BO1244" i="1"/>
  <c r="BM1245" i="1"/>
  <c r="BN1243" i="1"/>
  <c r="BN1244" i="1" l="1"/>
  <c r="BO1245" i="1"/>
  <c r="BP1245" i="1"/>
  <c r="BM1246" i="1"/>
  <c r="BO1246" i="1" l="1"/>
  <c r="BP1246" i="1"/>
  <c r="BM1247" i="1"/>
  <c r="BN1245" i="1"/>
  <c r="BN1246" i="1" l="1"/>
  <c r="BP1247" i="1"/>
  <c r="BO1247" i="1"/>
  <c r="BM1248" i="1"/>
  <c r="BP1248" i="1" l="1"/>
  <c r="BO1248" i="1"/>
  <c r="BM1249" i="1"/>
  <c r="BN1247" i="1"/>
  <c r="BN1248" i="1" l="1"/>
  <c r="BP1249" i="1"/>
  <c r="BO1249" i="1"/>
  <c r="BM1250" i="1"/>
  <c r="BO1250" i="1" l="1"/>
  <c r="BP1250" i="1"/>
  <c r="BM1251" i="1"/>
  <c r="BN1249" i="1"/>
  <c r="BP1251" i="1" l="1"/>
  <c r="BO1251" i="1"/>
  <c r="BM1252" i="1"/>
  <c r="BN1250" i="1"/>
  <c r="BN1251" i="1" l="1"/>
  <c r="BP1252" i="1"/>
  <c r="BO1252" i="1"/>
  <c r="BM1253" i="1"/>
  <c r="BP1253" i="1" l="1"/>
  <c r="BO1253" i="1"/>
  <c r="BM1254" i="1"/>
  <c r="BN1252" i="1"/>
  <c r="BO1254" i="1" l="1"/>
  <c r="BP1254" i="1"/>
  <c r="BN1253" i="1"/>
  <c r="BM1255" i="1"/>
  <c r="BO1255" i="1" l="1"/>
  <c r="BP1255" i="1"/>
  <c r="BM1256" i="1"/>
  <c r="BN1254" i="1"/>
  <c r="BO1256" i="1" l="1"/>
  <c r="BP1256" i="1"/>
  <c r="BM1257" i="1"/>
  <c r="BN1255" i="1"/>
  <c r="BP1257" i="1" l="1"/>
  <c r="BO1257" i="1"/>
  <c r="BM1258" i="1"/>
  <c r="BN1256" i="1"/>
  <c r="BO1258" i="1" l="1"/>
  <c r="BP1258" i="1"/>
  <c r="BM1259" i="1"/>
  <c r="BN1257" i="1"/>
  <c r="BN1258" i="1" l="1"/>
  <c r="BP1259" i="1"/>
  <c r="BO1259" i="1"/>
  <c r="BM1260" i="1"/>
  <c r="BO1260" i="1" l="1"/>
  <c r="BP1260" i="1"/>
  <c r="BM1261" i="1"/>
  <c r="BN1259" i="1"/>
  <c r="BN1260" i="1" l="1"/>
  <c r="BP1261" i="1"/>
  <c r="BO1261" i="1"/>
  <c r="BM1262" i="1"/>
  <c r="BO1262" i="1" l="1"/>
  <c r="BP1262" i="1"/>
  <c r="BM1263" i="1"/>
  <c r="BN1261" i="1"/>
  <c r="BO1263" i="1" l="1"/>
  <c r="BP1263" i="1"/>
  <c r="BM1264" i="1"/>
  <c r="BN1262" i="1"/>
  <c r="BN1263" i="1" l="1"/>
  <c r="BP1264" i="1"/>
  <c r="BO1264" i="1"/>
  <c r="BM1265" i="1"/>
  <c r="BP1265" i="1" l="1"/>
  <c r="BO1265" i="1"/>
  <c r="BM1266" i="1"/>
  <c r="BN1264" i="1"/>
  <c r="BN1265" i="1" l="1"/>
  <c r="BO1266" i="1"/>
  <c r="BP1266" i="1"/>
  <c r="BM1267" i="1"/>
  <c r="BP1267" i="1" l="1"/>
  <c r="BO1267" i="1"/>
  <c r="BM1268" i="1"/>
  <c r="BN1266" i="1"/>
  <c r="BP1268" i="1" l="1"/>
  <c r="BO1268" i="1"/>
  <c r="BM1269" i="1"/>
  <c r="BN1267" i="1"/>
  <c r="BN1268" i="1" l="1"/>
  <c r="BP1269" i="1"/>
  <c r="BO1269" i="1"/>
  <c r="BM1270" i="1"/>
  <c r="BP1270" i="1" l="1"/>
  <c r="BO1270" i="1"/>
  <c r="BM1271" i="1"/>
  <c r="BN1269" i="1"/>
  <c r="BN1270" i="1" l="1"/>
  <c r="BP1271" i="1"/>
  <c r="BO1271" i="1"/>
  <c r="BM1272" i="1"/>
  <c r="BP1272" i="1" l="1"/>
  <c r="BO1272" i="1"/>
  <c r="BM1273" i="1"/>
  <c r="BN1271" i="1"/>
  <c r="BN1272" i="1" l="1"/>
  <c r="BO1273" i="1"/>
  <c r="BP1273" i="1"/>
  <c r="BM1274" i="1"/>
  <c r="BO1274" i="1" l="1"/>
  <c r="BP1274" i="1"/>
  <c r="BM1275" i="1"/>
  <c r="BN1273" i="1"/>
  <c r="BP1275" i="1" l="1"/>
  <c r="BO1275" i="1"/>
  <c r="BM1276" i="1"/>
  <c r="BN1274" i="1"/>
  <c r="BN1275" i="1" l="1"/>
  <c r="BO1276" i="1"/>
  <c r="BP1276" i="1"/>
  <c r="BM1277" i="1"/>
  <c r="BP1277" i="1" l="1"/>
  <c r="BO1277" i="1"/>
  <c r="BM1278" i="1"/>
  <c r="BN1276" i="1"/>
  <c r="BN1277" i="1" l="1"/>
  <c r="BO1278" i="1"/>
  <c r="BP1278" i="1"/>
  <c r="BM1279" i="1"/>
  <c r="BO1279" i="1" l="1"/>
  <c r="BP1279" i="1"/>
  <c r="BM1280" i="1"/>
  <c r="BN1278" i="1"/>
  <c r="BP1280" i="1" l="1"/>
  <c r="BO1280" i="1"/>
  <c r="BM1281" i="1"/>
  <c r="BN1279" i="1"/>
  <c r="BN1280" i="1" l="1"/>
  <c r="BP1281" i="1"/>
  <c r="BO1281" i="1"/>
  <c r="BM1282" i="1"/>
  <c r="BO1282" i="1" l="1"/>
  <c r="BP1282" i="1"/>
  <c r="BM1283" i="1"/>
  <c r="BN1281" i="1"/>
  <c r="BN1282" i="1" l="1"/>
  <c r="BP1283" i="1"/>
  <c r="BO1283" i="1"/>
  <c r="BM1284" i="1"/>
  <c r="BP1284" i="1" l="1"/>
  <c r="BO1284" i="1"/>
  <c r="BM1285" i="1"/>
  <c r="BN1283" i="1"/>
  <c r="BP1285" i="1" l="1"/>
  <c r="BO1285" i="1"/>
  <c r="BN1284" i="1"/>
  <c r="BM1286" i="1"/>
  <c r="BN1285" i="1" l="1"/>
  <c r="BO1286" i="1"/>
  <c r="BP1286" i="1"/>
  <c r="BM1287" i="1"/>
  <c r="BP1287" i="1" l="1"/>
  <c r="BO1287" i="1"/>
  <c r="BM1288" i="1"/>
  <c r="BN1286" i="1"/>
  <c r="BP1288" i="1" l="1"/>
  <c r="BO1288" i="1"/>
  <c r="BN1287" i="1"/>
  <c r="BM1289" i="1"/>
  <c r="BP1289" i="1" l="1"/>
  <c r="BO1289" i="1"/>
  <c r="BM1290" i="1"/>
  <c r="BN1288" i="1"/>
  <c r="BN1289" i="1" l="1"/>
  <c r="BO1290" i="1"/>
  <c r="BP1290" i="1"/>
  <c r="BM1291" i="1"/>
  <c r="BO1291" i="1" l="1"/>
  <c r="BP1291" i="1"/>
  <c r="BM1292" i="1"/>
  <c r="BN1290" i="1"/>
  <c r="BO1292" i="1" l="1"/>
  <c r="BP1292" i="1"/>
  <c r="BM1293" i="1"/>
  <c r="BN1291" i="1"/>
  <c r="BN1292" i="1" l="1"/>
  <c r="BP1293" i="1"/>
  <c r="BO1293" i="1"/>
  <c r="BM1294" i="1"/>
  <c r="BO1294" i="1" l="1"/>
  <c r="BP1294" i="1"/>
  <c r="BM1295" i="1"/>
  <c r="BN1293" i="1"/>
  <c r="BN1294" i="1" l="1"/>
  <c r="BP1295" i="1"/>
  <c r="BO1295" i="1"/>
  <c r="BM1296" i="1"/>
  <c r="BO1296" i="1" l="1"/>
  <c r="BP1296" i="1"/>
  <c r="BM1297" i="1"/>
  <c r="BN1295" i="1"/>
  <c r="BN1296" i="1" l="1"/>
  <c r="BP1297" i="1"/>
  <c r="BO1297" i="1"/>
  <c r="BM1298" i="1"/>
  <c r="BP1298" i="1" l="1"/>
  <c r="BO1298" i="1"/>
  <c r="BM1299" i="1"/>
  <c r="BN1297" i="1"/>
  <c r="BO1299" i="1" l="1"/>
  <c r="BP1299" i="1"/>
  <c r="BM1300" i="1"/>
  <c r="BN1298" i="1"/>
  <c r="BN1299" i="1" l="1"/>
  <c r="BP1300" i="1"/>
  <c r="BO1300" i="1"/>
  <c r="BM1301" i="1"/>
  <c r="BP1301" i="1" l="1"/>
  <c r="BO1301" i="1"/>
  <c r="BM1302" i="1"/>
  <c r="BN1300" i="1"/>
  <c r="BN1301" i="1" l="1"/>
  <c r="BO1302" i="1"/>
  <c r="BP1302" i="1"/>
  <c r="BM1303" i="1"/>
  <c r="BO1303" i="1" l="1"/>
  <c r="BP1303" i="1"/>
  <c r="BM1304" i="1"/>
  <c r="BN1302" i="1"/>
  <c r="BO1304" i="1" l="1"/>
  <c r="BP1304" i="1"/>
  <c r="BM1305" i="1"/>
  <c r="BN1303" i="1"/>
  <c r="BO1305" i="1" l="1"/>
  <c r="BP1305" i="1"/>
  <c r="BN1304" i="1"/>
  <c r="BM1306" i="1"/>
  <c r="BO1306" i="1" l="1"/>
  <c r="BP1306" i="1"/>
  <c r="BM1307" i="1"/>
  <c r="BN1305" i="1"/>
  <c r="BN1306" i="1" l="1"/>
  <c r="BP1307" i="1"/>
  <c r="BO1307" i="1"/>
  <c r="BM1308" i="1"/>
  <c r="BO1308" i="1" l="1"/>
  <c r="BP1308" i="1"/>
  <c r="BM1309" i="1"/>
  <c r="BN1307" i="1"/>
  <c r="BP1309" i="1" l="1"/>
  <c r="BO1309" i="1"/>
  <c r="BN1308" i="1"/>
  <c r="BM1310" i="1"/>
  <c r="BP1310" i="1" l="1"/>
  <c r="BO1310" i="1"/>
  <c r="BM1311" i="1"/>
  <c r="BN1309" i="1"/>
  <c r="BP1311" i="1" l="1"/>
  <c r="BO1311" i="1"/>
  <c r="BM1312" i="1"/>
  <c r="BN1310" i="1"/>
  <c r="BN1311" i="1" l="1"/>
  <c r="BP1312" i="1"/>
  <c r="BM1313" i="1"/>
  <c r="BP1313" i="1" l="1"/>
  <c r="BM1314" i="1"/>
  <c r="BN1312" i="1"/>
  <c r="BO1312" i="1" s="1"/>
  <c r="BP1314" i="1" l="1"/>
  <c r="BN1313" i="1"/>
  <c r="BO1313" i="1" s="1"/>
  <c r="BM1315" i="1"/>
  <c r="BP1315" i="1" l="1"/>
  <c r="BM1316" i="1"/>
  <c r="BN1314" i="1"/>
  <c r="BO1314" i="1" s="1"/>
  <c r="BP1316" i="1" l="1"/>
  <c r="BM1317" i="1"/>
  <c r="BN1315" i="1"/>
  <c r="BO1315" i="1" s="1"/>
  <c r="BN1316" i="1" l="1"/>
  <c r="BO1316" i="1" s="1"/>
  <c r="BP1317" i="1"/>
  <c r="BM1318" i="1"/>
  <c r="BP1318" i="1" l="1"/>
  <c r="BM1319" i="1"/>
  <c r="BN1317" i="1"/>
  <c r="BO1317" i="1" s="1"/>
  <c r="BP1319" i="1" l="1"/>
  <c r="BN1318" i="1"/>
  <c r="BO1318" i="1" s="1"/>
  <c r="BM1320" i="1"/>
  <c r="BP1320" i="1" l="1"/>
  <c r="BM1321" i="1"/>
  <c r="BN1319" i="1"/>
  <c r="BO1319" i="1" s="1"/>
  <c r="BN1320" i="1" l="1"/>
  <c r="BO1320" i="1" s="1"/>
  <c r="BP1321" i="1"/>
  <c r="BM1322" i="1"/>
  <c r="BP1322" i="1" l="1"/>
  <c r="BM1323" i="1"/>
  <c r="BN1321" i="1"/>
  <c r="BO1321" i="1" s="1"/>
  <c r="BP1323" i="1" l="1"/>
  <c r="BM1324" i="1"/>
  <c r="BN1322" i="1"/>
  <c r="BO1322" i="1" s="1"/>
  <c r="BN1323" i="1" l="1"/>
  <c r="BO1323" i="1" s="1"/>
  <c r="BP1324" i="1"/>
  <c r="BM1325" i="1"/>
  <c r="BP1325" i="1" l="1"/>
  <c r="BM1326" i="1"/>
  <c r="BN1324" i="1"/>
  <c r="BO1324" i="1" s="1"/>
  <c r="BN1325" i="1" l="1"/>
  <c r="BO1325" i="1" s="1"/>
  <c r="BP1326" i="1"/>
  <c r="BM1327" i="1"/>
  <c r="BP1327" i="1" l="1"/>
  <c r="BM1328" i="1"/>
  <c r="BN1326" i="1"/>
  <c r="BO1326" i="1" s="1"/>
  <c r="BP1328" i="1" l="1"/>
  <c r="BM1329" i="1"/>
  <c r="BN1327" i="1"/>
  <c r="BO1327" i="1" s="1"/>
  <c r="BN1328" i="1" l="1"/>
  <c r="BO1328" i="1" s="1"/>
  <c r="BP1329" i="1"/>
  <c r="BM1330" i="1"/>
  <c r="BP1330" i="1" l="1"/>
  <c r="BM1331" i="1"/>
  <c r="BN1329" i="1"/>
  <c r="BO1329" i="1" s="1"/>
  <c r="BN1330" i="1" l="1"/>
  <c r="BO1330" i="1" s="1"/>
  <c r="BP1331" i="1"/>
  <c r="BM1332" i="1"/>
  <c r="BP1332" i="1" l="1"/>
  <c r="BM1333" i="1"/>
  <c r="BN1331" i="1"/>
  <c r="BO1331" i="1" s="1"/>
  <c r="BN1332" i="1" l="1"/>
  <c r="BO1332" i="1" s="1"/>
  <c r="BP1333" i="1"/>
  <c r="BM1334" i="1"/>
  <c r="BP1334" i="1" l="1"/>
  <c r="BM1335" i="1"/>
  <c r="BN1333" i="1"/>
  <c r="BO1333" i="1" s="1"/>
  <c r="BP1335" i="1" l="1"/>
  <c r="BM1336" i="1"/>
  <c r="BN1334" i="1"/>
  <c r="BO1334" i="1" s="1"/>
  <c r="BN1335" i="1" l="1"/>
  <c r="BO1335" i="1" s="1"/>
  <c r="BP1336" i="1"/>
  <c r="BM1337" i="1"/>
  <c r="BP1337" i="1" l="1"/>
  <c r="BM1338" i="1"/>
  <c r="BN1336" i="1"/>
  <c r="BO1336" i="1" s="1"/>
  <c r="BN1337" i="1" l="1"/>
  <c r="BO1337" i="1" s="1"/>
  <c r="BP1338" i="1"/>
  <c r="BM1339" i="1"/>
  <c r="BP1339" i="1" l="1"/>
  <c r="BM1340" i="1"/>
  <c r="BN1338" i="1"/>
  <c r="BO1338" i="1" s="1"/>
  <c r="BP1340" i="1" l="1"/>
  <c r="BM1341" i="1"/>
  <c r="BN1339" i="1"/>
  <c r="BO1339" i="1" s="1"/>
  <c r="BN1340" i="1" l="1"/>
  <c r="BO1340" i="1" s="1"/>
  <c r="BP1341" i="1"/>
  <c r="BM1342" i="1"/>
  <c r="BP1342" i="1" l="1"/>
  <c r="BM1343" i="1"/>
  <c r="BN1341" i="1"/>
  <c r="BO1341" i="1" s="1"/>
  <c r="BN1342" i="1" l="1"/>
  <c r="BO1342" i="1" s="1"/>
  <c r="BP1343" i="1"/>
  <c r="BM1344" i="1"/>
  <c r="BP1344" i="1" l="1"/>
  <c r="BM1345" i="1"/>
  <c r="BN1343" i="1"/>
  <c r="BO1343" i="1" s="1"/>
  <c r="BN1344" i="1" l="1"/>
  <c r="BO1344" i="1" s="1"/>
  <c r="BP1345" i="1"/>
  <c r="BM1346" i="1"/>
  <c r="BP1346" i="1" l="1"/>
  <c r="BM1347" i="1"/>
  <c r="BN1345" i="1"/>
  <c r="BO1345" i="1" s="1"/>
  <c r="BP1347" i="1" l="1"/>
  <c r="BM1348" i="1"/>
  <c r="BN1346" i="1"/>
  <c r="BO1346" i="1" s="1"/>
  <c r="BN1347" i="1" l="1"/>
  <c r="BO1347" i="1" s="1"/>
  <c r="BP1348" i="1"/>
  <c r="BM1349" i="1"/>
  <c r="BP1349" i="1" l="1"/>
  <c r="BM1350" i="1"/>
  <c r="BN1348" i="1"/>
  <c r="BO1348" i="1" s="1"/>
  <c r="BN1349" i="1" l="1"/>
  <c r="BO1349" i="1" s="1"/>
  <c r="BP1350" i="1"/>
  <c r="BM1351" i="1"/>
  <c r="BP1351" i="1" l="1"/>
  <c r="BM1352" i="1"/>
  <c r="BN1350" i="1"/>
  <c r="BO1350" i="1" s="1"/>
  <c r="BP1352" i="1" l="1"/>
  <c r="BM1353" i="1"/>
  <c r="BN1351" i="1"/>
  <c r="BO1351" i="1" s="1"/>
  <c r="BN1352" i="1" l="1"/>
  <c r="BO1352" i="1" s="1"/>
  <c r="BP1353" i="1"/>
  <c r="BM1354" i="1"/>
  <c r="BP1354" i="1" l="1"/>
  <c r="BM1355" i="1"/>
  <c r="BN1353" i="1"/>
  <c r="BO1353" i="1" s="1"/>
  <c r="BN1354" i="1" l="1"/>
  <c r="BO1354" i="1" s="1"/>
  <c r="BP1355" i="1"/>
  <c r="BM1356" i="1"/>
  <c r="BP1356" i="1" l="1"/>
  <c r="BM1357" i="1"/>
  <c r="BN1355" i="1"/>
  <c r="BO1355" i="1" s="1"/>
  <c r="BN1356" i="1" l="1"/>
  <c r="BO1356" i="1" s="1"/>
  <c r="BP1357" i="1"/>
  <c r="BM1358" i="1"/>
  <c r="BP1358" i="1" l="1"/>
  <c r="BM1359" i="1"/>
  <c r="BN1357" i="1"/>
  <c r="BO1357" i="1" s="1"/>
  <c r="BP1359" i="1" l="1"/>
  <c r="BM1360" i="1"/>
  <c r="BN1358" i="1"/>
  <c r="BO1358" i="1" s="1"/>
  <c r="BP1360" i="1" l="1"/>
  <c r="BN1359" i="1"/>
  <c r="BO1359" i="1" s="1"/>
  <c r="BM1361" i="1"/>
  <c r="BP1361" i="1" l="1"/>
  <c r="BM1362" i="1"/>
  <c r="BN1360" i="1"/>
  <c r="BO1360" i="1" s="1"/>
  <c r="BP1362" i="1" l="1"/>
  <c r="BN1361" i="1"/>
  <c r="BO1361" i="1" s="1"/>
  <c r="BM1363" i="1"/>
  <c r="BP1363" i="1" l="1"/>
  <c r="BM1364" i="1"/>
  <c r="BN1362" i="1"/>
  <c r="BO1362" i="1" s="1"/>
  <c r="BP1364" i="1" l="1"/>
  <c r="BM1365" i="1"/>
  <c r="BN1363" i="1"/>
  <c r="BO1363" i="1" s="1"/>
  <c r="BP1365" i="1" l="1"/>
  <c r="BN1364" i="1"/>
  <c r="BO1364" i="1" s="1"/>
  <c r="BM1366" i="1"/>
  <c r="BP1366" i="1" l="1"/>
  <c r="BM1367" i="1"/>
  <c r="BN1365" i="1"/>
  <c r="BO1365" i="1" s="1"/>
  <c r="BP1367" i="1" l="1"/>
  <c r="BN1366" i="1"/>
  <c r="BO1366" i="1" s="1"/>
  <c r="BM1368" i="1"/>
  <c r="BP1368" i="1" l="1"/>
  <c r="BM1369" i="1"/>
  <c r="BN1367" i="1"/>
  <c r="BO1367" i="1" s="1"/>
  <c r="BP1369" i="1" l="1"/>
  <c r="BN1368" i="1"/>
  <c r="BO1368" i="1" s="1"/>
  <c r="BM1370" i="1"/>
  <c r="BN1369" i="1" s="1"/>
  <c r="BO1369" i="1" s="1"/>
  <c r="BP1370" i="1" l="1"/>
  <c r="BM1371" i="1"/>
  <c r="BP1371" i="1" l="1"/>
  <c r="BM1372" i="1"/>
  <c r="BN1370" i="1"/>
  <c r="BO1370" i="1" s="1"/>
  <c r="BP1372" i="1" l="1"/>
  <c r="BN1371" i="1"/>
  <c r="BO1371" i="1" s="1"/>
  <c r="BM1373" i="1"/>
  <c r="BP1373" i="1" l="1"/>
  <c r="BM1374" i="1"/>
  <c r="BN1372" i="1"/>
  <c r="BO1372" i="1" s="1"/>
  <c r="BP1374" i="1" l="1"/>
  <c r="BN1373" i="1"/>
  <c r="BO1373" i="1" s="1"/>
  <c r="BM1375" i="1"/>
  <c r="BP1375" i="1" l="1"/>
  <c r="BM1376" i="1"/>
  <c r="BN1374" i="1"/>
  <c r="BO1374" i="1" s="1"/>
  <c r="BP1376" i="1" l="1"/>
  <c r="BM1377" i="1"/>
  <c r="BN1375" i="1"/>
  <c r="BO1375" i="1" s="1"/>
  <c r="BP1377" i="1" l="1"/>
  <c r="BN1376" i="1"/>
  <c r="BO1376" i="1" s="1"/>
  <c r="BM1378" i="1"/>
  <c r="BP1378" i="1" l="1"/>
  <c r="BM1379" i="1"/>
  <c r="BN1377" i="1"/>
  <c r="BO1377" i="1" s="1"/>
  <c r="BP1379" i="1" l="1"/>
  <c r="BN1378" i="1"/>
  <c r="BO1378" i="1" s="1"/>
  <c r="BM1380" i="1"/>
  <c r="BP1380" i="1" l="1"/>
  <c r="BM1381" i="1"/>
  <c r="BN1379" i="1"/>
  <c r="BO1379" i="1" s="1"/>
  <c r="BP1381" i="1" l="1"/>
  <c r="BN1380" i="1"/>
  <c r="BO1380" i="1" s="1"/>
  <c r="BM1382" i="1"/>
  <c r="BP1382" i="1" l="1"/>
  <c r="BM1383" i="1"/>
  <c r="BN1381" i="1"/>
  <c r="BO1381" i="1" s="1"/>
  <c r="BP1383" i="1" l="1"/>
  <c r="BM1384" i="1"/>
  <c r="BN1382" i="1"/>
  <c r="BO1382" i="1" s="1"/>
  <c r="BP1384" i="1" l="1"/>
  <c r="BN1383" i="1"/>
  <c r="BO1383" i="1" s="1"/>
  <c r="BM1385" i="1"/>
  <c r="BP1385" i="1" l="1"/>
  <c r="BM1386" i="1"/>
  <c r="BN1384" i="1"/>
  <c r="BO1384" i="1" s="1"/>
  <c r="BP1386" i="1" l="1"/>
  <c r="BN1385" i="1"/>
  <c r="BO1385" i="1" s="1"/>
  <c r="BM1387" i="1"/>
  <c r="BP1387" i="1" l="1"/>
  <c r="BM1388" i="1"/>
  <c r="BN1386" i="1"/>
  <c r="BO1386" i="1" s="1"/>
  <c r="BP1388" i="1" l="1"/>
  <c r="BM1389" i="1"/>
  <c r="BN1387" i="1"/>
  <c r="BO1387" i="1" s="1"/>
  <c r="BN1388" i="1" l="1"/>
  <c r="BO1388" i="1" s="1"/>
  <c r="BP1389" i="1"/>
  <c r="BM1390" i="1"/>
  <c r="BP1390" i="1" l="1"/>
  <c r="BM1391" i="1"/>
  <c r="BN1389" i="1"/>
  <c r="BO1389" i="1" s="1"/>
  <c r="BP1391" i="1" l="1"/>
  <c r="BN1390" i="1"/>
  <c r="BO1390" i="1" s="1"/>
  <c r="BM1392" i="1"/>
  <c r="BP1392" i="1" l="1"/>
  <c r="BM1393" i="1"/>
  <c r="BN1391" i="1"/>
  <c r="BO1391" i="1" s="1"/>
  <c r="BP1393" i="1" l="1"/>
  <c r="BN1392" i="1"/>
  <c r="BO1392" i="1" s="1"/>
  <c r="BM1394" i="1"/>
  <c r="BP1394" i="1" l="1"/>
  <c r="BM1395" i="1"/>
  <c r="BN1393" i="1"/>
  <c r="BO1393" i="1" s="1"/>
  <c r="BP1395" i="1" l="1"/>
  <c r="BM1396" i="1"/>
  <c r="BN1394" i="1"/>
  <c r="BO1394" i="1" s="1"/>
  <c r="BP1396" i="1" l="1"/>
  <c r="BN1395" i="1"/>
  <c r="BO1395" i="1" s="1"/>
  <c r="BM1397" i="1"/>
  <c r="BP1397" i="1" l="1"/>
  <c r="BM1398" i="1"/>
  <c r="BN1396" i="1"/>
  <c r="BO1396" i="1" s="1"/>
  <c r="BP1398" i="1" l="1"/>
  <c r="BN1397" i="1"/>
  <c r="BO1397" i="1" s="1"/>
  <c r="BM1399" i="1"/>
  <c r="BP1399" i="1" l="1"/>
  <c r="BM1400" i="1"/>
  <c r="BN1398" i="1"/>
  <c r="BO1398" i="1" s="1"/>
  <c r="BP1400" i="1" l="1"/>
  <c r="BM1401" i="1"/>
  <c r="BN1400" i="1" s="1"/>
  <c r="BO1400" i="1" s="1"/>
  <c r="BN1399" i="1"/>
  <c r="BO1399" i="1" s="1"/>
  <c r="BP1401" i="1" l="1"/>
  <c r="BM1402" i="1"/>
  <c r="BP1402" i="1" l="1"/>
  <c r="BM1403" i="1"/>
  <c r="BN1401" i="1"/>
  <c r="BO1401" i="1" s="1"/>
  <c r="BP1403" i="1" l="1"/>
  <c r="BN1402" i="1"/>
  <c r="BO1402" i="1" s="1"/>
  <c r="BM1404" i="1"/>
  <c r="BP1404" i="1" l="1"/>
  <c r="BM1405" i="1"/>
  <c r="BN1403" i="1"/>
  <c r="BO1403" i="1" s="1"/>
  <c r="BP1405" i="1" l="1"/>
  <c r="BN1404" i="1"/>
  <c r="BO1404" i="1" s="1"/>
  <c r="BM1406" i="1"/>
  <c r="BN1405" i="1" s="1"/>
  <c r="BO1405" i="1" s="1"/>
  <c r="BP1406" i="1" l="1"/>
  <c r="BM1407" i="1"/>
  <c r="BP1407" i="1" l="1"/>
  <c r="BM1408" i="1"/>
  <c r="BN1406" i="1"/>
  <c r="BO1406" i="1" s="1"/>
  <c r="BP1408" i="1" l="1"/>
  <c r="BN1407" i="1"/>
  <c r="BO1407" i="1" s="1"/>
  <c r="BM1409" i="1"/>
  <c r="BP1409" i="1" l="1"/>
  <c r="BM1410" i="1"/>
  <c r="BN1408" i="1"/>
  <c r="BO1408" i="1" s="1"/>
  <c r="BP1410" i="1" l="1"/>
  <c r="BN1409" i="1"/>
  <c r="BO1409" i="1" s="1"/>
  <c r="BM1411" i="1"/>
  <c r="BP1411" i="1" l="1"/>
  <c r="BM1412" i="1"/>
  <c r="BN1410" i="1"/>
  <c r="BO1410" i="1" s="1"/>
  <c r="BP1412" i="1" l="1"/>
  <c r="BM1413" i="1"/>
  <c r="BN1412" i="1" s="1"/>
  <c r="BO1412" i="1" s="1"/>
  <c r="BN1411" i="1"/>
  <c r="BO1411" i="1" s="1"/>
  <c r="BP1413" i="1" l="1"/>
  <c r="BM1414" i="1"/>
  <c r="BP1414" i="1" l="1"/>
  <c r="BN1413" i="1"/>
  <c r="BO1413" i="1" s="1"/>
  <c r="BM1415" i="1"/>
  <c r="BP1415" i="1" l="1"/>
  <c r="BN1414" i="1"/>
  <c r="BO1414" i="1" s="1"/>
  <c r="BM1416" i="1"/>
  <c r="BP1416" i="1" l="1"/>
  <c r="BM1417" i="1"/>
  <c r="BN1416" i="1" s="1"/>
  <c r="BO1416" i="1" s="1"/>
  <c r="BN1415" i="1"/>
  <c r="BO1415" i="1" s="1"/>
  <c r="BP1417" i="1" l="1"/>
  <c r="BM1418" i="1"/>
  <c r="BP1418" i="1" l="1"/>
  <c r="BM1419" i="1"/>
  <c r="BN1417" i="1"/>
  <c r="BO1417" i="1" s="1"/>
  <c r="BP1419" i="1" l="1"/>
  <c r="BM1420" i="1"/>
  <c r="BN1419" i="1" s="1"/>
  <c r="BO1419" i="1" s="1"/>
  <c r="BN1418" i="1"/>
  <c r="BO1418" i="1" s="1"/>
  <c r="BP1420" i="1" l="1"/>
  <c r="BM1421" i="1"/>
  <c r="BP1421" i="1" l="1"/>
  <c r="BM1422" i="1"/>
  <c r="BN1421" i="1" s="1"/>
  <c r="BO1421" i="1" s="1"/>
  <c r="BN1420" i="1"/>
  <c r="BO1420" i="1" s="1"/>
  <c r="BP1422" i="1" l="1"/>
  <c r="BM1423" i="1"/>
  <c r="BN1422" i="1" l="1"/>
  <c r="BO1422" i="1" s="1"/>
  <c r="BP1423" i="1"/>
  <c r="BM1424" i="1"/>
  <c r="BN1423" i="1" l="1"/>
  <c r="BO1423" i="1" s="1"/>
  <c r="BP1424" i="1"/>
  <c r="BM1425" i="1"/>
  <c r="BP1425" i="1" l="1"/>
  <c r="BN1424" i="1"/>
  <c r="BO1424" i="1" s="1"/>
  <c r="BM1426" i="1"/>
  <c r="BN1425" i="1" l="1"/>
  <c r="BO1425" i="1" s="1"/>
  <c r="BP1426" i="1"/>
  <c r="BM1427" i="1"/>
  <c r="BP1427" i="1" l="1"/>
  <c r="BN1426" i="1"/>
  <c r="BO1426" i="1" s="1"/>
  <c r="BM1428" i="1"/>
  <c r="BP1428" i="1" l="1"/>
  <c r="BM1429" i="1"/>
  <c r="BN1427" i="1"/>
  <c r="BO1427" i="1" s="1"/>
  <c r="BP1429" i="1" l="1"/>
  <c r="BN1428" i="1"/>
  <c r="BO1428" i="1" s="1"/>
  <c r="BM1430" i="1"/>
  <c r="BP1430" i="1" l="1"/>
  <c r="BM1431" i="1"/>
  <c r="BN1429" i="1"/>
  <c r="BO1429" i="1" s="1"/>
  <c r="BP1431" i="1" l="1"/>
  <c r="BM1432" i="1"/>
  <c r="BN1431" i="1" s="1"/>
  <c r="BO1431" i="1" s="1"/>
  <c r="BN1430" i="1"/>
  <c r="BO1430" i="1" s="1"/>
  <c r="BP1432" i="1" l="1"/>
  <c r="BM1433" i="1"/>
  <c r="BP1433" i="1" l="1"/>
  <c r="BM1434" i="1"/>
  <c r="BN1433" i="1" s="1"/>
  <c r="BO1433" i="1" s="1"/>
  <c r="BN1432" i="1"/>
  <c r="BO1432" i="1" s="1"/>
  <c r="BP1434" i="1" l="1"/>
  <c r="BM1435" i="1"/>
  <c r="BP1435" i="1" l="1"/>
  <c r="BM1436" i="1"/>
  <c r="BN1434" i="1"/>
  <c r="BO1434" i="1" s="1"/>
  <c r="BP1436" i="1" l="1"/>
  <c r="BM1437" i="1"/>
  <c r="BN1436" i="1" s="1"/>
  <c r="BO1436" i="1" s="1"/>
  <c r="BN1435" i="1"/>
  <c r="BO1435" i="1" s="1"/>
  <c r="BP1437" i="1" l="1"/>
  <c r="BM1438" i="1"/>
  <c r="BP1438" i="1" l="1"/>
  <c r="BM1439" i="1"/>
  <c r="BN1438" i="1" s="1"/>
  <c r="BO1438" i="1" s="1"/>
  <c r="BN1437" i="1"/>
  <c r="BO1437" i="1" s="1"/>
  <c r="BP1439" i="1" l="1"/>
  <c r="BM1440" i="1"/>
  <c r="BP1440" i="1" l="1"/>
  <c r="BM1441" i="1"/>
  <c r="BN1440" i="1" s="1"/>
  <c r="BO1440" i="1" s="1"/>
  <c r="BN1439" i="1"/>
  <c r="BO1439" i="1" s="1"/>
  <c r="BP1441" i="1" l="1"/>
  <c r="BM1442" i="1"/>
  <c r="BP1442" i="1" l="1"/>
  <c r="BM1443" i="1"/>
  <c r="BN1441" i="1"/>
  <c r="BO1441" i="1" s="1"/>
  <c r="BP1443" i="1" l="1"/>
  <c r="BM1444" i="1"/>
  <c r="BN1443" i="1" s="1"/>
  <c r="BO1443" i="1" s="1"/>
  <c r="BN1442" i="1"/>
  <c r="BO1442" i="1" s="1"/>
  <c r="BP1444" i="1" l="1"/>
  <c r="BM1445" i="1"/>
  <c r="BP1445" i="1" l="1"/>
  <c r="BM1446" i="1"/>
  <c r="BN1445" i="1" s="1"/>
  <c r="BO1445" i="1" s="1"/>
  <c r="BN1444" i="1"/>
  <c r="BO1444" i="1" s="1"/>
  <c r="BP1446" i="1" l="1"/>
  <c r="BM1447" i="1"/>
  <c r="BP1447" i="1" l="1"/>
  <c r="BM1448" i="1"/>
  <c r="BN1446" i="1"/>
  <c r="BO1446" i="1" s="1"/>
  <c r="BP1448" i="1" l="1"/>
  <c r="BM1449" i="1"/>
  <c r="BN1448" i="1" s="1"/>
  <c r="BO1448" i="1" s="1"/>
  <c r="BN1447" i="1"/>
  <c r="BO1447" i="1" s="1"/>
  <c r="BP1449" i="1" l="1"/>
  <c r="BM1450" i="1"/>
  <c r="BP1450" i="1" l="1"/>
  <c r="BM1451" i="1"/>
  <c r="BN1450" i="1" s="1"/>
  <c r="BO1450" i="1" s="1"/>
  <c r="BN1449" i="1"/>
  <c r="BO1449" i="1" s="1"/>
  <c r="BP1451" i="1" l="1"/>
  <c r="BM1452" i="1"/>
  <c r="BP1452" i="1" l="1"/>
  <c r="BM1453" i="1"/>
  <c r="BN1452" i="1" s="1"/>
  <c r="BO1452" i="1" s="1"/>
  <c r="BN1451" i="1"/>
  <c r="BO1451" i="1" s="1"/>
  <c r="BP1453" i="1" l="1"/>
  <c r="BM1454" i="1"/>
  <c r="BN1453" i="1" s="1"/>
  <c r="BO1453" i="1" s="1"/>
  <c r="BP1454" i="1" l="1"/>
  <c r="BM1455" i="1"/>
  <c r="BP1455" i="1" l="1"/>
  <c r="BM1456" i="1"/>
  <c r="BN1455" i="1" s="1"/>
  <c r="BO1455" i="1" s="1"/>
  <c r="BN1454" i="1"/>
  <c r="BO1454" i="1" s="1"/>
  <c r="BP1456" i="1" l="1"/>
  <c r="BM1457" i="1"/>
  <c r="BP1457" i="1" l="1"/>
  <c r="BM1458" i="1"/>
  <c r="BN1457" i="1" s="1"/>
  <c r="BO1457" i="1" s="1"/>
  <c r="BN1456" i="1"/>
  <c r="BO1456" i="1" s="1"/>
  <c r="BP1458" i="1" l="1"/>
  <c r="BM1459" i="1"/>
  <c r="BP1459" i="1" l="1"/>
  <c r="BM1460" i="1"/>
  <c r="BN1458" i="1"/>
  <c r="BO1458" i="1" s="1"/>
  <c r="BP1460" i="1" l="1"/>
  <c r="BM1461" i="1"/>
  <c r="BN1460" i="1" s="1"/>
  <c r="BO1460" i="1" s="1"/>
  <c r="BN1459" i="1"/>
  <c r="BO1459" i="1" s="1"/>
  <c r="BP1461" i="1" l="1"/>
  <c r="BM1462" i="1"/>
  <c r="BP1462" i="1" l="1"/>
  <c r="BM1463" i="1"/>
  <c r="BN1462" i="1" s="1"/>
  <c r="BO1462" i="1" s="1"/>
  <c r="BN1461" i="1"/>
  <c r="BO1461" i="1" s="1"/>
  <c r="BP1463" i="1" l="1"/>
  <c r="BM1464" i="1"/>
  <c r="BP1464" i="1" l="1"/>
  <c r="BM1465" i="1"/>
  <c r="BN1464" i="1" s="1"/>
  <c r="BO1464" i="1" s="1"/>
  <c r="BN1463" i="1"/>
  <c r="BO1463" i="1" s="1"/>
  <c r="BP1465" i="1" l="1"/>
  <c r="BM1466" i="1"/>
  <c r="BP1466" i="1" l="1"/>
  <c r="BM1467" i="1"/>
  <c r="BN1465" i="1"/>
  <c r="BO1465" i="1" s="1"/>
  <c r="BP1467" i="1" l="1"/>
  <c r="BM1468" i="1"/>
  <c r="BN1467" i="1" s="1"/>
  <c r="BO1467" i="1" s="1"/>
  <c r="BN1466" i="1"/>
  <c r="BO1466" i="1" s="1"/>
  <c r="BP1468" i="1" l="1"/>
  <c r="BM1469" i="1"/>
  <c r="BP1469" i="1" l="1"/>
  <c r="BM1470" i="1"/>
  <c r="BN1469" i="1" s="1"/>
  <c r="BO1469" i="1" s="1"/>
  <c r="BN1468" i="1"/>
  <c r="BO1468" i="1" s="1"/>
  <c r="BP1470" i="1" l="1"/>
  <c r="BM1471" i="1"/>
  <c r="BP1471" i="1" l="1"/>
  <c r="BM1472" i="1"/>
  <c r="BN1470" i="1"/>
  <c r="BO1470" i="1" s="1"/>
  <c r="BP1472" i="1" l="1"/>
  <c r="BM1473" i="1"/>
  <c r="BN1472" i="1" s="1"/>
  <c r="BO1472" i="1" s="1"/>
  <c r="BN1471" i="1"/>
  <c r="BO1471" i="1" s="1"/>
  <c r="BP1473" i="1" l="1"/>
  <c r="BM1474" i="1"/>
  <c r="BP1474" i="1" l="1"/>
  <c r="BM1475" i="1"/>
  <c r="BN1474" i="1" s="1"/>
  <c r="BO1474" i="1" s="1"/>
  <c r="BN1473" i="1"/>
  <c r="BO1473" i="1" s="1"/>
  <c r="BP1475" i="1" l="1"/>
  <c r="BM1476" i="1"/>
  <c r="BP1476" i="1" l="1"/>
  <c r="BM1477" i="1"/>
  <c r="BN1476" i="1" s="1"/>
  <c r="BO1476" i="1" s="1"/>
  <c r="BN1475" i="1"/>
  <c r="BO1475" i="1" s="1"/>
  <c r="BP1477" i="1" l="1"/>
  <c r="BM1478" i="1"/>
  <c r="BP1478" i="1" l="1"/>
  <c r="BM1479" i="1"/>
  <c r="BN1477" i="1"/>
  <c r="BO1477" i="1" s="1"/>
  <c r="BP1479" i="1" l="1"/>
  <c r="BM1480" i="1"/>
  <c r="BN1479" i="1" s="1"/>
  <c r="BO1479" i="1" s="1"/>
  <c r="BN1478" i="1"/>
  <c r="BO1478" i="1" s="1"/>
  <c r="BP1480" i="1" l="1"/>
  <c r="BM1481" i="1"/>
  <c r="BP1481" i="1" l="1"/>
  <c r="BM1482" i="1"/>
  <c r="BN1481" i="1" s="1"/>
  <c r="BO1481" i="1" s="1"/>
  <c r="BN1480" i="1"/>
  <c r="BO1480" i="1" s="1"/>
  <c r="BP1482" i="1" l="1"/>
  <c r="BM1483" i="1"/>
  <c r="BP1483" i="1" l="1"/>
  <c r="BM1484" i="1"/>
  <c r="BN1482" i="1"/>
  <c r="BO1482" i="1" s="1"/>
  <c r="BP1484" i="1" l="1"/>
  <c r="BM1485" i="1"/>
  <c r="BN1484" i="1" s="1"/>
  <c r="BO1484" i="1" s="1"/>
  <c r="BN1483" i="1"/>
  <c r="BO1483" i="1" s="1"/>
  <c r="BP1485" i="1" l="1"/>
  <c r="BM1486" i="1"/>
  <c r="BN1485" i="1" s="1"/>
  <c r="BO1485" i="1" s="1"/>
  <c r="BP1486" i="1" l="1"/>
  <c r="BM1487" i="1"/>
  <c r="BN1486" i="1" s="1"/>
  <c r="BO1486" i="1" s="1"/>
  <c r="BP1487" i="1" l="1"/>
  <c r="BM1488" i="1"/>
  <c r="BP1488" i="1" l="1"/>
  <c r="BM1489" i="1"/>
  <c r="BN1488" i="1" s="1"/>
  <c r="BO1488" i="1" s="1"/>
  <c r="BN1487" i="1"/>
  <c r="BO1487" i="1" s="1"/>
  <c r="BP1489" i="1" l="1"/>
  <c r="BM1490" i="1"/>
  <c r="BN1489" i="1" s="1"/>
  <c r="BO1489" i="1" s="1"/>
  <c r="BP1490" i="1" l="1"/>
  <c r="BM1491" i="1"/>
  <c r="BP1491" i="1" l="1"/>
  <c r="BM1492" i="1"/>
  <c r="BN1491" i="1" s="1"/>
  <c r="BO1491" i="1" s="1"/>
  <c r="BN1490" i="1"/>
  <c r="BO1490" i="1" s="1"/>
  <c r="BP1492" i="1" l="1"/>
  <c r="BM1493" i="1"/>
  <c r="BP1493" i="1" l="1"/>
  <c r="BM1494" i="1"/>
  <c r="BN1493" i="1" s="1"/>
  <c r="BO1493" i="1" s="1"/>
  <c r="BN1492" i="1"/>
  <c r="BO1492" i="1" s="1"/>
  <c r="BP1494" i="1" l="1"/>
  <c r="BM1495" i="1"/>
  <c r="BP1495" i="1" l="1"/>
  <c r="BM1496" i="1"/>
  <c r="BN1494" i="1"/>
  <c r="BO1494" i="1" s="1"/>
  <c r="BP1496" i="1" l="1"/>
  <c r="BM1497" i="1"/>
  <c r="BN1496" i="1" s="1"/>
  <c r="BO1496" i="1" s="1"/>
  <c r="BN1495" i="1"/>
  <c r="BO1495" i="1" s="1"/>
  <c r="BP1497" i="1" l="1"/>
  <c r="BM1498" i="1"/>
  <c r="BP1498" i="1" l="1"/>
  <c r="BM1499" i="1"/>
  <c r="BN1498" i="1" s="1"/>
  <c r="BO1498" i="1" s="1"/>
  <c r="BN1497" i="1"/>
  <c r="BO1497" i="1" s="1"/>
  <c r="BP1499" i="1" l="1"/>
  <c r="BM1500" i="1"/>
  <c r="BP1500" i="1" l="1"/>
  <c r="BM1501" i="1"/>
  <c r="BN1500" i="1" s="1"/>
  <c r="BO1500" i="1" s="1"/>
  <c r="BN1499" i="1"/>
  <c r="BO1499" i="1" s="1"/>
  <c r="BP1501" i="1" l="1"/>
  <c r="BM1502" i="1"/>
  <c r="BP1502" i="1" l="1"/>
  <c r="BM1503" i="1"/>
  <c r="BN1501" i="1"/>
  <c r="BO1501" i="1" s="1"/>
  <c r="BP1503" i="1" l="1"/>
  <c r="BM1504" i="1"/>
  <c r="BN1503" i="1" s="1"/>
  <c r="BO1503" i="1" s="1"/>
  <c r="BN1502" i="1"/>
  <c r="BO1502" i="1" s="1"/>
  <c r="BP1504" i="1" l="1"/>
  <c r="BM1505" i="1"/>
  <c r="BP1505" i="1" l="1"/>
  <c r="BM1506" i="1"/>
  <c r="BN1505" i="1" s="1"/>
  <c r="BO1505" i="1" s="1"/>
  <c r="BN1504" i="1"/>
  <c r="BO1504" i="1" s="1"/>
  <c r="BP1506" i="1" l="1"/>
  <c r="BM1507" i="1"/>
  <c r="BP1507" i="1" l="1"/>
  <c r="BM1508" i="1"/>
  <c r="BN1506" i="1"/>
  <c r="BO1506" i="1" s="1"/>
  <c r="BP1508" i="1" l="1"/>
  <c r="BM1509" i="1"/>
  <c r="BN1508" i="1" s="1"/>
  <c r="BO1508" i="1" s="1"/>
  <c r="BN1507" i="1"/>
  <c r="BO1507" i="1" s="1"/>
  <c r="BP1509" i="1" l="1"/>
  <c r="BM1510" i="1"/>
  <c r="BP1510" i="1" l="1"/>
  <c r="BM1511" i="1"/>
  <c r="BN1510" i="1" s="1"/>
  <c r="BO1510" i="1" s="1"/>
  <c r="BN1509" i="1"/>
  <c r="BO1509" i="1" s="1"/>
  <c r="BP1511" i="1" l="1"/>
  <c r="BM1512" i="1"/>
  <c r="BP1512" i="1" l="1"/>
  <c r="BM1513" i="1"/>
  <c r="BN1512" i="1" s="1"/>
  <c r="BO1512" i="1" s="1"/>
  <c r="BN1511" i="1"/>
  <c r="BO1511" i="1" s="1"/>
  <c r="BP1513" i="1" l="1"/>
  <c r="BM1514" i="1"/>
  <c r="BP1514" i="1" l="1"/>
  <c r="BM1515" i="1"/>
  <c r="BN1513" i="1"/>
  <c r="BO1513" i="1" s="1"/>
  <c r="BP1515" i="1" l="1"/>
  <c r="BM1516" i="1"/>
  <c r="BN1515" i="1" s="1"/>
  <c r="BO1515" i="1" s="1"/>
  <c r="BN1514" i="1"/>
  <c r="BO1514" i="1" s="1"/>
  <c r="BP1516" i="1" l="1"/>
  <c r="BM1517" i="1"/>
  <c r="BP1517" i="1" l="1"/>
  <c r="BM1518" i="1"/>
  <c r="BN1516" i="1"/>
  <c r="BO1516" i="1" s="1"/>
  <c r="BN1517" i="1" l="1"/>
  <c r="BO1517" i="1" s="1"/>
  <c r="BP1518" i="1"/>
  <c r="BM1519" i="1"/>
  <c r="BP1519" i="1" l="1"/>
  <c r="BM1520" i="1"/>
  <c r="BN1518" i="1"/>
  <c r="BO1518" i="1" s="1"/>
  <c r="BP1520" i="1" l="1"/>
  <c r="BM1521" i="1"/>
  <c r="BN1520" i="1" s="1"/>
  <c r="BO1520" i="1" s="1"/>
  <c r="BN1519" i="1"/>
  <c r="BO1519" i="1" s="1"/>
  <c r="BP1521" i="1" l="1"/>
  <c r="BM1522" i="1"/>
  <c r="BN1521" i="1" l="1"/>
  <c r="BO1521" i="1" s="1"/>
  <c r="BP1522" i="1"/>
  <c r="BM1523" i="1"/>
  <c r="BN1522" i="1" l="1"/>
  <c r="BO1522" i="1" s="1"/>
  <c r="BP1523" i="1"/>
  <c r="BM1524" i="1"/>
  <c r="BP1524" i="1" l="1"/>
  <c r="BM1525" i="1"/>
  <c r="BN1523" i="1"/>
  <c r="BO1523" i="1" s="1"/>
  <c r="BN1524" i="1" l="1"/>
  <c r="BO1524" i="1" s="1"/>
  <c r="BP1525" i="1"/>
  <c r="BM1526" i="1"/>
  <c r="BP1526" i="1" l="1"/>
  <c r="BM1527" i="1"/>
  <c r="BN1525" i="1"/>
  <c r="BO1525" i="1" s="1"/>
  <c r="BP1527" i="1" l="1"/>
  <c r="BM1528" i="1"/>
  <c r="BN1527" i="1" s="1"/>
  <c r="BO1527" i="1" s="1"/>
  <c r="BN1526" i="1"/>
  <c r="BO1526" i="1" s="1"/>
  <c r="BP1528" i="1" l="1"/>
  <c r="BM1529" i="1"/>
  <c r="BP1529" i="1" l="1"/>
  <c r="BM1530" i="1"/>
  <c r="BN1529" i="1" s="1"/>
  <c r="BO1529" i="1" s="1"/>
  <c r="BN1528" i="1"/>
  <c r="BO1528" i="1" s="1"/>
  <c r="BP1530" i="1" l="1"/>
  <c r="BM1531" i="1"/>
  <c r="BP1531" i="1" l="1"/>
  <c r="BM1532" i="1"/>
  <c r="BN1530" i="1"/>
  <c r="BO1530" i="1" s="1"/>
  <c r="BP1532" i="1" l="1"/>
  <c r="BM1533" i="1"/>
  <c r="BN1532" i="1" s="1"/>
  <c r="BO1532" i="1" s="1"/>
  <c r="BN1531" i="1"/>
  <c r="BO1531" i="1" s="1"/>
  <c r="BP1533" i="1" l="1"/>
  <c r="BM1534" i="1"/>
  <c r="BP1534" i="1" l="1"/>
  <c r="BM1535" i="1"/>
  <c r="BN1534" i="1" s="1"/>
  <c r="BO1534" i="1" s="1"/>
  <c r="BN1533" i="1"/>
  <c r="BO1533" i="1" s="1"/>
  <c r="BP1535" i="1" l="1"/>
  <c r="BM1536" i="1"/>
  <c r="BP1536" i="1" l="1"/>
  <c r="BM1537" i="1"/>
  <c r="BN1536" i="1" s="1"/>
  <c r="BO1536" i="1" s="1"/>
  <c r="BN1535" i="1"/>
  <c r="BO1535" i="1" s="1"/>
  <c r="BP1537" i="1" l="1"/>
  <c r="BM1538" i="1"/>
  <c r="BP1538" i="1" l="1"/>
  <c r="BM1539" i="1"/>
  <c r="BN1537" i="1"/>
  <c r="BO1537" i="1" s="1"/>
  <c r="BP1539" i="1" l="1"/>
  <c r="BM1540" i="1"/>
  <c r="BN1539" i="1" s="1"/>
  <c r="BO1539" i="1" s="1"/>
  <c r="BN1538" i="1"/>
  <c r="BO1538" i="1" s="1"/>
  <c r="BP1540" i="1" l="1"/>
  <c r="BM1541" i="1"/>
  <c r="BP1541" i="1" l="1"/>
  <c r="BM1542" i="1"/>
  <c r="BN1541" i="1" s="1"/>
  <c r="BO1541" i="1" s="1"/>
  <c r="BN1540" i="1"/>
  <c r="BO1540" i="1" s="1"/>
  <c r="BP1542" i="1" l="1"/>
  <c r="BM1543" i="1"/>
  <c r="BP1543" i="1" l="1"/>
  <c r="BM1544" i="1"/>
  <c r="BN1542" i="1"/>
  <c r="BO1542" i="1" s="1"/>
  <c r="BP1544" i="1" l="1"/>
  <c r="BM1545" i="1"/>
  <c r="BN1544" i="1" s="1"/>
  <c r="BO1544" i="1" s="1"/>
  <c r="BN1543" i="1"/>
  <c r="BO1543" i="1" s="1"/>
  <c r="BP1545" i="1" l="1"/>
  <c r="BM1546" i="1"/>
  <c r="BP1546" i="1" l="1"/>
  <c r="BM1547" i="1"/>
  <c r="BN1546" i="1" s="1"/>
  <c r="BO1546" i="1" s="1"/>
  <c r="BN1545" i="1"/>
  <c r="BO1545" i="1" s="1"/>
  <c r="BP1547" i="1" l="1"/>
  <c r="BM1548" i="1"/>
  <c r="BP1548" i="1" l="1"/>
  <c r="BM1549" i="1"/>
  <c r="BN1548" i="1" s="1"/>
  <c r="BO1548" i="1" s="1"/>
  <c r="BN1547" i="1"/>
  <c r="BO1547" i="1" s="1"/>
  <c r="BP1549" i="1" l="1"/>
  <c r="BM1550" i="1"/>
  <c r="BP1550" i="1" l="1"/>
  <c r="BM1551" i="1"/>
  <c r="BN1549" i="1"/>
  <c r="BO1549" i="1" s="1"/>
  <c r="BP1551" i="1" l="1"/>
  <c r="BM1552" i="1"/>
  <c r="BN1551" i="1" s="1"/>
  <c r="BO1551" i="1" s="1"/>
  <c r="BN1550" i="1"/>
  <c r="BO1550" i="1" s="1"/>
  <c r="BP1552" i="1" l="1"/>
  <c r="BM1553" i="1"/>
  <c r="BP1553" i="1" l="1"/>
  <c r="BM1554" i="1"/>
  <c r="BN1553" i="1" s="1"/>
  <c r="BO1553" i="1" s="1"/>
  <c r="BN1552" i="1"/>
  <c r="BO1552" i="1" s="1"/>
  <c r="BP1554" i="1" l="1"/>
  <c r="BM1555" i="1"/>
  <c r="BP1555" i="1" l="1"/>
  <c r="BM1556" i="1"/>
  <c r="BN1554" i="1"/>
  <c r="BO1554" i="1" s="1"/>
  <c r="BP1556" i="1" l="1"/>
  <c r="BM1557" i="1"/>
  <c r="BN1555" i="1"/>
  <c r="BO1555" i="1" s="1"/>
  <c r="BP1557" i="1" l="1"/>
  <c r="BN1556" i="1"/>
  <c r="BO1556" i="1" s="1"/>
  <c r="BM1558" i="1"/>
  <c r="BP1558" i="1" l="1"/>
  <c r="BM1559" i="1"/>
  <c r="BN1557" i="1"/>
  <c r="BO1557" i="1" s="1"/>
  <c r="BP1559" i="1" l="1"/>
  <c r="BN1558" i="1"/>
  <c r="BO1558" i="1" s="1"/>
  <c r="BM1560" i="1"/>
  <c r="BP1560" i="1" l="1"/>
  <c r="BM1561" i="1"/>
  <c r="BN1559" i="1"/>
  <c r="BO1559" i="1" s="1"/>
  <c r="BP1561" i="1" l="1"/>
  <c r="BN1560" i="1"/>
  <c r="BO1560" i="1" s="1"/>
  <c r="BM1562" i="1"/>
  <c r="BP1562" i="1" l="1"/>
  <c r="BM1563" i="1"/>
  <c r="BN1561" i="1"/>
  <c r="BO1561" i="1" s="1"/>
  <c r="BP1563" i="1" l="1"/>
  <c r="BM1564" i="1"/>
  <c r="BN1563" i="1" s="1"/>
  <c r="BO1563" i="1" s="1"/>
  <c r="BN1562" i="1"/>
  <c r="BO1562" i="1" s="1"/>
  <c r="BP1564" i="1" l="1"/>
  <c r="BM1565" i="1"/>
  <c r="BP1565" i="1" l="1"/>
  <c r="BM1566" i="1"/>
  <c r="BN1565" i="1" s="1"/>
  <c r="BO1565" i="1" s="1"/>
  <c r="BN1564" i="1"/>
  <c r="BO1564" i="1" s="1"/>
  <c r="BP1566" i="1" l="1"/>
  <c r="BM1567" i="1"/>
  <c r="BP1567" i="1" l="1"/>
  <c r="BM1568" i="1"/>
  <c r="BN1566" i="1"/>
  <c r="BO1566" i="1" s="1"/>
  <c r="BP1568" i="1" l="1"/>
  <c r="BM1569" i="1"/>
  <c r="BN1568" i="1" s="1"/>
  <c r="BO1568" i="1" s="1"/>
  <c r="BN1567" i="1"/>
  <c r="BO1567" i="1" s="1"/>
  <c r="BP1569" i="1" l="1"/>
  <c r="BM1570" i="1"/>
  <c r="BP1570" i="1" l="1"/>
  <c r="BM1571" i="1"/>
  <c r="BN1570" i="1" s="1"/>
  <c r="BO1570" i="1" s="1"/>
  <c r="BN1569" i="1"/>
  <c r="BO1569" i="1" s="1"/>
  <c r="BP1571" i="1" l="1"/>
  <c r="BM1572" i="1"/>
  <c r="BP1572" i="1" l="1"/>
  <c r="BM1573" i="1"/>
  <c r="BN1572" i="1" s="1"/>
  <c r="BO1572" i="1" s="1"/>
  <c r="BN1571" i="1"/>
  <c r="BO1571" i="1" s="1"/>
  <c r="BP1573" i="1" l="1"/>
  <c r="BM1574" i="1"/>
  <c r="BP1574" i="1" l="1"/>
  <c r="BM1575" i="1"/>
  <c r="BN1573" i="1"/>
  <c r="BO1573" i="1" s="1"/>
  <c r="BP1575" i="1" l="1"/>
  <c r="BM1576" i="1"/>
  <c r="BN1575" i="1" s="1"/>
  <c r="BO1575" i="1" s="1"/>
  <c r="BN1574" i="1"/>
  <c r="BO1574" i="1" s="1"/>
  <c r="BP1576" i="1" l="1"/>
  <c r="BM1577" i="1"/>
  <c r="BP1577" i="1" l="1"/>
  <c r="BM1578" i="1"/>
  <c r="BN1577" i="1" s="1"/>
  <c r="BO1577" i="1" s="1"/>
  <c r="BN1576" i="1"/>
  <c r="BO1576" i="1" s="1"/>
  <c r="BP1578" i="1" l="1"/>
  <c r="BM1579" i="1"/>
  <c r="BP1579" i="1" l="1"/>
  <c r="BM1580" i="1"/>
  <c r="BN1578" i="1"/>
  <c r="BO1578" i="1" s="1"/>
  <c r="BP1580" i="1" l="1"/>
  <c r="BM1581" i="1"/>
  <c r="BN1580" i="1" s="1"/>
  <c r="BO1580" i="1" s="1"/>
  <c r="BN1579" i="1"/>
  <c r="BO1579" i="1" s="1"/>
  <c r="BP1581" i="1" l="1"/>
  <c r="BM1582" i="1"/>
  <c r="BP1582" i="1" l="1"/>
  <c r="BM1583" i="1"/>
  <c r="BN1582" i="1" s="1"/>
  <c r="BO1582" i="1" s="1"/>
  <c r="BN1581" i="1"/>
  <c r="BO1581" i="1" s="1"/>
  <c r="BP1583" i="1" l="1"/>
  <c r="BM1584" i="1"/>
  <c r="BP1584" i="1" l="1"/>
  <c r="BM1585" i="1"/>
  <c r="BN1583" i="1"/>
  <c r="BO1583" i="1" s="1"/>
  <c r="BP1585" i="1" l="1"/>
  <c r="BM1586" i="1"/>
  <c r="BN1585" i="1" s="1"/>
  <c r="BO1585" i="1" s="1"/>
  <c r="BN1584" i="1"/>
  <c r="BO1584" i="1" s="1"/>
  <c r="BP1586" i="1" l="1"/>
  <c r="BM1587" i="1"/>
  <c r="BP1587" i="1" l="1"/>
  <c r="BM1588" i="1"/>
  <c r="BN1587" i="1" s="1"/>
  <c r="BO1587" i="1" s="1"/>
  <c r="BN1586" i="1"/>
  <c r="BO1586" i="1" s="1"/>
  <c r="BP1588" i="1" l="1"/>
  <c r="BM1589" i="1"/>
  <c r="BN1588" i="1" s="1"/>
  <c r="BO1588" i="1" s="1"/>
  <c r="BP1589" i="1" l="1"/>
  <c r="BM1590" i="1"/>
  <c r="BP1590" i="1" l="1"/>
  <c r="BM1591" i="1"/>
  <c r="BN1589" i="1"/>
  <c r="BO1589" i="1" s="1"/>
  <c r="BP1591" i="1" l="1"/>
  <c r="BM1592" i="1"/>
  <c r="BN1590" i="1"/>
  <c r="BO1590" i="1" s="1"/>
  <c r="BP1592" i="1" l="1"/>
  <c r="BM1593" i="1"/>
  <c r="BN1592" i="1" s="1"/>
  <c r="BO1592" i="1" s="1"/>
  <c r="BN1591" i="1"/>
  <c r="BO1591" i="1" s="1"/>
  <c r="BP1593" i="1" l="1"/>
  <c r="BM1594" i="1"/>
  <c r="BP1594" i="1" l="1"/>
  <c r="BM1595" i="1"/>
  <c r="BN1594" i="1" s="1"/>
  <c r="BO1594" i="1" s="1"/>
  <c r="BN1593" i="1"/>
  <c r="BO1593" i="1" s="1"/>
  <c r="BP1595" i="1" l="1"/>
  <c r="BM1596" i="1"/>
  <c r="BN1595" i="1" s="1"/>
  <c r="BO1595" i="1" s="1"/>
  <c r="BP1596" i="1" l="1"/>
  <c r="BM1597" i="1"/>
  <c r="BP1597" i="1" l="1"/>
  <c r="BM1598" i="1"/>
  <c r="BN1597" i="1" s="1"/>
  <c r="BO1597" i="1" s="1"/>
  <c r="BN1596" i="1"/>
  <c r="BO1596" i="1" s="1"/>
  <c r="BP1598" i="1" l="1"/>
  <c r="BM1599" i="1"/>
  <c r="BP1599" i="1" l="1"/>
  <c r="BM1600" i="1"/>
  <c r="BN1599" i="1" s="1"/>
  <c r="BO1599" i="1" s="1"/>
  <c r="BN1598" i="1"/>
  <c r="BO1598" i="1" s="1"/>
  <c r="BP1600" i="1" l="1"/>
  <c r="BM1601" i="1"/>
  <c r="BP1601" i="1" l="1"/>
  <c r="BM1602" i="1"/>
  <c r="BN1600" i="1"/>
  <c r="BO1600" i="1" s="1"/>
  <c r="BP1602" i="1" l="1"/>
  <c r="BM1603" i="1"/>
  <c r="BN1602" i="1" s="1"/>
  <c r="BO1602" i="1" s="1"/>
  <c r="BN1601" i="1"/>
  <c r="BO1601" i="1" s="1"/>
  <c r="BP1603" i="1" l="1"/>
  <c r="BM1604" i="1"/>
  <c r="BP1604" i="1" l="1"/>
  <c r="BM1605" i="1"/>
  <c r="BN1604" i="1" s="1"/>
  <c r="BO1604" i="1" s="1"/>
  <c r="BN1603" i="1"/>
  <c r="BO1603" i="1" s="1"/>
  <c r="BP1605" i="1" l="1"/>
  <c r="BM1606" i="1"/>
  <c r="BN1605" i="1" l="1"/>
  <c r="BO1605" i="1" s="1"/>
  <c r="BP1606" i="1"/>
  <c r="BM1607" i="1"/>
  <c r="BN1606" i="1" s="1"/>
  <c r="BO1606" i="1" s="1"/>
  <c r="BP1607" i="1" l="1"/>
  <c r="BM1608" i="1"/>
  <c r="BN1607" i="1" l="1"/>
  <c r="BO1607" i="1" s="1"/>
  <c r="BP1608" i="1"/>
  <c r="BM1609" i="1"/>
  <c r="BN1608" i="1" s="1"/>
  <c r="BO1608" i="1" s="1"/>
  <c r="BP1609" i="1" l="1"/>
  <c r="BM1610" i="1"/>
  <c r="BN1609" i="1" s="1"/>
  <c r="BO1609" i="1" s="1"/>
  <c r="BP1610" i="1" l="1"/>
  <c r="BM1611" i="1"/>
  <c r="BP1611" i="1" l="1"/>
  <c r="BM1612" i="1"/>
  <c r="BN1610" i="1"/>
  <c r="BO1610" i="1" s="1"/>
  <c r="BP1612" i="1" l="1"/>
  <c r="BM1613" i="1"/>
  <c r="BN1611" i="1"/>
  <c r="BO1611" i="1" s="1"/>
  <c r="BP1613" i="1" l="1"/>
  <c r="BM1614" i="1"/>
  <c r="BN1612" i="1"/>
  <c r="BO1612" i="1" s="1"/>
  <c r="BP1614" i="1" l="1"/>
  <c r="BM1615" i="1"/>
  <c r="BN1614" i="1" s="1"/>
  <c r="BO1614" i="1" s="1"/>
  <c r="BN1613" i="1"/>
  <c r="BO1613" i="1" s="1"/>
  <c r="BP1615" i="1" l="1"/>
  <c r="BM1616" i="1"/>
  <c r="BP1616" i="1" l="1"/>
  <c r="BM1617" i="1"/>
  <c r="BN1616" i="1" s="1"/>
  <c r="BO1616" i="1" s="1"/>
  <c r="BN1615" i="1"/>
  <c r="BO1615" i="1" s="1"/>
  <c r="BP1617" i="1" l="1"/>
  <c r="BM1618" i="1"/>
  <c r="BN1617" i="1" s="1"/>
  <c r="BO1617" i="1" s="1"/>
  <c r="BP1618" i="1" l="1"/>
  <c r="BM1619" i="1"/>
  <c r="BN1618" i="1" s="1"/>
  <c r="BO1618" i="1" s="1"/>
  <c r="BP1619" i="1" l="1"/>
  <c r="BM1620" i="1"/>
  <c r="BN1619" i="1" s="1"/>
  <c r="BO1619" i="1" s="1"/>
  <c r="BP1620" i="1" l="1"/>
  <c r="BM1621" i="1"/>
  <c r="BP1621" i="1" l="1"/>
  <c r="BM1622" i="1"/>
  <c r="BN1621" i="1" s="1"/>
  <c r="BO1621" i="1" s="1"/>
  <c r="BN1620" i="1"/>
  <c r="BO1620" i="1" s="1"/>
  <c r="BP1622" i="1" l="1"/>
  <c r="BM1623" i="1"/>
  <c r="BP1623" i="1" l="1"/>
  <c r="BM1624" i="1"/>
  <c r="BN1622" i="1"/>
  <c r="BO1622" i="1" s="1"/>
  <c r="BP1624" i="1" l="1"/>
  <c r="BM1625" i="1"/>
  <c r="BN1623" i="1"/>
  <c r="BO1623" i="1" s="1"/>
  <c r="BP1625" i="1" l="1"/>
  <c r="BM1626" i="1"/>
  <c r="BN1624" i="1"/>
  <c r="BO1624" i="1" s="1"/>
  <c r="BP1626" i="1" l="1"/>
  <c r="BM1627" i="1"/>
  <c r="BN1626" i="1" s="1"/>
  <c r="BO1626" i="1" s="1"/>
  <c r="BN1625" i="1"/>
  <c r="BO1625" i="1" s="1"/>
  <c r="BP1627" i="1" l="1"/>
  <c r="BM1628" i="1"/>
  <c r="BP1628" i="1" l="1"/>
  <c r="BM1629" i="1"/>
  <c r="BN1628" i="1" s="1"/>
  <c r="BO1628" i="1" s="1"/>
  <c r="BN1627" i="1"/>
  <c r="BO1627" i="1" s="1"/>
  <c r="BP1629" i="1" l="1"/>
  <c r="BM1630" i="1"/>
  <c r="BP1630" i="1" l="1"/>
  <c r="BM1631" i="1"/>
  <c r="BN1629" i="1"/>
  <c r="BO1629" i="1" s="1"/>
  <c r="BP1631" i="1" l="1"/>
  <c r="BM1632" i="1"/>
  <c r="BN1631" i="1" s="1"/>
  <c r="BO1631" i="1" s="1"/>
  <c r="BN1630" i="1"/>
  <c r="BO1630" i="1" s="1"/>
  <c r="BP1632" i="1" l="1"/>
  <c r="BM1633" i="1"/>
  <c r="BP1633" i="1" l="1"/>
  <c r="BM1634" i="1"/>
  <c r="BN1633" i="1" s="1"/>
  <c r="BO1633" i="1" s="1"/>
  <c r="BN1632" i="1"/>
  <c r="BO1632" i="1" s="1"/>
  <c r="BP1634" i="1" l="1"/>
  <c r="BM1635" i="1"/>
  <c r="BP1635" i="1" l="1"/>
  <c r="BM1636" i="1"/>
  <c r="BN1634" i="1"/>
  <c r="BO1634" i="1" s="1"/>
  <c r="BP1636" i="1" l="1"/>
  <c r="BM1637" i="1"/>
  <c r="BN1636" i="1" s="1"/>
  <c r="BO1636" i="1" s="1"/>
  <c r="BN1635" i="1"/>
  <c r="BO1635" i="1" s="1"/>
  <c r="BP1637" i="1" l="1"/>
  <c r="BM1638" i="1"/>
  <c r="BP1638" i="1" l="1"/>
  <c r="BM1639" i="1"/>
  <c r="BN1638" i="1" s="1"/>
  <c r="BO1638" i="1" s="1"/>
  <c r="BN1637" i="1"/>
  <c r="BO1637" i="1" s="1"/>
  <c r="BP1639" i="1" l="1"/>
  <c r="BM1640" i="1"/>
  <c r="BP1640" i="1" l="1"/>
  <c r="BM1641" i="1"/>
  <c r="BN1640" i="1" s="1"/>
  <c r="BO1640" i="1" s="1"/>
  <c r="BN1639" i="1"/>
  <c r="BO1639" i="1" s="1"/>
  <c r="BP1641" i="1" l="1"/>
  <c r="BM1642" i="1"/>
  <c r="BN1641" i="1" s="1"/>
  <c r="BO1641" i="1" s="1"/>
  <c r="BP1642" i="1" l="1"/>
  <c r="BM1643" i="1"/>
  <c r="BP1643" i="1" l="1"/>
  <c r="BM1644" i="1"/>
  <c r="BN1643" i="1" s="1"/>
  <c r="BO1643" i="1" s="1"/>
  <c r="BN1642" i="1"/>
  <c r="BO1642" i="1" s="1"/>
  <c r="BP1644" i="1" l="1"/>
  <c r="BM1645" i="1"/>
  <c r="BP1645" i="1" l="1"/>
  <c r="BM1646" i="1"/>
  <c r="BN1645" i="1" s="1"/>
  <c r="BO1645" i="1" s="1"/>
  <c r="BN1644" i="1"/>
  <c r="BO1644" i="1" s="1"/>
  <c r="BP1646" i="1" l="1"/>
  <c r="BM1647" i="1"/>
  <c r="BP1647" i="1" l="1"/>
  <c r="BM1648" i="1"/>
  <c r="BN1646" i="1"/>
  <c r="BO1646" i="1" s="1"/>
  <c r="BP1648" i="1" l="1"/>
  <c r="BM1649" i="1"/>
  <c r="BN1647" i="1"/>
  <c r="BO1647" i="1" s="1"/>
  <c r="BP1649" i="1" l="1"/>
  <c r="BM1650" i="1"/>
  <c r="BN1648" i="1"/>
  <c r="BO1648" i="1" s="1"/>
  <c r="BP1650" i="1" l="1"/>
  <c r="BM1651" i="1"/>
  <c r="BN1650" i="1" s="1"/>
  <c r="BO1650" i="1" s="1"/>
  <c r="BN1649" i="1"/>
  <c r="BO1649" i="1" s="1"/>
  <c r="BP1651" i="1" l="1"/>
  <c r="BM1652" i="1"/>
  <c r="BP1652" i="1" l="1"/>
  <c r="BM1653" i="1"/>
  <c r="BN1652" i="1" s="1"/>
  <c r="BO1652" i="1" s="1"/>
  <c r="BN1651" i="1"/>
  <c r="BO1651" i="1" s="1"/>
  <c r="BP1653" i="1" l="1"/>
  <c r="BM1654" i="1"/>
  <c r="BP1654" i="1" l="1"/>
  <c r="BM1655" i="1"/>
  <c r="BN1653" i="1"/>
  <c r="BO1653" i="1" s="1"/>
  <c r="BP1655" i="1" l="1"/>
  <c r="BM1656" i="1"/>
  <c r="BN1655" i="1" s="1"/>
  <c r="BO1655" i="1" s="1"/>
  <c r="BN1654" i="1"/>
  <c r="BO1654" i="1" s="1"/>
  <c r="BP1656" i="1" l="1"/>
  <c r="BM1657" i="1"/>
  <c r="BP1657" i="1" l="1"/>
  <c r="BM1658" i="1"/>
  <c r="BN1656" i="1"/>
  <c r="BO1656" i="1" s="1"/>
  <c r="BN1657" i="1" l="1"/>
  <c r="BO1657" i="1" s="1"/>
  <c r="BP1658" i="1"/>
  <c r="BM1659" i="1"/>
  <c r="BP1659" i="1" l="1"/>
  <c r="BM1660" i="1"/>
  <c r="BN1658" i="1"/>
  <c r="BO1658" i="1" s="1"/>
  <c r="BP1660" i="1" l="1"/>
  <c r="BM1661" i="1"/>
  <c r="BN1659" i="1"/>
  <c r="BO1659" i="1" s="1"/>
  <c r="BN1660" i="1" l="1"/>
  <c r="BO1660" i="1" s="1"/>
  <c r="BP1661" i="1"/>
  <c r="BM1662" i="1"/>
  <c r="BP1662" i="1" l="1"/>
  <c r="BM1663" i="1"/>
  <c r="BN1661" i="1"/>
  <c r="BO1661" i="1" s="1"/>
  <c r="BN1662" i="1" l="1"/>
  <c r="BO1662" i="1" s="1"/>
  <c r="BP1663" i="1"/>
  <c r="BM1664" i="1"/>
  <c r="BP1664" i="1" l="1"/>
  <c r="BM1665" i="1"/>
  <c r="BN1664" i="1" s="1"/>
  <c r="BO1664" i="1" s="1"/>
  <c r="BN1663" i="1"/>
  <c r="BO1663" i="1" s="1"/>
  <c r="BP1665" i="1" l="1"/>
  <c r="BM1666" i="1"/>
  <c r="BN1665" i="1" s="1"/>
  <c r="BO1665" i="1" s="1"/>
  <c r="BP1666" i="1" l="1"/>
  <c r="BM1667" i="1"/>
  <c r="BP1667" i="1" l="1"/>
  <c r="BM1668" i="1"/>
  <c r="BN1667" i="1" s="1"/>
  <c r="BO1667" i="1" s="1"/>
  <c r="BN1666" i="1"/>
  <c r="BO1666" i="1" s="1"/>
  <c r="BP1668" i="1" l="1"/>
  <c r="BM1669" i="1"/>
  <c r="BP1669" i="1" l="1"/>
  <c r="BM1670" i="1"/>
  <c r="BN1668" i="1"/>
  <c r="BO1668" i="1" s="1"/>
  <c r="BN1669" i="1" l="1"/>
  <c r="BO1669" i="1" s="1"/>
  <c r="BP1670" i="1"/>
  <c r="BM1671" i="1"/>
  <c r="BP1671" i="1" l="1"/>
  <c r="BM1672" i="1"/>
  <c r="BN1670" i="1"/>
  <c r="BO1670" i="1" s="1"/>
  <c r="BP1672" i="1" l="1"/>
  <c r="BM1673" i="1"/>
  <c r="BN1671" i="1"/>
  <c r="BO1671" i="1" s="1"/>
  <c r="BP1673" i="1" l="1"/>
  <c r="BM1674" i="1"/>
  <c r="BN1672" i="1"/>
  <c r="BO1672" i="1" s="1"/>
  <c r="BP1674" i="1" l="1"/>
  <c r="BM1675" i="1"/>
  <c r="BN1673" i="1"/>
  <c r="BO1673" i="1" s="1"/>
  <c r="BN1674" i="1" l="1"/>
  <c r="BO1674" i="1" s="1"/>
  <c r="BP1675" i="1"/>
  <c r="BM1676" i="1"/>
  <c r="BP1676" i="1" l="1"/>
  <c r="BM1677" i="1"/>
  <c r="BN1675" i="1"/>
  <c r="BO1675" i="1" s="1"/>
  <c r="BN1676" i="1" l="1"/>
  <c r="BO1676" i="1" s="1"/>
  <c r="BP1677" i="1"/>
  <c r="BM1678" i="1"/>
  <c r="BN1677" i="1" l="1"/>
  <c r="BO1677" i="1" s="1"/>
  <c r="BP1678" i="1"/>
  <c r="BM1679" i="1"/>
  <c r="BP1679" i="1" l="1"/>
  <c r="BM1680" i="1"/>
  <c r="BN1678" i="1"/>
  <c r="BO1678" i="1" s="1"/>
  <c r="BN1679" i="1" l="1"/>
  <c r="BO1679" i="1" s="1"/>
  <c r="BP1680" i="1"/>
  <c r="BM1681" i="1"/>
  <c r="BP1681" i="1" l="1"/>
  <c r="BM1682" i="1"/>
  <c r="BN1680" i="1"/>
  <c r="BO1680" i="1" s="1"/>
  <c r="BN1681" i="1" l="1"/>
  <c r="BO1681" i="1" s="1"/>
  <c r="BP1682" i="1"/>
  <c r="BM1683" i="1"/>
  <c r="BP1683" i="1" l="1"/>
  <c r="BM1684" i="1"/>
  <c r="BN1682" i="1"/>
  <c r="BO1682" i="1" s="1"/>
  <c r="BP1684" i="1" l="1"/>
  <c r="BM1685" i="1"/>
  <c r="BN1683" i="1"/>
  <c r="BO1683" i="1" s="1"/>
  <c r="BP1685" i="1" l="1"/>
  <c r="BM1686" i="1"/>
  <c r="BN1684" i="1"/>
  <c r="BO1684" i="1" s="1"/>
  <c r="BP1686" i="1" l="1"/>
  <c r="BM1687" i="1"/>
  <c r="BN1686" i="1" s="1"/>
  <c r="BO1686" i="1" s="1"/>
  <c r="BN1685" i="1"/>
  <c r="BO1685" i="1" s="1"/>
  <c r="BP1687" i="1" l="1"/>
  <c r="BM1688" i="1"/>
  <c r="BP1688" i="1" l="1"/>
  <c r="BM1689" i="1"/>
  <c r="BN1688" i="1" s="1"/>
  <c r="BO1688" i="1" s="1"/>
  <c r="BN1687" i="1"/>
  <c r="BO1687" i="1" s="1"/>
  <c r="BP1689" i="1" l="1"/>
  <c r="BM1690" i="1"/>
  <c r="BN1689" i="1" s="1"/>
  <c r="BO1689" i="1" s="1"/>
  <c r="BP1690" i="1" l="1"/>
  <c r="BM1691" i="1"/>
  <c r="BP1691" i="1" l="1"/>
  <c r="BM1692" i="1"/>
  <c r="BN1691" i="1" s="1"/>
  <c r="BO1691" i="1" s="1"/>
  <c r="BN1690" i="1"/>
  <c r="BO1690" i="1" s="1"/>
  <c r="BP1692" i="1" l="1"/>
  <c r="BM1693" i="1"/>
  <c r="BP1693" i="1" l="1"/>
  <c r="BM1694" i="1"/>
  <c r="BN1693" i="1" s="1"/>
  <c r="BO1693" i="1" s="1"/>
  <c r="BN1692" i="1"/>
  <c r="BO1692" i="1" s="1"/>
  <c r="BP1694" i="1" l="1"/>
  <c r="BM1695" i="1"/>
  <c r="BP1695" i="1" l="1"/>
  <c r="BM1696" i="1"/>
  <c r="BN1694" i="1"/>
  <c r="BO1694" i="1" s="1"/>
  <c r="BP1696" i="1" l="1"/>
  <c r="BM1697" i="1"/>
  <c r="BN1695" i="1"/>
  <c r="BO1695" i="1" s="1"/>
  <c r="BP1697" i="1" l="1"/>
  <c r="BM1698" i="1"/>
  <c r="BN1696" i="1"/>
  <c r="BO1696" i="1" s="1"/>
  <c r="BP1698" i="1" l="1"/>
  <c r="BM1699" i="1"/>
  <c r="BN1698" i="1" s="1"/>
  <c r="BO1698" i="1" s="1"/>
  <c r="BN1697" i="1"/>
  <c r="BO1697" i="1" s="1"/>
  <c r="BP1699" i="1" l="1"/>
  <c r="BM1700" i="1"/>
  <c r="BP1700" i="1" l="1"/>
  <c r="BM1701" i="1"/>
  <c r="BN1700" i="1" s="1"/>
  <c r="BO1700" i="1" s="1"/>
  <c r="BN1699" i="1"/>
  <c r="BO1699" i="1" s="1"/>
  <c r="BP1701" i="1" l="1"/>
  <c r="BM1702" i="1"/>
  <c r="BN1701" i="1" s="1"/>
  <c r="BO1701" i="1" s="1"/>
  <c r="BP1702" i="1" l="1"/>
  <c r="BM1703" i="1"/>
  <c r="BP1703" i="1" l="1"/>
  <c r="BM1704" i="1"/>
  <c r="BN1703" i="1" s="1"/>
  <c r="BO1703" i="1" s="1"/>
  <c r="BN1702" i="1"/>
  <c r="BO1702" i="1" s="1"/>
  <c r="BP1704" i="1" l="1"/>
  <c r="BM1705" i="1"/>
  <c r="BP1705" i="1" l="1"/>
  <c r="BM1706" i="1"/>
  <c r="BN1705" i="1" s="1"/>
  <c r="BO1705" i="1" s="1"/>
  <c r="BN1704" i="1"/>
  <c r="BO1704" i="1" s="1"/>
  <c r="BP1706" i="1" l="1"/>
  <c r="BM1707" i="1"/>
  <c r="BP1707" i="1" l="1"/>
  <c r="BM1708" i="1"/>
  <c r="BN1706" i="1"/>
  <c r="BO1706" i="1" s="1"/>
  <c r="BP1708" i="1" l="1"/>
  <c r="BM1709" i="1"/>
  <c r="BN1707" i="1"/>
  <c r="BO1707" i="1" s="1"/>
  <c r="BP1709" i="1" l="1"/>
  <c r="BM1710" i="1"/>
  <c r="BN1708" i="1"/>
  <c r="BO1708" i="1" s="1"/>
  <c r="BP1710" i="1" l="1"/>
  <c r="BM1711" i="1"/>
  <c r="BN1710" i="1" s="1"/>
  <c r="BO1710" i="1" s="1"/>
  <c r="BN1709" i="1"/>
  <c r="BO1709" i="1" s="1"/>
  <c r="BP1711" i="1" l="1"/>
  <c r="BM1712" i="1"/>
  <c r="BP1712" i="1" l="1"/>
  <c r="BM1713" i="1"/>
  <c r="BN1712" i="1" s="1"/>
  <c r="BO1712" i="1" s="1"/>
  <c r="BN1711" i="1"/>
  <c r="BO1711" i="1" s="1"/>
  <c r="BP1713" i="1" l="1"/>
  <c r="BM1714" i="1"/>
  <c r="BN1713" i="1" s="1"/>
  <c r="BO1713" i="1" s="1"/>
  <c r="BP1714" i="1" l="1"/>
  <c r="BM1715" i="1"/>
  <c r="BP1715" i="1" l="1"/>
  <c r="BM1716" i="1"/>
  <c r="BN1715" i="1" s="1"/>
  <c r="BO1715" i="1" s="1"/>
  <c r="BN1714" i="1"/>
  <c r="BO1714" i="1" s="1"/>
  <c r="BP1716" i="1" l="1"/>
  <c r="BM1717" i="1"/>
  <c r="BP1717" i="1" l="1"/>
  <c r="BM1718" i="1"/>
  <c r="BN1717" i="1" s="1"/>
  <c r="BO1717" i="1" s="1"/>
  <c r="BN1716" i="1"/>
  <c r="BO1716" i="1" s="1"/>
  <c r="BP1718" i="1" l="1"/>
  <c r="BM1719" i="1"/>
  <c r="BP1719" i="1" l="1"/>
  <c r="BM1720" i="1"/>
  <c r="BN1718" i="1"/>
  <c r="BO1718" i="1" s="1"/>
  <c r="BP1720" i="1" l="1"/>
  <c r="BM1721" i="1"/>
  <c r="BN1719" i="1"/>
  <c r="BO1719" i="1" s="1"/>
  <c r="BP1721" i="1" l="1"/>
  <c r="BM1722" i="1"/>
  <c r="BN1720" i="1"/>
  <c r="BO1720" i="1" s="1"/>
  <c r="BP1722" i="1" l="1"/>
  <c r="BM1723" i="1"/>
  <c r="BN1722" i="1" s="1"/>
  <c r="BO1722" i="1" s="1"/>
  <c r="BN1721" i="1"/>
  <c r="BO1721" i="1" s="1"/>
  <c r="BP1723" i="1" l="1"/>
  <c r="BM1724" i="1"/>
  <c r="BP1724" i="1" l="1"/>
  <c r="BM1725" i="1"/>
  <c r="BN1724" i="1" s="1"/>
  <c r="BO1724" i="1" s="1"/>
  <c r="BN1723" i="1"/>
  <c r="BO1723" i="1" s="1"/>
  <c r="BP1725" i="1" l="1"/>
  <c r="BM1726" i="1"/>
  <c r="BN1725" i="1" s="1"/>
  <c r="BO1725" i="1" s="1"/>
  <c r="BP1726" i="1" l="1"/>
  <c r="BM1727" i="1"/>
  <c r="BP1727" i="1" l="1"/>
  <c r="BM1728" i="1"/>
  <c r="BN1727" i="1" s="1"/>
  <c r="BO1727" i="1" s="1"/>
  <c r="BN1726" i="1"/>
  <c r="BO1726" i="1" s="1"/>
  <c r="BP1728" i="1" l="1"/>
  <c r="BM1729" i="1"/>
  <c r="BP1729" i="1" l="1"/>
  <c r="BM1730" i="1"/>
  <c r="BN1729" i="1" s="1"/>
  <c r="BO1729" i="1" s="1"/>
  <c r="BN1728" i="1"/>
  <c r="BO1728" i="1" s="1"/>
  <c r="BP1730" i="1" l="1"/>
  <c r="BM1731" i="1"/>
  <c r="BP1731" i="1" l="1"/>
  <c r="BM1732" i="1"/>
  <c r="BN1730" i="1"/>
  <c r="BO1730" i="1" s="1"/>
  <c r="BP1732" i="1" l="1"/>
  <c r="BM1733" i="1"/>
  <c r="BN1732" i="1" s="1"/>
  <c r="BO1732" i="1" s="1"/>
  <c r="BN1731" i="1"/>
  <c r="BO1731" i="1" s="1"/>
  <c r="BP1733" i="1" l="1"/>
  <c r="BM1734" i="1"/>
  <c r="BP1734" i="1" l="1"/>
  <c r="BM1735" i="1"/>
  <c r="BN1734" i="1" s="1"/>
  <c r="BO1734" i="1" s="1"/>
  <c r="BN1733" i="1"/>
  <c r="BO1733" i="1" s="1"/>
  <c r="BP1735" i="1" l="1"/>
  <c r="BM1736" i="1"/>
  <c r="BP1736" i="1" l="1"/>
  <c r="BM1737" i="1"/>
  <c r="BN1736" i="1" s="1"/>
  <c r="BO1736" i="1" s="1"/>
  <c r="BN1735" i="1"/>
  <c r="BO1735" i="1" s="1"/>
  <c r="BP1737" i="1" l="1"/>
  <c r="BM1738" i="1"/>
  <c r="BN1737" i="1" s="1"/>
  <c r="BO1737" i="1" s="1"/>
  <c r="BP1738" i="1" l="1"/>
  <c r="BM1739" i="1"/>
  <c r="BP1739" i="1" l="1"/>
  <c r="BM1740" i="1"/>
  <c r="BN1739" i="1" s="1"/>
  <c r="BO1739" i="1" s="1"/>
  <c r="BN1738" i="1"/>
  <c r="BO1738" i="1" s="1"/>
  <c r="BP1740" i="1" l="1"/>
  <c r="BM1741" i="1"/>
  <c r="BP1741" i="1" l="1"/>
  <c r="BM1742" i="1"/>
  <c r="BN1741" i="1" s="1"/>
  <c r="BO1741" i="1" s="1"/>
  <c r="BN1740" i="1"/>
  <c r="BO1740" i="1" s="1"/>
  <c r="BP1742" i="1" l="1"/>
  <c r="BM1743" i="1"/>
  <c r="BP1743" i="1" l="1"/>
  <c r="BM1744" i="1"/>
  <c r="BN1742" i="1"/>
  <c r="BO1742" i="1" s="1"/>
  <c r="BP1744" i="1" l="1"/>
  <c r="BM1745" i="1"/>
  <c r="BN1744" i="1" s="1"/>
  <c r="BO1744" i="1" s="1"/>
  <c r="BN1743" i="1"/>
  <c r="BO1743" i="1" s="1"/>
  <c r="BP1745" i="1" l="1"/>
  <c r="BM1746" i="1"/>
  <c r="BP1746" i="1" l="1"/>
  <c r="BM1747" i="1"/>
  <c r="BN1746" i="1" s="1"/>
  <c r="BO1746" i="1" s="1"/>
  <c r="BN1745" i="1"/>
  <c r="BO1745" i="1" s="1"/>
  <c r="BP1747" i="1" l="1"/>
  <c r="BM1748" i="1"/>
  <c r="BP1748" i="1" l="1"/>
  <c r="BM1749" i="1"/>
  <c r="BN1748" i="1" s="1"/>
  <c r="BO1748" i="1" s="1"/>
  <c r="BN1747" i="1"/>
  <c r="BO1747" i="1" s="1"/>
  <c r="BP1749" i="1" l="1"/>
  <c r="BM1750" i="1"/>
  <c r="BN1749" i="1" s="1"/>
  <c r="BO1749" i="1" s="1"/>
  <c r="BP1750" i="1" l="1"/>
  <c r="BM1751" i="1"/>
  <c r="BP1751" i="1" l="1"/>
  <c r="BM1752" i="1"/>
  <c r="BN1750" i="1"/>
  <c r="BO1750" i="1" s="1"/>
  <c r="BP1752" i="1" l="1"/>
  <c r="BN1751" i="1"/>
  <c r="BO1751" i="1" s="1"/>
  <c r="BM1753" i="1"/>
  <c r="BP1753" i="1" l="1"/>
  <c r="BM1754" i="1"/>
  <c r="BN1753" i="1" s="1"/>
  <c r="BO1753" i="1" s="1"/>
  <c r="BN1752" i="1"/>
  <c r="BO1752" i="1" s="1"/>
  <c r="BP1754" i="1" l="1"/>
  <c r="BM1755" i="1"/>
  <c r="BP1755" i="1" l="1"/>
  <c r="BM1756" i="1"/>
  <c r="BN1755" i="1" s="1"/>
  <c r="BO1755" i="1" s="1"/>
  <c r="BN1754" i="1"/>
  <c r="BO1754" i="1" s="1"/>
  <c r="BP1756" i="1" l="1"/>
  <c r="BM1757" i="1"/>
  <c r="BN1756" i="1" l="1"/>
  <c r="BO1756" i="1" s="1"/>
  <c r="BP1757" i="1"/>
  <c r="BM1758" i="1"/>
  <c r="BN1757" i="1" l="1"/>
  <c r="BO1757" i="1" s="1"/>
  <c r="BP1758" i="1"/>
  <c r="BM1759" i="1"/>
  <c r="BP1759" i="1" l="1"/>
  <c r="BN1758" i="1"/>
  <c r="BO1758" i="1" s="1"/>
  <c r="BM1760" i="1"/>
  <c r="BN1759" i="1" l="1"/>
  <c r="BO1759" i="1" s="1"/>
  <c r="BP1760" i="1"/>
  <c r="BM1761" i="1"/>
  <c r="BN1760" i="1" l="1"/>
  <c r="BO1760" i="1" s="1"/>
  <c r="BP1761" i="1"/>
  <c r="BM1762" i="1"/>
  <c r="BN1761" i="1" l="1"/>
  <c r="BO1761" i="1" s="1"/>
  <c r="BP1762" i="1"/>
  <c r="BM1763" i="1"/>
  <c r="BP1763" i="1" l="1"/>
  <c r="BM1764" i="1"/>
  <c r="BN1762" i="1"/>
  <c r="BO1762" i="1" s="1"/>
  <c r="BP1764" i="1" l="1"/>
  <c r="BM1765" i="1"/>
  <c r="BN1763" i="1"/>
  <c r="BO1763" i="1" s="1"/>
  <c r="BN1764" i="1" l="1"/>
  <c r="BO1764" i="1" s="1"/>
  <c r="BP1765" i="1"/>
  <c r="BM1766" i="1"/>
  <c r="BN1765" i="1" l="1"/>
  <c r="BO1765" i="1" s="1"/>
  <c r="BP1766" i="1"/>
  <c r="BM1767" i="1"/>
  <c r="BN1766" i="1" l="1"/>
  <c r="BO1766" i="1" s="1"/>
  <c r="BP1767" i="1"/>
  <c r="BM1768" i="1"/>
  <c r="BN1767" i="1" l="1"/>
  <c r="BO1767" i="1" s="1"/>
  <c r="BP1768" i="1"/>
  <c r="BM1769" i="1"/>
  <c r="BN1768" i="1" l="1"/>
  <c r="BO1768" i="1" s="1"/>
  <c r="BP1769" i="1"/>
  <c r="BM1770" i="1"/>
  <c r="BN1769" i="1" l="1"/>
  <c r="BO1769" i="1" s="1"/>
  <c r="BP1770" i="1"/>
  <c r="BM1771" i="1"/>
  <c r="BP1771" i="1" l="1"/>
  <c r="BN1770" i="1"/>
  <c r="BO1770" i="1" s="1"/>
  <c r="BM1772" i="1"/>
  <c r="BN1771" i="1" l="1"/>
  <c r="BO1771" i="1" s="1"/>
  <c r="BP1772" i="1"/>
  <c r="BM1773" i="1"/>
  <c r="BN1772" i="1" l="1"/>
  <c r="BO1772" i="1" s="1"/>
  <c r="BP1773" i="1"/>
  <c r="BM1774" i="1"/>
  <c r="BP1774" i="1" l="1"/>
  <c r="BN1773" i="1"/>
  <c r="BO1773" i="1" s="1"/>
  <c r="BM1775" i="1"/>
  <c r="BP1775" i="1" l="1"/>
  <c r="BM1776" i="1"/>
  <c r="BN1774" i="1"/>
  <c r="BO1774" i="1" s="1"/>
  <c r="BN1775" i="1" l="1"/>
  <c r="BO1775" i="1" s="1"/>
  <c r="BP1776" i="1"/>
  <c r="BM1777" i="1"/>
  <c r="BP1777" i="1" l="1"/>
  <c r="BM1778" i="1"/>
  <c r="BN1776" i="1"/>
  <c r="BO1776" i="1" s="1"/>
  <c r="BP1778" i="1" l="1"/>
  <c r="BM1779" i="1"/>
  <c r="BN1777" i="1"/>
  <c r="BO1777" i="1" s="1"/>
  <c r="BP1779" i="1" l="1"/>
  <c r="BM1780" i="1"/>
  <c r="BN1778" i="1"/>
  <c r="BO1778" i="1" s="1"/>
  <c r="BN1779" i="1" l="1"/>
  <c r="BO1779" i="1" s="1"/>
  <c r="BP1780" i="1"/>
  <c r="BM1781" i="1"/>
  <c r="BP1781" i="1" l="1"/>
  <c r="BN1780" i="1"/>
  <c r="BO1780" i="1" s="1"/>
  <c r="BM1782" i="1"/>
  <c r="BP1782" i="1" l="1"/>
  <c r="BM1783" i="1"/>
  <c r="BN1781" i="1"/>
  <c r="BO1781" i="1" s="1"/>
  <c r="BP1783" i="1" l="1"/>
  <c r="BN1782" i="1"/>
  <c r="BO1782" i="1" s="1"/>
  <c r="BM1784" i="1"/>
  <c r="BP1784" i="1" l="1"/>
  <c r="BM1785" i="1"/>
  <c r="BN1784" i="1" s="1"/>
  <c r="BO1784" i="1" s="1"/>
  <c r="BN1783" i="1"/>
  <c r="BO1783" i="1" s="1"/>
  <c r="BP1785" i="1" l="1"/>
  <c r="BM1786" i="1"/>
  <c r="BN1785" i="1" l="1"/>
  <c r="BO1785" i="1" s="1"/>
  <c r="BP1786" i="1"/>
  <c r="BM1787" i="1"/>
  <c r="BP1787" i="1" l="1"/>
  <c r="BM1788" i="1"/>
  <c r="BN1786" i="1"/>
  <c r="BO1786" i="1" s="1"/>
  <c r="BN1787" i="1" l="1"/>
  <c r="BO1787" i="1" s="1"/>
  <c r="BP1788" i="1"/>
  <c r="BM1789" i="1"/>
  <c r="BP1789" i="1" l="1"/>
  <c r="BM1790" i="1"/>
  <c r="BN1788" i="1"/>
  <c r="BO1788" i="1" s="1"/>
  <c r="BP1790" i="1" l="1"/>
  <c r="BN1789" i="1"/>
  <c r="BO1789" i="1" s="1"/>
  <c r="BM1791" i="1"/>
  <c r="BP1791" i="1" l="1"/>
  <c r="BM1792" i="1"/>
  <c r="BN1790" i="1"/>
  <c r="BO1790" i="1" s="1"/>
  <c r="BN1791" i="1" l="1"/>
  <c r="BO1791" i="1" s="1"/>
  <c r="BP1792" i="1"/>
  <c r="BM1793" i="1"/>
  <c r="BP1793" i="1" l="1"/>
  <c r="BM1794" i="1"/>
  <c r="BN1793" i="1" s="1"/>
  <c r="BO1793" i="1" s="1"/>
  <c r="BN1792" i="1"/>
  <c r="BO1792" i="1" s="1"/>
  <c r="BP1794" i="1" l="1"/>
  <c r="BM1795" i="1"/>
  <c r="BP1795" i="1" l="1"/>
  <c r="BN1794" i="1"/>
  <c r="BO1794" i="1" s="1"/>
  <c r="BM1796" i="1"/>
  <c r="BP1796" i="1" l="1"/>
  <c r="BM1797" i="1"/>
  <c r="BN1796" i="1" s="1"/>
  <c r="BO1796" i="1" s="1"/>
  <c r="BN1795" i="1"/>
  <c r="BO1795" i="1" s="1"/>
  <c r="BP1797" i="1" l="1"/>
  <c r="BM1798" i="1"/>
  <c r="BP1798" i="1" l="1"/>
  <c r="BN1797" i="1"/>
  <c r="BO1797" i="1" s="1"/>
  <c r="BM1799" i="1"/>
  <c r="BN1798" i="1" l="1"/>
  <c r="BO1798" i="1" s="1"/>
  <c r="BP1799" i="1"/>
  <c r="BM1800" i="1"/>
  <c r="BN1799" i="1" s="1"/>
  <c r="BO1799" i="1" s="1"/>
  <c r="BP1800" i="1" l="1"/>
  <c r="BM1801" i="1"/>
  <c r="BP1801" i="1" l="1"/>
  <c r="BM1802" i="1"/>
  <c r="BN1801" i="1" s="1"/>
  <c r="BO1801" i="1" s="1"/>
  <c r="BN1800" i="1"/>
  <c r="BO1800" i="1" s="1"/>
  <c r="BP1802" i="1" l="1"/>
  <c r="BM1803" i="1"/>
  <c r="BN1802" i="1" l="1"/>
  <c r="BO1802" i="1" s="1"/>
  <c r="BP1803" i="1"/>
  <c r="BM1804" i="1"/>
  <c r="BN1803" i="1" l="1"/>
  <c r="BO1803" i="1" s="1"/>
  <c r="BP1804" i="1"/>
  <c r="BM1805" i="1"/>
  <c r="BP1805" i="1" l="1"/>
  <c r="BM1806" i="1"/>
  <c r="BN1804" i="1"/>
  <c r="BO1804" i="1" s="1"/>
  <c r="BN1805" i="1" l="1"/>
  <c r="BO1805" i="1" s="1"/>
  <c r="BP1806" i="1"/>
  <c r="BM1807" i="1"/>
  <c r="BP1807" i="1" l="1"/>
  <c r="BN1806" i="1"/>
  <c r="BO1806" i="1" s="1"/>
  <c r="BM1808" i="1"/>
  <c r="BP1808" i="1" l="1"/>
  <c r="BN1807" i="1"/>
  <c r="BO1807" i="1" s="1"/>
  <c r="BM1809" i="1"/>
  <c r="BN1808" i="1" l="1"/>
  <c r="BO1808" i="1" s="1"/>
  <c r="BP1809" i="1"/>
  <c r="BM1810" i="1"/>
  <c r="BN1809" i="1" s="1"/>
  <c r="BO1809" i="1" s="1"/>
  <c r="BP1810" i="1" l="1"/>
  <c r="BM1811" i="1"/>
  <c r="BP1811" i="1" l="1"/>
  <c r="BM1812" i="1"/>
  <c r="BN1810" i="1"/>
  <c r="BO1810" i="1" s="1"/>
  <c r="BN1811" i="1" l="1"/>
  <c r="BO1811" i="1" s="1"/>
  <c r="BP1812" i="1"/>
  <c r="BM1813" i="1"/>
  <c r="BN1812" i="1" l="1"/>
  <c r="BO1812" i="1" s="1"/>
  <c r="BP1813" i="1"/>
  <c r="BM1814" i="1"/>
  <c r="BN1813" i="1" s="1"/>
  <c r="BO1813" i="1" s="1"/>
  <c r="BP1814" i="1" l="1"/>
  <c r="BM1815" i="1"/>
  <c r="BP1815" i="1" l="1"/>
  <c r="BM1816" i="1"/>
  <c r="BN1815" i="1" s="1"/>
  <c r="BO1815" i="1" s="1"/>
  <c r="BN1814" i="1"/>
  <c r="BO1814" i="1" s="1"/>
  <c r="BP1816" i="1" l="1"/>
  <c r="BM1817" i="1"/>
  <c r="BP1817" i="1" l="1"/>
  <c r="BM1818" i="1"/>
  <c r="BN1817" i="1" s="1"/>
  <c r="BO1817" i="1" s="1"/>
  <c r="BN1816" i="1"/>
  <c r="BO1816" i="1" s="1"/>
  <c r="BP1818" i="1" l="1"/>
  <c r="BM1819" i="1"/>
  <c r="BN1818" i="1" s="1"/>
  <c r="BO1818" i="1" s="1"/>
  <c r="BP1819" i="1" l="1"/>
  <c r="BM1820" i="1"/>
  <c r="BP1820" i="1" l="1"/>
  <c r="BM1821" i="1"/>
  <c r="BN1819" i="1"/>
  <c r="BO1819" i="1" s="1"/>
  <c r="BN1820" i="1" l="1"/>
  <c r="BO1820" i="1" s="1"/>
  <c r="BP1821" i="1"/>
  <c r="BM1822" i="1"/>
  <c r="BN1821" i="1" s="1"/>
  <c r="BO1821" i="1" s="1"/>
  <c r="BP1822" i="1" l="1"/>
  <c r="BM1823" i="1"/>
  <c r="BN1822" i="1" l="1"/>
  <c r="BO1822" i="1" s="1"/>
  <c r="BP1823" i="1"/>
  <c r="BM1824" i="1"/>
  <c r="BN1823" i="1" s="1"/>
  <c r="BO1823" i="1" s="1"/>
  <c r="BP1824" i="1" l="1"/>
  <c r="BM1825" i="1"/>
  <c r="BN1824" i="1" l="1"/>
  <c r="BO1824" i="1" s="1"/>
  <c r="BP1825" i="1"/>
  <c r="BM1826" i="1"/>
  <c r="BN1825" i="1" s="1"/>
  <c r="BO1825" i="1" s="1"/>
  <c r="BP1826" i="1" l="1"/>
  <c r="BM1827" i="1"/>
  <c r="BN1826" i="1" l="1"/>
  <c r="BO1826" i="1" s="1"/>
  <c r="BP1827" i="1"/>
  <c r="BM1828" i="1"/>
  <c r="BP1828" i="1" l="1"/>
  <c r="BM1829" i="1"/>
  <c r="BN1827" i="1"/>
  <c r="BO1827" i="1" s="1"/>
  <c r="BP1829" i="1" l="1"/>
  <c r="BN1828" i="1"/>
  <c r="BO1828" i="1" s="1"/>
  <c r="BM1830" i="1"/>
  <c r="BN1829" i="1" l="1"/>
  <c r="BO1829" i="1" s="1"/>
  <c r="BP1830" i="1"/>
  <c r="BM1831" i="1"/>
  <c r="BP1831" i="1" l="1"/>
  <c r="BN1830" i="1"/>
  <c r="BO1830" i="1" s="1"/>
  <c r="BM1832" i="1"/>
  <c r="BN1831" i="1" l="1"/>
  <c r="BO1831" i="1" s="1"/>
  <c r="BP1832" i="1"/>
  <c r="BM1833" i="1"/>
  <c r="BN1832" i="1" l="1"/>
  <c r="BO1832" i="1" s="1"/>
  <c r="BP1833" i="1"/>
  <c r="BM1834" i="1"/>
  <c r="BN1833" i="1" l="1"/>
  <c r="BO1833" i="1" s="1"/>
  <c r="BP1834" i="1"/>
  <c r="BM1835" i="1"/>
  <c r="BP1835" i="1" l="1"/>
  <c r="BM1836" i="1"/>
  <c r="BN1834" i="1"/>
  <c r="BO1834" i="1" s="1"/>
  <c r="BP1836" i="1" l="1"/>
  <c r="BM1837" i="1"/>
  <c r="BN1836" i="1" s="1"/>
  <c r="BO1836" i="1" s="1"/>
  <c r="BN1835" i="1"/>
  <c r="BO1835" i="1" s="1"/>
  <c r="BP1837" i="1" l="1"/>
  <c r="BM1838" i="1"/>
  <c r="BN1837" i="1" s="1"/>
  <c r="BO1837" i="1" s="1"/>
  <c r="BP1838" i="1" l="1"/>
  <c r="BM1839" i="1"/>
  <c r="BP1839" i="1" l="1"/>
  <c r="BM1840" i="1"/>
  <c r="BN1839" i="1" s="1"/>
  <c r="BO1839" i="1" s="1"/>
  <c r="BN1838" i="1"/>
  <c r="BO1838" i="1" s="1"/>
  <c r="BP1840" i="1" l="1"/>
  <c r="BM1841" i="1"/>
  <c r="BP1841" i="1" l="1"/>
  <c r="BM1842" i="1"/>
  <c r="BN1840" i="1"/>
  <c r="BO1840" i="1" s="1"/>
  <c r="BP1842" i="1" l="1"/>
  <c r="BM1843" i="1"/>
  <c r="BN1841" i="1"/>
  <c r="BO1841" i="1" s="1"/>
  <c r="BP1843" i="1" l="1"/>
  <c r="BM1844" i="1"/>
  <c r="BN1843" i="1" s="1"/>
  <c r="BO1843" i="1" s="1"/>
  <c r="BN1842" i="1"/>
  <c r="BO1842" i="1" s="1"/>
  <c r="BP1844" i="1" l="1"/>
  <c r="BM1845" i="1"/>
  <c r="BN1844" i="1" s="1"/>
  <c r="BO1844" i="1" s="1"/>
  <c r="BP1845" i="1" l="1"/>
  <c r="BM1846" i="1"/>
  <c r="BN1845" i="1" s="1"/>
  <c r="BO1845" i="1" s="1"/>
  <c r="BP1846" i="1" l="1"/>
  <c r="BM1847" i="1"/>
  <c r="BN1846" i="1" l="1"/>
  <c r="BO1846" i="1" s="1"/>
  <c r="BP1847" i="1"/>
  <c r="BM1848" i="1"/>
  <c r="BN1847" i="1" s="1"/>
  <c r="BO1847" i="1" s="1"/>
  <c r="BP1848" i="1" l="1"/>
  <c r="BM1849" i="1"/>
  <c r="BN1848" i="1" l="1"/>
  <c r="BO1848" i="1" s="1"/>
  <c r="BP1849" i="1"/>
  <c r="BM1850" i="1"/>
  <c r="BN1849" i="1" s="1"/>
  <c r="BO1849" i="1" s="1"/>
  <c r="BP1850" i="1" l="1"/>
  <c r="BM1851" i="1"/>
  <c r="BN1850" i="1" l="1"/>
  <c r="BO1850" i="1" s="1"/>
  <c r="BP1851" i="1"/>
  <c r="BM1852" i="1"/>
  <c r="BP1852" i="1" l="1"/>
  <c r="BM1853" i="1"/>
  <c r="BN1851" i="1"/>
  <c r="BO1851" i="1" s="1"/>
  <c r="BP1853" i="1" l="1"/>
  <c r="BN1852" i="1"/>
  <c r="BO1852" i="1" s="1"/>
  <c r="BM1854" i="1"/>
  <c r="BN1853" i="1" l="1"/>
  <c r="BO1853" i="1" s="1"/>
  <c r="BP1854" i="1"/>
  <c r="BM1855" i="1"/>
  <c r="BP1855" i="1" l="1"/>
  <c r="BN1854" i="1"/>
  <c r="BO1854" i="1" s="1"/>
  <c r="BM1856" i="1"/>
  <c r="BP1856" i="1" l="1"/>
  <c r="BM1857" i="1"/>
  <c r="BN1856" i="1" s="1"/>
  <c r="BO1856" i="1" s="1"/>
  <c r="BN1855" i="1"/>
  <c r="BO1855" i="1" s="1"/>
  <c r="BP1857" i="1" l="1"/>
  <c r="BM1858" i="1"/>
  <c r="BN1857" i="1" s="1"/>
  <c r="BO1857" i="1" s="1"/>
  <c r="BP1858" i="1" l="1"/>
  <c r="BM1859" i="1"/>
  <c r="BP1859" i="1" l="1"/>
  <c r="BM1860" i="1"/>
  <c r="BN1859" i="1" s="1"/>
  <c r="BO1859" i="1" s="1"/>
  <c r="BN1858" i="1"/>
  <c r="BO1858" i="1" s="1"/>
  <c r="BP1860" i="1" l="1"/>
  <c r="BM1861" i="1"/>
  <c r="BP1861" i="1" l="1"/>
  <c r="BM1862" i="1"/>
  <c r="BN1860" i="1"/>
  <c r="BO1860" i="1" s="1"/>
  <c r="BP1862" i="1" l="1"/>
  <c r="BN1861" i="1"/>
  <c r="BO1861" i="1" s="1"/>
  <c r="BM1863" i="1"/>
  <c r="BP1863" i="1" l="1"/>
  <c r="BM1864" i="1"/>
  <c r="BN1862" i="1"/>
  <c r="BO1862" i="1" s="1"/>
  <c r="BN1863" i="1" l="1"/>
  <c r="BO1863" i="1" s="1"/>
  <c r="BP1864" i="1"/>
  <c r="BM1865" i="1"/>
  <c r="BP1865" i="1" l="1"/>
  <c r="BN1864" i="1"/>
  <c r="BO1864" i="1" s="1"/>
  <c r="BM1866" i="1"/>
  <c r="BP1866" i="1" l="1"/>
  <c r="BM1867" i="1"/>
  <c r="BN1866" i="1" s="1"/>
  <c r="BO1866" i="1" s="1"/>
  <c r="BN1865" i="1"/>
  <c r="BO1865" i="1" s="1"/>
  <c r="BP1867" i="1" l="1"/>
  <c r="BM1868" i="1"/>
  <c r="BN1867" i="1" l="1"/>
  <c r="BO1867" i="1" s="1"/>
  <c r="BP1868" i="1"/>
  <c r="BM1869" i="1"/>
  <c r="BN1868" i="1" s="1"/>
  <c r="BO1868" i="1" s="1"/>
  <c r="BP1869" i="1" l="1"/>
  <c r="BM1870" i="1"/>
  <c r="BN1869" i="1" s="1"/>
  <c r="BO1869" i="1" s="1"/>
  <c r="BP1870" i="1" l="1"/>
  <c r="BM1871" i="1"/>
  <c r="BP1871" i="1" l="1"/>
  <c r="BM1872" i="1"/>
  <c r="BN1870" i="1"/>
  <c r="BO1870" i="1" s="1"/>
  <c r="BP1872" i="1" l="1"/>
  <c r="BN1871" i="1"/>
  <c r="BO1871" i="1" s="1"/>
  <c r="BM1873" i="1"/>
  <c r="BN1872" i="1" l="1"/>
  <c r="BO1872" i="1" s="1"/>
  <c r="BP1873" i="1"/>
  <c r="BM1874" i="1"/>
  <c r="BN1873" i="1" s="1"/>
  <c r="BO1873" i="1" s="1"/>
  <c r="BP1874" i="1" l="1"/>
  <c r="BM1875" i="1"/>
  <c r="BP1875" i="1" l="1"/>
  <c r="BM1876" i="1"/>
  <c r="BN1875" i="1" s="1"/>
  <c r="BO1875" i="1" s="1"/>
  <c r="BN1874" i="1"/>
  <c r="BO1874" i="1" s="1"/>
  <c r="BP1876" i="1" l="1"/>
  <c r="BM1877" i="1"/>
  <c r="BP1877" i="1" l="1"/>
  <c r="BN1876" i="1"/>
  <c r="BO1876" i="1" s="1"/>
  <c r="BM1878" i="1"/>
  <c r="BN1877" i="1" l="1"/>
  <c r="BO1877" i="1" s="1"/>
  <c r="BP1878" i="1"/>
  <c r="BM1879" i="1"/>
  <c r="BP1879" i="1" l="1"/>
  <c r="BN1878" i="1"/>
  <c r="BO1878" i="1" s="1"/>
  <c r="BM1880" i="1"/>
  <c r="BP1880" i="1" l="1"/>
  <c r="BM1881" i="1"/>
  <c r="BN1880" i="1" s="1"/>
  <c r="BO1880" i="1" s="1"/>
  <c r="BN1879" i="1"/>
  <c r="BO1879" i="1" s="1"/>
  <c r="BP1881" i="1" l="1"/>
  <c r="BM1882" i="1"/>
  <c r="BN1881" i="1" s="1"/>
  <c r="BO1881" i="1" s="1"/>
  <c r="BP1882" i="1" l="1"/>
  <c r="BM1883" i="1"/>
  <c r="BP1883" i="1" l="1"/>
  <c r="BM1884" i="1"/>
  <c r="BN1882" i="1"/>
  <c r="BO1882" i="1" s="1"/>
  <c r="BP1884" i="1" l="1"/>
  <c r="BM1885" i="1"/>
  <c r="BN1883" i="1"/>
  <c r="BO1883" i="1" s="1"/>
  <c r="BN1884" i="1" l="1"/>
  <c r="BO1884" i="1" s="1"/>
  <c r="BP1885" i="1"/>
  <c r="BM1886" i="1"/>
  <c r="BN1885" i="1" s="1"/>
  <c r="BO1885" i="1" s="1"/>
  <c r="BP1886" i="1" l="1"/>
  <c r="BM1887" i="1"/>
  <c r="BN1886" i="1" l="1"/>
  <c r="BO1886" i="1" s="1"/>
  <c r="BP1887" i="1"/>
  <c r="BM1888" i="1"/>
  <c r="BP1888" i="1" l="1"/>
  <c r="BM1889" i="1"/>
  <c r="BN1887" i="1"/>
  <c r="BO1887" i="1" s="1"/>
  <c r="BP1889" i="1" l="1"/>
  <c r="BM1890" i="1"/>
  <c r="BN1889" i="1" s="1"/>
  <c r="BO1889" i="1" s="1"/>
  <c r="BN1888" i="1"/>
  <c r="BO1888" i="1" s="1"/>
  <c r="BP1890" i="1" l="1"/>
  <c r="BM1891" i="1"/>
  <c r="BP1891" i="1" l="1"/>
  <c r="BN1890" i="1"/>
  <c r="BO1890" i="1" s="1"/>
  <c r="BM1892" i="1"/>
  <c r="BP1892" i="1" l="1"/>
  <c r="BM1893" i="1"/>
  <c r="BN1892" i="1" s="1"/>
  <c r="BO1892" i="1" s="1"/>
  <c r="BN1891" i="1"/>
  <c r="BO1891" i="1" s="1"/>
  <c r="BP1893" i="1" l="1"/>
  <c r="BM1894" i="1"/>
  <c r="BN1893" i="1" s="1"/>
  <c r="BO1893" i="1" s="1"/>
  <c r="BP1894" i="1" l="1"/>
  <c r="BM1895" i="1"/>
  <c r="BN1894" i="1" l="1"/>
  <c r="BO1894" i="1" s="1"/>
  <c r="BP1895" i="1"/>
  <c r="BM1896" i="1"/>
  <c r="BN1895" i="1" s="1"/>
  <c r="BO1895" i="1" s="1"/>
  <c r="BP1896" i="1" l="1"/>
  <c r="BM1897" i="1"/>
  <c r="BN1896" i="1" l="1"/>
  <c r="BO1896" i="1" s="1"/>
  <c r="BP1897" i="1"/>
  <c r="BM1898" i="1"/>
  <c r="BN1897" i="1" s="1"/>
  <c r="BO1897" i="1" s="1"/>
  <c r="BP1898" i="1" l="1"/>
  <c r="BM1899" i="1"/>
  <c r="BP1899" i="1" l="1"/>
  <c r="BM1900" i="1"/>
  <c r="BN1899" i="1" s="1"/>
  <c r="BO1899" i="1" s="1"/>
  <c r="BN1898" i="1"/>
  <c r="BO1898" i="1" s="1"/>
  <c r="BP1900" i="1" l="1"/>
  <c r="BM1901" i="1"/>
  <c r="BN1900" i="1" l="1"/>
  <c r="BO1900" i="1" s="1"/>
  <c r="BP1901" i="1"/>
  <c r="BM1902" i="1"/>
  <c r="BN1901" i="1" l="1"/>
  <c r="BO1901" i="1" s="1"/>
  <c r="BP1902" i="1"/>
  <c r="BM1903" i="1"/>
  <c r="BP1903" i="1" l="1"/>
  <c r="BN1902" i="1"/>
  <c r="BO1902" i="1" s="1"/>
  <c r="BM1904" i="1"/>
  <c r="BP1904" i="1" l="1"/>
  <c r="BN1903" i="1"/>
  <c r="BO1903" i="1" s="1"/>
  <c r="BM1905" i="1"/>
  <c r="BN1904" i="1" l="1"/>
  <c r="BO1904" i="1" s="1"/>
  <c r="BP1905" i="1"/>
  <c r="BM1906" i="1"/>
  <c r="BN1905" i="1" s="1"/>
  <c r="BO1905" i="1" s="1"/>
  <c r="BP1906" i="1" l="1"/>
  <c r="BM1907" i="1"/>
  <c r="BP1907" i="1" l="1"/>
  <c r="BM1908" i="1"/>
  <c r="BN1906" i="1"/>
  <c r="BO1906" i="1" s="1"/>
  <c r="BN1907" i="1" l="1"/>
  <c r="BO1907" i="1" s="1"/>
  <c r="BP1908" i="1"/>
  <c r="BM1909" i="1"/>
  <c r="BP1909" i="1" l="1"/>
  <c r="BM1910" i="1"/>
  <c r="BN1908" i="1"/>
  <c r="BO1908" i="1" s="1"/>
  <c r="BN1909" i="1" l="1"/>
  <c r="BO1909" i="1" s="1"/>
  <c r="BP1910" i="1"/>
  <c r="BM1911" i="1"/>
  <c r="BN1910" i="1" s="1"/>
  <c r="BO1910" i="1" s="1"/>
  <c r="BP1911" i="1" l="1"/>
  <c r="BM1912" i="1"/>
  <c r="BN1911" i="1" l="1"/>
  <c r="BO1911" i="1" s="1"/>
  <c r="BP1912" i="1"/>
  <c r="BM1913" i="1"/>
  <c r="BN1912" i="1" s="1"/>
  <c r="BO1912" i="1" s="1"/>
  <c r="BP1913" i="1" l="1"/>
  <c r="BM1914" i="1"/>
  <c r="BN1913" i="1" l="1"/>
  <c r="BO1913" i="1" s="1"/>
  <c r="BP1914" i="1"/>
  <c r="BM1915" i="1"/>
  <c r="BP1915" i="1" l="1"/>
  <c r="BN1914" i="1"/>
  <c r="BO1914" i="1" s="1"/>
  <c r="BM1916" i="1"/>
  <c r="BP1916" i="1" l="1"/>
  <c r="BM1917" i="1"/>
  <c r="BN1916" i="1" s="1"/>
  <c r="BO1916" i="1" s="1"/>
  <c r="BN1915" i="1"/>
  <c r="BO1915" i="1" s="1"/>
  <c r="BP1917" i="1" l="1"/>
  <c r="BM1918" i="1"/>
  <c r="BN1917" i="1" l="1"/>
  <c r="BO1917" i="1" s="1"/>
  <c r="BP1918" i="1"/>
  <c r="BM1919" i="1"/>
  <c r="BN1918" i="1" l="1"/>
  <c r="BO1918" i="1" s="1"/>
  <c r="BP1919" i="1"/>
  <c r="BM1920" i="1"/>
  <c r="BN1919" i="1" l="1"/>
  <c r="BO1919" i="1" s="1"/>
  <c r="BP1920" i="1"/>
  <c r="BM1921" i="1"/>
  <c r="BN1920" i="1" l="1"/>
  <c r="BO1920" i="1" s="1"/>
  <c r="BP1921" i="1"/>
  <c r="BM1922" i="1"/>
  <c r="BN1921" i="1" l="1"/>
  <c r="BO1921" i="1" s="1"/>
  <c r="BP1922" i="1"/>
  <c r="BM1923" i="1"/>
  <c r="BP1923" i="1" l="1"/>
  <c r="BN1922" i="1"/>
  <c r="BO1922" i="1" s="1"/>
  <c r="BM1924" i="1"/>
  <c r="BP1924" i="1" l="1"/>
  <c r="BM1925" i="1"/>
  <c r="BN1924" i="1" s="1"/>
  <c r="BO1924" i="1" s="1"/>
  <c r="BN1923" i="1"/>
  <c r="BO1923" i="1" s="1"/>
  <c r="BP1925" i="1" l="1"/>
  <c r="BM1926" i="1"/>
  <c r="BP1926" i="1" l="1"/>
  <c r="BM1927" i="1"/>
  <c r="BN1925" i="1"/>
  <c r="BO1925" i="1" s="1"/>
  <c r="BN1926" i="1" l="1"/>
  <c r="BO1926" i="1" s="1"/>
  <c r="BP1927" i="1"/>
  <c r="BM1928" i="1"/>
  <c r="BN1927" i="1" l="1"/>
  <c r="BO1927" i="1" s="1"/>
  <c r="BP1928" i="1"/>
  <c r="BM1929" i="1"/>
  <c r="BP1929" i="1" l="1"/>
  <c r="BM1930" i="1"/>
  <c r="BN1928" i="1"/>
  <c r="BO1928" i="1" s="1"/>
  <c r="BP1930" i="1" l="1"/>
  <c r="BM1931" i="1"/>
  <c r="BN1929" i="1"/>
  <c r="BO1929" i="1" s="1"/>
  <c r="BP1931" i="1" l="1"/>
  <c r="BM1932" i="1"/>
  <c r="BN1930" i="1"/>
  <c r="BO1930" i="1" s="1"/>
  <c r="BN1931" i="1" l="1"/>
  <c r="BO1931" i="1" s="1"/>
  <c r="BP1932" i="1"/>
  <c r="BM1933" i="1"/>
  <c r="BN1932" i="1" l="1"/>
  <c r="BO1932" i="1" s="1"/>
  <c r="BP1933" i="1"/>
  <c r="BM1934" i="1"/>
  <c r="BN1933" i="1" l="1"/>
  <c r="BO1933" i="1" s="1"/>
  <c r="BP1934" i="1"/>
  <c r="BM1935" i="1"/>
  <c r="BN1934" i="1" l="1"/>
  <c r="BO1934" i="1" s="1"/>
  <c r="BP1935" i="1"/>
  <c r="BM1936" i="1"/>
  <c r="BN1935" i="1" s="1"/>
  <c r="BO1935" i="1" s="1"/>
  <c r="BP1936" i="1" l="1"/>
  <c r="BM1937" i="1"/>
  <c r="BP1937" i="1" l="1"/>
  <c r="BM1938" i="1"/>
  <c r="BN1936" i="1"/>
  <c r="BO1936" i="1" s="1"/>
  <c r="BP1938" i="1" l="1"/>
  <c r="BM1939" i="1"/>
  <c r="BN1938" i="1" s="1"/>
  <c r="BO1938" i="1" s="1"/>
  <c r="BN1937" i="1"/>
  <c r="BO1937" i="1" s="1"/>
  <c r="BP1939" i="1" l="1"/>
  <c r="BM1940" i="1"/>
  <c r="BN1939" i="1" l="1"/>
  <c r="BO1939" i="1" s="1"/>
  <c r="BP1940" i="1"/>
  <c r="BM1941" i="1"/>
  <c r="BP1941" i="1" l="1"/>
  <c r="BM1942" i="1"/>
  <c r="BN1941" i="1" s="1"/>
  <c r="BO1941" i="1" s="1"/>
  <c r="BN1940" i="1"/>
  <c r="BO1940" i="1" s="1"/>
  <c r="BP1942" i="1" l="1"/>
  <c r="BM1943" i="1"/>
  <c r="BN1942" i="1" s="1"/>
  <c r="BO1942" i="1" s="1"/>
  <c r="BP1943" i="1" l="1"/>
  <c r="BM1944" i="1"/>
  <c r="BP1944" i="1" l="1"/>
  <c r="BM1945" i="1"/>
  <c r="BN1944" i="1" s="1"/>
  <c r="BO1944" i="1" s="1"/>
  <c r="BN1943" i="1"/>
  <c r="BO1943" i="1" s="1"/>
  <c r="BP1945" i="1" l="1"/>
  <c r="BM1946" i="1"/>
  <c r="BN1945" i="1" s="1"/>
  <c r="BO1945" i="1" s="1"/>
  <c r="BP1946" i="1" l="1"/>
  <c r="BM1947" i="1"/>
  <c r="BP1947" i="1" l="1"/>
  <c r="BM1948" i="1"/>
  <c r="BN1946" i="1"/>
  <c r="BO1946" i="1" s="1"/>
  <c r="BN1947" i="1" l="1"/>
  <c r="BO1947" i="1" s="1"/>
  <c r="BP1948" i="1"/>
  <c r="BM1949" i="1"/>
  <c r="BP1949" i="1" l="1"/>
  <c r="BN1948" i="1"/>
  <c r="BO1948" i="1" s="1"/>
  <c r="BM1950" i="1"/>
  <c r="BP1950" i="1" l="1"/>
  <c r="BM1951" i="1"/>
  <c r="BN1949" i="1"/>
  <c r="BO1949" i="1" s="1"/>
  <c r="BP1951" i="1" l="1"/>
  <c r="BN1950" i="1"/>
  <c r="BO1950" i="1" s="1"/>
  <c r="BM1952" i="1"/>
  <c r="BP1952" i="1" l="1"/>
  <c r="BM1953" i="1"/>
  <c r="BN1951" i="1"/>
  <c r="BO1951" i="1" s="1"/>
  <c r="BP1953" i="1" l="1"/>
  <c r="BN1952" i="1"/>
  <c r="BO1952" i="1" s="1"/>
  <c r="BM1954" i="1"/>
  <c r="BP1954" i="1" l="1"/>
  <c r="BM1955" i="1"/>
  <c r="BN1953" i="1"/>
  <c r="BO1953" i="1" s="1"/>
  <c r="BN1954" i="1" l="1"/>
  <c r="BO1954" i="1" s="1"/>
  <c r="BP1955" i="1"/>
  <c r="BM1956" i="1"/>
  <c r="BN1955" i="1" s="1"/>
  <c r="BO1955" i="1" s="1"/>
  <c r="BP1956" i="1" l="1"/>
  <c r="BM1957" i="1"/>
  <c r="BP1957" i="1" l="1"/>
  <c r="BM1958" i="1"/>
  <c r="BN1956" i="1"/>
  <c r="BO1956" i="1" s="1"/>
  <c r="BN1957" i="1" l="1"/>
  <c r="BO1957" i="1" s="1"/>
  <c r="BP1958" i="1"/>
  <c r="BM1959" i="1"/>
  <c r="BP1959" i="1" l="1"/>
  <c r="BM1960" i="1"/>
  <c r="BN1959" i="1" s="1"/>
  <c r="BO1959" i="1" s="1"/>
  <c r="BN1958" i="1"/>
  <c r="BO1958" i="1" s="1"/>
  <c r="BP1960" i="1" l="1"/>
  <c r="BM1961" i="1"/>
  <c r="BN1960" i="1" s="1"/>
  <c r="BO1960" i="1" s="1"/>
  <c r="BP1961" i="1" l="1"/>
  <c r="BM1962" i="1"/>
  <c r="BN1961" i="1" s="1"/>
  <c r="BO1961" i="1" s="1"/>
  <c r="BP1962" i="1" l="1"/>
  <c r="BM1963" i="1"/>
  <c r="BP1963" i="1" l="1"/>
  <c r="BM1964" i="1"/>
  <c r="BN1962" i="1"/>
  <c r="BO1962" i="1" s="1"/>
  <c r="BN1963" i="1" l="1"/>
  <c r="BO1963" i="1" s="1"/>
  <c r="BP1964" i="1"/>
  <c r="BM1965" i="1"/>
  <c r="BN1964" i="1" s="1"/>
  <c r="BO1964" i="1" s="1"/>
  <c r="BP1965" i="1" l="1"/>
  <c r="BM1966" i="1"/>
  <c r="BN1965" i="1" l="1"/>
  <c r="BO1965" i="1" s="1"/>
  <c r="BP1966" i="1"/>
  <c r="BM1967" i="1"/>
  <c r="BN1966" i="1" s="1"/>
  <c r="BO1966" i="1" s="1"/>
  <c r="BP1967" i="1" l="1"/>
  <c r="BM1968" i="1"/>
  <c r="BP1968" i="1" l="1"/>
  <c r="BM1969" i="1"/>
  <c r="BN1967" i="1"/>
  <c r="BO1967" i="1" s="1"/>
  <c r="BP1969" i="1" l="1"/>
  <c r="BM1970" i="1"/>
  <c r="BN1968" i="1"/>
  <c r="BO1968" i="1" s="1"/>
  <c r="BN1969" i="1" l="1"/>
  <c r="BO1969" i="1" s="1"/>
  <c r="BP1970" i="1"/>
  <c r="BM1971" i="1"/>
  <c r="BP1971" i="1" l="1"/>
  <c r="BM1972" i="1"/>
  <c r="BN1970" i="1"/>
  <c r="BO1970" i="1" s="1"/>
  <c r="BP1972" i="1" l="1"/>
  <c r="BM1973" i="1"/>
  <c r="BN1972" i="1" s="1"/>
  <c r="BO1972" i="1" s="1"/>
  <c r="BN1971" i="1"/>
  <c r="BO1971" i="1" s="1"/>
  <c r="BP1973" i="1" l="1"/>
  <c r="BM1974" i="1"/>
  <c r="BP1974" i="1" l="1"/>
  <c r="BM1975" i="1"/>
  <c r="BN1973" i="1"/>
  <c r="BO1973" i="1" s="1"/>
  <c r="BP1975" i="1" l="1"/>
  <c r="BM1976" i="1"/>
  <c r="BN1975" i="1" s="1"/>
  <c r="BO1975" i="1" s="1"/>
  <c r="BN1974" i="1"/>
  <c r="BO1974" i="1" s="1"/>
  <c r="BP1976" i="1" l="1"/>
  <c r="BM1977" i="1"/>
  <c r="BN1976" i="1" s="1"/>
  <c r="BO1976" i="1" s="1"/>
  <c r="BP1977" i="1" l="1"/>
  <c r="BM1978" i="1"/>
  <c r="BN1977" i="1" l="1"/>
  <c r="BO1977" i="1" s="1"/>
  <c r="BP1978" i="1"/>
  <c r="BM1979" i="1"/>
  <c r="BN1978" i="1" s="1"/>
  <c r="BO1978" i="1" s="1"/>
  <c r="BP1979" i="1" l="1"/>
  <c r="BM1980" i="1"/>
  <c r="BN1979" i="1" s="1"/>
  <c r="BO1979" i="1" s="1"/>
  <c r="BP1980" i="1" l="1"/>
  <c r="BM1981" i="1"/>
  <c r="BP1981" i="1" l="1"/>
  <c r="BM1982" i="1"/>
  <c r="BN1980" i="1"/>
  <c r="BO1980" i="1" s="1"/>
  <c r="BP1982" i="1" l="1"/>
  <c r="BM1983" i="1"/>
  <c r="BN1982" i="1" s="1"/>
  <c r="BO1982" i="1" s="1"/>
  <c r="BN1981" i="1"/>
  <c r="BO1981" i="1" s="1"/>
  <c r="BP1983" i="1" l="1"/>
  <c r="BM1984" i="1"/>
  <c r="BP1984" i="1" l="1"/>
  <c r="BM1985" i="1"/>
  <c r="BN1983" i="1"/>
  <c r="BO1983" i="1" s="1"/>
  <c r="BP1985" i="1" l="1"/>
  <c r="BM1986" i="1"/>
  <c r="BN1984" i="1"/>
  <c r="BO1984" i="1" s="1"/>
  <c r="BP1986" i="1" l="1"/>
  <c r="BN1985" i="1"/>
  <c r="BO1985" i="1" s="1"/>
  <c r="BM1987" i="1"/>
  <c r="BP1987" i="1" l="1"/>
  <c r="BM1988" i="1"/>
  <c r="BN1987" i="1" s="1"/>
  <c r="BO1987" i="1" s="1"/>
  <c r="BN1986" i="1"/>
  <c r="BO1986" i="1" s="1"/>
  <c r="BP1988" i="1" l="1"/>
  <c r="BM1989" i="1"/>
  <c r="BP1989" i="1" l="1"/>
  <c r="BM1990" i="1"/>
  <c r="BN1988" i="1"/>
  <c r="BO1988" i="1" s="1"/>
  <c r="BP1990" i="1" l="1"/>
  <c r="BM1991" i="1"/>
  <c r="BN1990" i="1" s="1"/>
  <c r="BO1990" i="1" s="1"/>
  <c r="BN1989" i="1"/>
  <c r="BO1989" i="1" s="1"/>
  <c r="BP1991" i="1" l="1"/>
  <c r="BM1992" i="1"/>
  <c r="BP1992" i="1" l="1"/>
  <c r="BM1993" i="1"/>
  <c r="BN1991" i="1"/>
  <c r="BO1991" i="1" s="1"/>
  <c r="BP1993" i="1" l="1"/>
  <c r="BM1994" i="1"/>
  <c r="BN1993" i="1" s="1"/>
  <c r="BO1993" i="1" s="1"/>
  <c r="BN1992" i="1"/>
  <c r="BO1992" i="1" s="1"/>
  <c r="BP1994" i="1" l="1"/>
  <c r="BM1995" i="1"/>
  <c r="BP1995" i="1" l="1"/>
  <c r="BM1996" i="1"/>
  <c r="BN1994" i="1"/>
  <c r="BO1994" i="1" s="1"/>
  <c r="BP1996" i="1" l="1"/>
  <c r="BN1995" i="1"/>
  <c r="BO1995" i="1" s="1"/>
  <c r="BM1997" i="1"/>
  <c r="BP1997" i="1" l="1"/>
  <c r="BM1998" i="1"/>
  <c r="BN1996" i="1"/>
  <c r="BO1996" i="1" s="1"/>
  <c r="BP1998" i="1" l="1"/>
  <c r="BN1997" i="1"/>
  <c r="BO1997" i="1" s="1"/>
  <c r="BM1999" i="1"/>
  <c r="BP1999" i="1" l="1"/>
  <c r="BM2000" i="1"/>
  <c r="BN1998" i="1"/>
  <c r="BO1998" i="1" s="1"/>
  <c r="BP2000" i="1" l="1"/>
  <c r="BM2001" i="1"/>
  <c r="BN1999" i="1"/>
  <c r="BO1999" i="1" s="1"/>
  <c r="BP2001" i="1" l="1"/>
  <c r="BM2002" i="1"/>
  <c r="BN2001" i="1" s="1"/>
  <c r="BO2001" i="1" s="1"/>
  <c r="BN2000" i="1"/>
  <c r="BO2000" i="1" s="1"/>
  <c r="BP2002" i="1" l="1"/>
  <c r="BM2003" i="1"/>
  <c r="BN2002" i="1" s="1"/>
  <c r="BO2002" i="1" s="1"/>
  <c r="BP2003" i="1" l="1"/>
  <c r="BM2004" i="1"/>
  <c r="BN2003" i="1" s="1"/>
  <c r="BO2003" i="1" s="1"/>
  <c r="BP2004" i="1" l="1"/>
  <c r="BM2005" i="1"/>
  <c r="BP2005" i="1" l="1"/>
  <c r="BM2006" i="1"/>
  <c r="BN2004" i="1"/>
  <c r="BO2004" i="1" s="1"/>
  <c r="BP2006" i="1" l="1"/>
  <c r="BM2007" i="1"/>
  <c r="BN2006" i="1" s="1"/>
  <c r="BO2006" i="1" s="1"/>
  <c r="BN2005" i="1"/>
  <c r="BO2005" i="1" s="1"/>
  <c r="BP2007" i="1" l="1"/>
  <c r="BM2008" i="1"/>
  <c r="BP2008" i="1" l="1"/>
  <c r="BM2009" i="1"/>
  <c r="BN2007" i="1"/>
  <c r="BO2007" i="1" s="1"/>
  <c r="BP2009" i="1" l="1"/>
  <c r="BN2008" i="1"/>
  <c r="BO2008" i="1" s="1"/>
  <c r="BM2010" i="1"/>
  <c r="BP2010" i="1" l="1"/>
  <c r="BM2011" i="1"/>
  <c r="BN2010" i="1" s="1"/>
  <c r="BO2010" i="1" s="1"/>
  <c r="BN2009" i="1"/>
  <c r="BO2009" i="1" s="1"/>
  <c r="BP2011" i="1" l="1"/>
  <c r="BM2012" i="1"/>
  <c r="BN2011" i="1" s="1"/>
  <c r="BO2011" i="1" s="1"/>
  <c r="BP2012" i="1" l="1"/>
  <c r="BM2013" i="1"/>
  <c r="BP2013" i="1" l="1"/>
  <c r="BM2014" i="1"/>
  <c r="BN2012" i="1"/>
  <c r="BO2012" i="1" s="1"/>
  <c r="BP2014" i="1" l="1"/>
  <c r="BN2013" i="1"/>
  <c r="BO2013" i="1" s="1"/>
  <c r="BM2015" i="1"/>
  <c r="BN2014" i="1" l="1"/>
  <c r="BO2014" i="1" s="1"/>
  <c r="BP2015" i="1"/>
  <c r="BM2016" i="1"/>
  <c r="BN2015" i="1" s="1"/>
  <c r="BO2015" i="1" s="1"/>
  <c r="BP2016" i="1" l="1"/>
  <c r="BM2017" i="1"/>
  <c r="BN2016" i="1" s="1"/>
  <c r="BO2016" i="1" s="1"/>
  <c r="BP2017" i="1" l="1"/>
  <c r="BM2018" i="1"/>
  <c r="BP2018" i="1" l="1"/>
  <c r="BM2019" i="1"/>
  <c r="BN2018" i="1" s="1"/>
  <c r="BO2018" i="1" s="1"/>
  <c r="BN2017" i="1"/>
  <c r="BO2017" i="1" s="1"/>
  <c r="BP2019" i="1" l="1"/>
  <c r="BM2020" i="1"/>
  <c r="BP2020" i="1" l="1"/>
  <c r="BM2021" i="1"/>
  <c r="BN2020" i="1" s="1"/>
  <c r="BO2020" i="1" s="1"/>
  <c r="BN2019" i="1"/>
  <c r="BO2019" i="1" s="1"/>
  <c r="BP2021" i="1" l="1"/>
  <c r="BM2022" i="1"/>
  <c r="BP2022" i="1" l="1"/>
  <c r="BM2023" i="1"/>
  <c r="BN2022" i="1" s="1"/>
  <c r="BO2022" i="1" s="1"/>
  <c r="BN2021" i="1"/>
  <c r="BO2021" i="1" s="1"/>
  <c r="BP2023" i="1" l="1"/>
  <c r="BM2024" i="1"/>
  <c r="BN2023" i="1" s="1"/>
  <c r="BO2023" i="1" s="1"/>
  <c r="BP2024" i="1" l="1"/>
  <c r="BM2025" i="1"/>
  <c r="BN2024" i="1" s="1"/>
  <c r="BO2024" i="1" s="1"/>
  <c r="BP2025" i="1" l="1"/>
  <c r="BM2026" i="1"/>
  <c r="BP2026" i="1" l="1"/>
  <c r="BM2027" i="1"/>
  <c r="BN2025" i="1"/>
  <c r="BO2025" i="1" s="1"/>
  <c r="BP2027" i="1" l="1"/>
  <c r="BM2028" i="1"/>
  <c r="BN2027" i="1" s="1"/>
  <c r="BO2027" i="1" s="1"/>
  <c r="BN2026" i="1"/>
  <c r="BO2026" i="1" s="1"/>
  <c r="BP2028" i="1" l="1"/>
  <c r="BM2029" i="1"/>
  <c r="BP2029" i="1" l="1"/>
  <c r="BM2030" i="1"/>
  <c r="BN2028" i="1"/>
  <c r="BO2028" i="1" s="1"/>
  <c r="BP2030" i="1" l="1"/>
  <c r="BM2031" i="1"/>
  <c r="BN2030" i="1" s="1"/>
  <c r="BO2030" i="1" s="1"/>
  <c r="BN2029" i="1"/>
  <c r="BO2029" i="1" s="1"/>
  <c r="BP2031" i="1" l="1"/>
  <c r="BM2032" i="1"/>
  <c r="BP2032" i="1" l="1"/>
  <c r="BN2031" i="1"/>
  <c r="BO2031" i="1" s="1"/>
  <c r="BM2033" i="1"/>
  <c r="BP2033" i="1" l="1"/>
  <c r="BM2034" i="1"/>
  <c r="BN2032" i="1"/>
  <c r="BO2032" i="1" s="1"/>
  <c r="BP2034" i="1" l="1"/>
  <c r="BN2033" i="1"/>
  <c r="BO2033" i="1" s="1"/>
  <c r="BM2035" i="1"/>
  <c r="BN2034" i="1" s="1"/>
  <c r="BO2034" i="1" s="1"/>
  <c r="BP2035" i="1" l="1"/>
  <c r="BM2036" i="1"/>
  <c r="BP2036" i="1" l="1"/>
  <c r="BM2037" i="1"/>
  <c r="BN2035" i="1"/>
  <c r="BO2035" i="1" s="1"/>
  <c r="BN2036" i="1" l="1"/>
  <c r="BO2036" i="1" s="1"/>
  <c r="BP2037" i="1"/>
  <c r="BM2038" i="1"/>
  <c r="BN2037" i="1" s="1"/>
  <c r="BO2037" i="1" s="1"/>
  <c r="BP2038" i="1" l="1"/>
  <c r="BM2039" i="1"/>
  <c r="BP2039" i="1" l="1"/>
  <c r="BN2038" i="1"/>
  <c r="BO2038" i="1" s="1"/>
  <c r="BM2040" i="1"/>
  <c r="BP2040" i="1" l="1"/>
  <c r="BN2039" i="1"/>
  <c r="BO2039" i="1" s="1"/>
  <c r="BM2041" i="1"/>
  <c r="BN2040" i="1" l="1"/>
  <c r="BO2040" i="1" s="1"/>
  <c r="BP2041" i="1"/>
  <c r="BM2042" i="1"/>
  <c r="BN2041" i="1" l="1"/>
  <c r="BO2041" i="1" s="1"/>
  <c r="BP2042" i="1"/>
  <c r="BM2043" i="1"/>
  <c r="BP2043" i="1" l="1"/>
  <c r="BM2044" i="1"/>
  <c r="BN2042" i="1"/>
  <c r="BO2042" i="1" s="1"/>
  <c r="BP2044" i="1" l="1"/>
  <c r="BM2045" i="1"/>
  <c r="BN2044" i="1" s="1"/>
  <c r="BO2044" i="1" s="1"/>
  <c r="BN2043" i="1"/>
  <c r="BO2043" i="1" s="1"/>
  <c r="BP2045" i="1" l="1"/>
  <c r="BM2046" i="1"/>
  <c r="BP2046" i="1" l="1"/>
  <c r="BM2047" i="1"/>
  <c r="BN2045" i="1"/>
  <c r="BO2045" i="1" s="1"/>
  <c r="BP2047" i="1" l="1"/>
  <c r="BM2048" i="1"/>
  <c r="BN2046" i="1"/>
  <c r="BO2046" i="1" s="1"/>
  <c r="BN2047" i="1" l="1"/>
  <c r="BO2047" i="1" s="1"/>
  <c r="BP2048" i="1"/>
  <c r="BM2049" i="1"/>
  <c r="BP2049" i="1" l="1"/>
  <c r="BM2050" i="1"/>
  <c r="BN2049" i="1" s="1"/>
  <c r="BO2049" i="1" s="1"/>
  <c r="BN2048" i="1"/>
  <c r="BO2048" i="1" s="1"/>
  <c r="BP2050" i="1" l="1"/>
  <c r="BM2051" i="1"/>
  <c r="BN2050" i="1" s="1"/>
  <c r="BO2050" i="1" s="1"/>
  <c r="BP2051" i="1" l="1"/>
  <c r="BM2052" i="1"/>
  <c r="BP2052" i="1" l="1"/>
  <c r="BM2053" i="1"/>
  <c r="BN2052" i="1" s="1"/>
  <c r="BO2052" i="1" s="1"/>
  <c r="BN2051" i="1"/>
  <c r="BO2051" i="1" s="1"/>
  <c r="BP2053" i="1" l="1"/>
  <c r="BM2054" i="1"/>
  <c r="BP2054" i="1" l="1"/>
  <c r="BM2055" i="1"/>
  <c r="BN2053" i="1"/>
  <c r="BO2053" i="1" s="1"/>
  <c r="BP2055" i="1" l="1"/>
  <c r="BM2056" i="1"/>
  <c r="BN2055" i="1" s="1"/>
  <c r="BO2055" i="1" s="1"/>
  <c r="BN2054" i="1"/>
  <c r="BO2054" i="1" s="1"/>
  <c r="BP2056" i="1" l="1"/>
  <c r="BM2057" i="1"/>
  <c r="BP2057" i="1" l="1"/>
  <c r="BM2058" i="1"/>
  <c r="BN2057" i="1" s="1"/>
  <c r="BO2057" i="1" s="1"/>
  <c r="BN2056" i="1"/>
  <c r="BO2056" i="1" s="1"/>
  <c r="BP2058" i="1" l="1"/>
  <c r="BM2059" i="1"/>
  <c r="BN2058" i="1" s="1"/>
  <c r="BO2058" i="1" s="1"/>
  <c r="BP2059" i="1" l="1"/>
  <c r="BM2060" i="1"/>
  <c r="BP2060" i="1" l="1"/>
  <c r="BM2061" i="1"/>
  <c r="BN2060" i="1" s="1"/>
  <c r="BO2060" i="1" s="1"/>
  <c r="BN2059" i="1"/>
  <c r="BO2059" i="1" s="1"/>
  <c r="BP2061" i="1" l="1"/>
  <c r="BM2062" i="1"/>
  <c r="BP2062" i="1" l="1"/>
  <c r="BM2063" i="1"/>
  <c r="BN2062" i="1" s="1"/>
  <c r="BO2062" i="1" s="1"/>
  <c r="BN2061" i="1"/>
  <c r="BO2061" i="1" s="1"/>
  <c r="BP2063" i="1" l="1"/>
  <c r="BM2064" i="1"/>
  <c r="BP2064" i="1" l="1"/>
  <c r="BM2065" i="1"/>
  <c r="BN2063" i="1"/>
  <c r="BO2063" i="1" s="1"/>
  <c r="BP2065" i="1" l="1"/>
  <c r="BM2066" i="1"/>
  <c r="BN2065" i="1" s="1"/>
  <c r="BO2065" i="1" s="1"/>
  <c r="BN2064" i="1"/>
  <c r="BO2064" i="1" s="1"/>
  <c r="BP2066" i="1" l="1"/>
  <c r="BM2067" i="1"/>
  <c r="BP2067" i="1" l="1"/>
  <c r="BM2068" i="1"/>
  <c r="BN2066" i="1"/>
  <c r="BO2066" i="1" s="1"/>
  <c r="BP2068" i="1" l="1"/>
  <c r="BM2069" i="1"/>
  <c r="BN2068" i="1" s="1"/>
  <c r="BO2068" i="1" s="1"/>
  <c r="BN2067" i="1"/>
  <c r="BO2067" i="1" s="1"/>
  <c r="BP2069" i="1" l="1"/>
  <c r="BM2070" i="1"/>
  <c r="BP2070" i="1" l="1"/>
  <c r="BM2071" i="1"/>
  <c r="BN2070" i="1" s="1"/>
  <c r="BO2070" i="1" s="1"/>
  <c r="BN2069" i="1"/>
  <c r="BO2069" i="1" s="1"/>
  <c r="BP2071" i="1" l="1"/>
  <c r="BM2072" i="1"/>
  <c r="BN2071" i="1" s="1"/>
  <c r="BO2071" i="1" s="1"/>
  <c r="BP2072" i="1" l="1"/>
  <c r="BM2073" i="1"/>
  <c r="BP2073" i="1" l="1"/>
  <c r="BM2074" i="1"/>
  <c r="BN2073" i="1" s="1"/>
  <c r="BO2073" i="1" s="1"/>
  <c r="BN2072" i="1"/>
  <c r="BO2072" i="1" s="1"/>
  <c r="BP2074" i="1" l="1"/>
  <c r="BM2075" i="1"/>
  <c r="BN2074" i="1" s="1"/>
  <c r="BO2074" i="1" s="1"/>
  <c r="BP2075" i="1" l="1"/>
  <c r="BM2076" i="1"/>
  <c r="BP2076" i="1" l="1"/>
  <c r="BM2077" i="1"/>
  <c r="BN2075" i="1"/>
  <c r="BO2075" i="1" s="1"/>
  <c r="BP2077" i="1" l="1"/>
  <c r="BM2078" i="1"/>
  <c r="BN2076" i="1"/>
  <c r="BO2076" i="1" s="1"/>
  <c r="BP2078" i="1" l="1"/>
  <c r="BM2079" i="1"/>
  <c r="BN2077" i="1"/>
  <c r="BO2077" i="1" s="1"/>
  <c r="BP2079" i="1" l="1"/>
  <c r="BM2080" i="1"/>
  <c r="BN2079" i="1" s="1"/>
  <c r="BO2079" i="1" s="1"/>
  <c r="BN2078" i="1"/>
  <c r="BO2078" i="1" s="1"/>
  <c r="BP2080" i="1" l="1"/>
  <c r="BM2081" i="1"/>
  <c r="BP2081" i="1" l="1"/>
  <c r="BM2082" i="1"/>
  <c r="BN2081" i="1" s="1"/>
  <c r="BO2081" i="1" s="1"/>
  <c r="BN2080" i="1"/>
  <c r="BO2080" i="1" s="1"/>
  <c r="BP2082" i="1" l="1"/>
  <c r="BM2083" i="1"/>
  <c r="BP2083" i="1" l="1"/>
  <c r="BM2084" i="1"/>
  <c r="BN2082" i="1"/>
  <c r="BO2082" i="1" s="1"/>
  <c r="BP2084" i="1" l="1"/>
  <c r="BM2085" i="1"/>
  <c r="BN2083" i="1"/>
  <c r="BO2083" i="1" s="1"/>
  <c r="BP2085" i="1" l="1"/>
  <c r="BM2086" i="1"/>
  <c r="BN2084" i="1"/>
  <c r="BO2084" i="1" s="1"/>
  <c r="BP2086" i="1" l="1"/>
  <c r="BM2087" i="1"/>
  <c r="BN2086" i="1" s="1"/>
  <c r="BO2086" i="1" s="1"/>
  <c r="BN2085" i="1"/>
  <c r="BO2085" i="1" s="1"/>
  <c r="BP2087" i="1" l="1"/>
  <c r="BM2088" i="1"/>
  <c r="BP2088" i="1" l="1"/>
  <c r="BM2089" i="1"/>
  <c r="BN2087" i="1"/>
  <c r="BO2087" i="1" s="1"/>
  <c r="BP2089" i="1" l="1"/>
  <c r="BM2090" i="1"/>
  <c r="BN2089" i="1" s="1"/>
  <c r="BO2089" i="1" s="1"/>
  <c r="BN2088" i="1"/>
  <c r="BO2088" i="1" s="1"/>
  <c r="BP2090" i="1" l="1"/>
  <c r="BM2091" i="1"/>
  <c r="BP2091" i="1" l="1"/>
  <c r="BM2092" i="1"/>
  <c r="BN2091" i="1" s="1"/>
  <c r="BO2091" i="1" s="1"/>
  <c r="BN2090" i="1"/>
  <c r="BO2090" i="1" s="1"/>
  <c r="BP2092" i="1" l="1"/>
  <c r="BM2093" i="1"/>
  <c r="BN2092" i="1" s="1"/>
  <c r="BO2092" i="1" s="1"/>
  <c r="BP2093" i="1" l="1"/>
  <c r="BM2094" i="1"/>
  <c r="BP2094" i="1" l="1"/>
  <c r="BM2095" i="1"/>
  <c r="BN2093" i="1"/>
  <c r="BO2093" i="1" s="1"/>
  <c r="BN2094" i="1" l="1"/>
  <c r="BO2094" i="1" s="1"/>
  <c r="BP2095" i="1"/>
  <c r="BM2096" i="1"/>
  <c r="BP2096" i="1" l="1"/>
  <c r="BM2097" i="1"/>
  <c r="BN2095" i="1"/>
  <c r="BO2095" i="1" s="1"/>
  <c r="BP2097" i="1" l="1"/>
  <c r="BM2098" i="1"/>
  <c r="BN2096" i="1"/>
  <c r="BO2096" i="1" s="1"/>
  <c r="BP2098" i="1" l="1"/>
  <c r="BM2099" i="1"/>
  <c r="BN2098" i="1" s="1"/>
  <c r="BO2098" i="1" s="1"/>
  <c r="BN2097" i="1"/>
  <c r="BO2097" i="1" s="1"/>
  <c r="BP2099" i="1" l="1"/>
  <c r="BM2100" i="1"/>
  <c r="BN2099" i="1" s="1"/>
  <c r="BO2099" i="1" s="1"/>
  <c r="BP2100" i="1" l="1"/>
  <c r="BM2101" i="1"/>
  <c r="BN2100" i="1" s="1"/>
  <c r="BO2100" i="1" s="1"/>
  <c r="BP2101" i="1" l="1"/>
  <c r="BM2102" i="1"/>
  <c r="BP2102" i="1" l="1"/>
  <c r="BM2103" i="1"/>
  <c r="BN2101" i="1"/>
  <c r="BO2101" i="1" s="1"/>
  <c r="BP2103" i="1" l="1"/>
  <c r="BM2104" i="1"/>
  <c r="BN2102" i="1"/>
  <c r="BO2102" i="1" s="1"/>
  <c r="BP2104" i="1" l="1"/>
  <c r="BM2105" i="1"/>
  <c r="BN2104" i="1" s="1"/>
  <c r="BO2104" i="1" s="1"/>
  <c r="BN2103" i="1"/>
  <c r="BO2103" i="1" s="1"/>
  <c r="BP2105" i="1" l="1"/>
  <c r="BM2106" i="1"/>
  <c r="BN2105" i="1" s="1"/>
  <c r="BO2105" i="1" s="1"/>
  <c r="BP2106" i="1" l="1"/>
  <c r="BM2107" i="1"/>
  <c r="BP2107" i="1" l="1"/>
  <c r="BM2108" i="1"/>
  <c r="BN2107" i="1" s="1"/>
  <c r="BO2107" i="1" s="1"/>
  <c r="BN2106" i="1"/>
  <c r="BO2106" i="1" s="1"/>
  <c r="BP2108" i="1" l="1"/>
  <c r="BM2109" i="1"/>
  <c r="BP2109" i="1" l="1"/>
  <c r="BM2110" i="1"/>
  <c r="BN2108" i="1"/>
  <c r="BO2108" i="1" s="1"/>
  <c r="BP2110" i="1" l="1"/>
  <c r="BM2111" i="1"/>
  <c r="BN2110" i="1" s="1"/>
  <c r="BO2110" i="1" s="1"/>
  <c r="BN2109" i="1"/>
  <c r="BO2109" i="1" s="1"/>
  <c r="BP2111" i="1" l="1"/>
  <c r="BM2112" i="1"/>
  <c r="BP2112" i="1" l="1"/>
  <c r="BM2113" i="1"/>
  <c r="BN2112" i="1" s="1"/>
  <c r="BO2112" i="1" s="1"/>
  <c r="BN2111" i="1"/>
  <c r="BO2111" i="1" s="1"/>
  <c r="BP2113" i="1" l="1"/>
  <c r="BM2114" i="1"/>
  <c r="BN2113" i="1" s="1"/>
  <c r="BO2113" i="1" s="1"/>
  <c r="BP2114" i="1" l="1"/>
  <c r="BM2115" i="1"/>
  <c r="BP2115" i="1" l="1"/>
  <c r="BM2116" i="1"/>
  <c r="BN2115" i="1" s="1"/>
  <c r="BO2115" i="1" s="1"/>
  <c r="BN2114" i="1"/>
  <c r="BO2114" i="1" s="1"/>
  <c r="BP2116" i="1" l="1"/>
  <c r="BM2117" i="1"/>
  <c r="BP2117" i="1" l="1"/>
  <c r="BM2118" i="1"/>
  <c r="BN2116" i="1"/>
  <c r="BO2116" i="1" s="1"/>
  <c r="BP2118" i="1" l="1"/>
  <c r="BM2119" i="1"/>
  <c r="BN2118" i="1" s="1"/>
  <c r="BO2118" i="1" s="1"/>
  <c r="BN2117" i="1"/>
  <c r="BO2117" i="1" s="1"/>
  <c r="BP2119" i="1" l="1"/>
  <c r="BM2120" i="1"/>
  <c r="BP2120" i="1" l="1"/>
  <c r="BM2121" i="1"/>
  <c r="BN2120" i="1" s="1"/>
  <c r="BO2120" i="1" s="1"/>
  <c r="BN2119" i="1"/>
  <c r="BO2119" i="1" s="1"/>
  <c r="BP2121" i="1" l="1"/>
  <c r="BM2122" i="1"/>
  <c r="BP2122" i="1" l="1"/>
  <c r="BM2123" i="1"/>
  <c r="BN2122" i="1" s="1"/>
  <c r="BO2122" i="1" s="1"/>
  <c r="BN2121" i="1"/>
  <c r="BO2121" i="1" s="1"/>
  <c r="BP2123" i="1" l="1"/>
  <c r="BM2124" i="1"/>
  <c r="BN2123" i="1" s="1"/>
  <c r="BO2123" i="1" s="1"/>
  <c r="BP2124" i="1" l="1"/>
  <c r="BM2125" i="1"/>
  <c r="BP2125" i="1" l="1"/>
  <c r="BM2126" i="1"/>
  <c r="BN2125" i="1" s="1"/>
  <c r="BO2125" i="1" s="1"/>
  <c r="BN2124" i="1"/>
  <c r="BO2124" i="1" s="1"/>
  <c r="BP2126" i="1" l="1"/>
  <c r="BM2127" i="1"/>
  <c r="BP2127" i="1" l="1"/>
  <c r="BM2128" i="1"/>
  <c r="BN2126" i="1"/>
  <c r="BO2126" i="1" s="1"/>
  <c r="BP2128" i="1" l="1"/>
  <c r="BM2129" i="1"/>
  <c r="BN2128" i="1" s="1"/>
  <c r="BO2128" i="1" s="1"/>
  <c r="BN2127" i="1"/>
  <c r="BO2127" i="1" s="1"/>
  <c r="BP2129" i="1" l="1"/>
  <c r="BM2130" i="1"/>
  <c r="BP2130" i="1" l="1"/>
  <c r="BM2131" i="1"/>
  <c r="BN2129" i="1"/>
  <c r="BO2129" i="1" s="1"/>
  <c r="BP2131" i="1" l="1"/>
  <c r="BM2132" i="1"/>
  <c r="BN2130" i="1"/>
  <c r="BO2130" i="1" s="1"/>
  <c r="BP2132" i="1" l="1"/>
  <c r="BM2133" i="1"/>
  <c r="BN2131" i="1"/>
  <c r="BO2131" i="1" s="1"/>
  <c r="BP2133" i="1" l="1"/>
  <c r="BM2134" i="1"/>
  <c r="BN2133" i="1" s="1"/>
  <c r="BO2133" i="1" s="1"/>
  <c r="BN2132" i="1"/>
  <c r="BO2132" i="1" s="1"/>
  <c r="BP2134" i="1" l="1"/>
  <c r="BM2135" i="1"/>
  <c r="BN2134" i="1" l="1"/>
  <c r="BO2134" i="1" s="1"/>
  <c r="BP2135" i="1"/>
  <c r="BM2136" i="1"/>
  <c r="BP2136" i="1" l="1"/>
  <c r="BM2137" i="1"/>
  <c r="BN2135" i="1"/>
  <c r="BO2135" i="1" s="1"/>
  <c r="BP2137" i="1" l="1"/>
  <c r="BM2138" i="1"/>
  <c r="BN2136" i="1"/>
  <c r="BO2136" i="1" s="1"/>
  <c r="BN2137" i="1" l="1"/>
  <c r="BO2137" i="1" s="1"/>
  <c r="BP2138" i="1"/>
  <c r="BM2139" i="1"/>
  <c r="BP2139" i="1" l="1"/>
  <c r="BM2140" i="1"/>
  <c r="BN2139" i="1" s="1"/>
  <c r="BO2139" i="1" s="1"/>
  <c r="BN2138" i="1"/>
  <c r="BO2138" i="1" s="1"/>
  <c r="BP2140" i="1" l="1"/>
  <c r="BM2141" i="1"/>
  <c r="BP2141" i="1" l="1"/>
  <c r="BM2142" i="1"/>
  <c r="BN2140" i="1"/>
  <c r="BO2140" i="1" s="1"/>
  <c r="BN2141" i="1" l="1"/>
  <c r="BO2141" i="1" s="1"/>
  <c r="BP2142" i="1"/>
  <c r="BM2143" i="1"/>
  <c r="BP2143" i="1" l="1"/>
  <c r="BM2144" i="1"/>
  <c r="BN2142" i="1"/>
  <c r="BO2142" i="1" s="1"/>
  <c r="BP2144" i="1" l="1"/>
  <c r="BM2145" i="1"/>
  <c r="BN2144" i="1" s="1"/>
  <c r="BO2144" i="1" s="1"/>
  <c r="BN2143" i="1"/>
  <c r="BO2143" i="1" s="1"/>
  <c r="BP2145" i="1" l="1"/>
  <c r="BM2146" i="1"/>
  <c r="BP2146" i="1" l="1"/>
  <c r="BM2147" i="1"/>
  <c r="BN2146" i="1" s="1"/>
  <c r="BO2146" i="1" s="1"/>
  <c r="BN2145" i="1"/>
  <c r="BO2145" i="1" s="1"/>
  <c r="BP2147" i="1" l="1"/>
  <c r="BM2148" i="1"/>
  <c r="BN2147" i="1" s="1"/>
  <c r="BO2147" i="1" s="1"/>
  <c r="BP2148" i="1" l="1"/>
  <c r="BM2149" i="1"/>
  <c r="BN2148" i="1" s="1"/>
  <c r="BO2148" i="1" s="1"/>
  <c r="BP2149" i="1" l="1"/>
  <c r="BM2150" i="1"/>
  <c r="BP2150" i="1" l="1"/>
  <c r="BM2151" i="1"/>
  <c r="BN2149" i="1"/>
  <c r="BO2149" i="1" s="1"/>
  <c r="BP2151" i="1" l="1"/>
  <c r="BM2152" i="1"/>
  <c r="BN2151" i="1" s="1"/>
  <c r="BO2151" i="1" s="1"/>
  <c r="BN2150" i="1"/>
  <c r="BO2150" i="1" s="1"/>
  <c r="BP2152" i="1" l="1"/>
  <c r="BM2153" i="1"/>
  <c r="BP2153" i="1" l="1"/>
  <c r="BM2154" i="1"/>
  <c r="BN2153" i="1" s="1"/>
  <c r="BO2153" i="1" s="1"/>
  <c r="BN2152" i="1"/>
  <c r="BO2152" i="1" s="1"/>
  <c r="BP2154" i="1" l="1"/>
  <c r="BM2155" i="1"/>
  <c r="BN2154" i="1" s="1"/>
  <c r="BO2154" i="1" s="1"/>
  <c r="BP2155" i="1" l="1"/>
  <c r="BM2156" i="1"/>
  <c r="BP2156" i="1" l="1"/>
  <c r="BM2157" i="1"/>
  <c r="BN2155" i="1"/>
  <c r="BO2155" i="1" s="1"/>
  <c r="BP2157" i="1" l="1"/>
  <c r="BM2158" i="1"/>
  <c r="BN2156" i="1"/>
  <c r="BO2156" i="1" s="1"/>
  <c r="BP2158" i="1" l="1"/>
  <c r="BM2159" i="1"/>
  <c r="BN2158" i="1" s="1"/>
  <c r="BO2158" i="1" s="1"/>
  <c r="BN2157" i="1"/>
  <c r="BO2157" i="1" s="1"/>
  <c r="BP2159" i="1" l="1"/>
  <c r="BM2160" i="1"/>
  <c r="BP2160" i="1" l="1"/>
  <c r="BM2161" i="1"/>
  <c r="BN2160" i="1" s="1"/>
  <c r="BO2160" i="1" s="1"/>
  <c r="BN2159" i="1"/>
  <c r="BO2159" i="1" s="1"/>
  <c r="BP2161" i="1" l="1"/>
  <c r="BM2162" i="1"/>
  <c r="BP2162" i="1" l="1"/>
  <c r="BM2163" i="1"/>
  <c r="BN2161" i="1"/>
  <c r="BO2161" i="1" s="1"/>
  <c r="BP2163" i="1" l="1"/>
  <c r="BM2164" i="1"/>
  <c r="BN2163" i="1" s="1"/>
  <c r="BO2163" i="1" s="1"/>
  <c r="BN2162" i="1"/>
  <c r="BO2162" i="1" s="1"/>
  <c r="BP2164" i="1" l="1"/>
  <c r="BM2165" i="1"/>
  <c r="BP2165" i="1" l="1"/>
  <c r="BM2166" i="1"/>
  <c r="BN2165" i="1" s="1"/>
  <c r="BO2165" i="1" s="1"/>
  <c r="BN2164" i="1"/>
  <c r="BO2164" i="1" s="1"/>
  <c r="BP2166" i="1" l="1"/>
  <c r="BM2167" i="1"/>
  <c r="BP2167" i="1" l="1"/>
  <c r="BM2168" i="1"/>
  <c r="BN2167" i="1" s="1"/>
  <c r="BO2167" i="1" s="1"/>
  <c r="BN2166" i="1"/>
  <c r="BO2166" i="1" s="1"/>
  <c r="BP2168" i="1" l="1"/>
  <c r="BM2169" i="1"/>
  <c r="BN2168" i="1" s="1"/>
  <c r="BO2168" i="1" s="1"/>
  <c r="BP2169" i="1" l="1"/>
  <c r="BM2170" i="1"/>
  <c r="BP2170" i="1" l="1"/>
  <c r="BM2171" i="1"/>
  <c r="BN2170" i="1" s="1"/>
  <c r="BO2170" i="1" s="1"/>
  <c r="BN2169" i="1"/>
  <c r="BO2169" i="1" s="1"/>
  <c r="BP2171" i="1" l="1"/>
  <c r="BM2172" i="1"/>
  <c r="BP2172" i="1" l="1"/>
  <c r="BM2173" i="1"/>
  <c r="BN2172" i="1" s="1"/>
  <c r="BO2172" i="1" s="1"/>
  <c r="BN2171" i="1"/>
  <c r="BO2171" i="1" s="1"/>
  <c r="BP2173" i="1" l="1"/>
  <c r="BM2174" i="1"/>
  <c r="BP2174" i="1" l="1"/>
  <c r="BM2175" i="1"/>
  <c r="BN2173" i="1"/>
  <c r="BO2173" i="1" s="1"/>
  <c r="BP2175" i="1" l="1"/>
  <c r="BM2176" i="1"/>
  <c r="BN2174" i="1"/>
  <c r="BO2174" i="1" s="1"/>
  <c r="BP2176" i="1" l="1"/>
  <c r="BN2175" i="1"/>
  <c r="BO2175" i="1" s="1"/>
  <c r="BM2177" i="1"/>
  <c r="BP2177" i="1" l="1"/>
  <c r="BM2178" i="1"/>
  <c r="BN2177" i="1" s="1"/>
  <c r="BO2177" i="1" s="1"/>
  <c r="BN2176" i="1"/>
  <c r="BO2176" i="1" s="1"/>
  <c r="BP2178" i="1" l="1"/>
  <c r="BM2179" i="1"/>
  <c r="BP2179" i="1" l="1"/>
  <c r="BM2180" i="1"/>
  <c r="BN2178" i="1"/>
  <c r="BO2178" i="1" s="1"/>
  <c r="BN2179" i="1" l="1"/>
  <c r="BO2179" i="1" s="1"/>
  <c r="BP2180" i="1"/>
  <c r="BM2181" i="1"/>
  <c r="BP2181" i="1" l="1"/>
  <c r="BM2182" i="1"/>
  <c r="BN2180" i="1"/>
  <c r="BO2180" i="1" s="1"/>
  <c r="BP2182" i="1" l="1"/>
  <c r="BM2183" i="1"/>
  <c r="BN2181" i="1"/>
  <c r="BO2181" i="1" s="1"/>
  <c r="BN2182" i="1" l="1"/>
  <c r="BO2182" i="1" s="1"/>
  <c r="BP2183" i="1"/>
  <c r="BM2184" i="1"/>
  <c r="BP2184" i="1" l="1"/>
  <c r="BM2185" i="1"/>
  <c r="BN2184" i="1" s="1"/>
  <c r="BO2184" i="1" s="1"/>
  <c r="BN2183" i="1"/>
  <c r="BO2183" i="1" s="1"/>
  <c r="BP2185" i="1" l="1"/>
  <c r="BM2186" i="1"/>
  <c r="BP2186" i="1" l="1"/>
  <c r="BM2187" i="1"/>
  <c r="BN2185" i="1"/>
  <c r="BO2185" i="1" s="1"/>
  <c r="BP2187" i="1" l="1"/>
  <c r="BM2188" i="1"/>
  <c r="BN2187" i="1" s="1"/>
  <c r="BO2187" i="1" s="1"/>
  <c r="BN2186" i="1"/>
  <c r="BO2186" i="1" s="1"/>
  <c r="BP2188" i="1" l="1"/>
  <c r="BM2189" i="1"/>
  <c r="BP2189" i="1" l="1"/>
  <c r="BM2190" i="1"/>
  <c r="BN2189" i="1" s="1"/>
  <c r="BO2189" i="1" s="1"/>
  <c r="BN2188" i="1"/>
  <c r="BO2188" i="1" s="1"/>
  <c r="BP2190" i="1" l="1"/>
  <c r="BM2191" i="1"/>
  <c r="BP2191" i="1" l="1"/>
  <c r="BM2192" i="1"/>
  <c r="BN2191" i="1" s="1"/>
  <c r="BO2191" i="1" s="1"/>
  <c r="BN2190" i="1"/>
  <c r="BO2190" i="1" s="1"/>
  <c r="BP2192" i="1" l="1"/>
  <c r="BM2193" i="1"/>
  <c r="BN2192" i="1" s="1"/>
  <c r="BO2192" i="1" s="1"/>
  <c r="BP2193" i="1" l="1"/>
  <c r="BM2194" i="1"/>
  <c r="BP2194" i="1" l="1"/>
  <c r="BM2195" i="1"/>
  <c r="BN2194" i="1" s="1"/>
  <c r="BO2194" i="1" s="1"/>
  <c r="BN2193" i="1"/>
  <c r="BO2193" i="1" s="1"/>
  <c r="BP2195" i="1" l="1"/>
  <c r="BM2196" i="1"/>
  <c r="BP2196" i="1" l="1"/>
  <c r="BM2197" i="1"/>
  <c r="BN2196" i="1" s="1"/>
  <c r="BO2196" i="1" s="1"/>
  <c r="BN2195" i="1"/>
  <c r="BO2195" i="1" s="1"/>
  <c r="BP2197" i="1" l="1"/>
  <c r="BM2198" i="1"/>
  <c r="BP2198" i="1" l="1"/>
  <c r="BM2199" i="1"/>
  <c r="BN2197" i="1"/>
  <c r="BO2197" i="1" s="1"/>
  <c r="BP2199" i="1" l="1"/>
  <c r="BM2200" i="1"/>
  <c r="BN2199" i="1" s="1"/>
  <c r="BO2199" i="1" s="1"/>
  <c r="BN2198" i="1"/>
  <c r="BO2198" i="1" s="1"/>
  <c r="BP2200" i="1" l="1"/>
  <c r="BM2201" i="1"/>
  <c r="BP2201" i="1" l="1"/>
  <c r="BM2202" i="1"/>
  <c r="BN2201" i="1" s="1"/>
  <c r="BO2201" i="1" s="1"/>
  <c r="BN2200" i="1"/>
  <c r="BO2200" i="1" s="1"/>
  <c r="BP2202" i="1" l="1"/>
  <c r="BM2203" i="1"/>
  <c r="BP2203" i="1" l="1"/>
  <c r="BM2204" i="1"/>
  <c r="BN2203" i="1" s="1"/>
  <c r="BO2203" i="1" s="1"/>
  <c r="BN2202" i="1"/>
  <c r="BO2202" i="1" s="1"/>
  <c r="BP2204" i="1" l="1"/>
  <c r="BM2205" i="1"/>
  <c r="BP2205" i="1" l="1"/>
  <c r="BM2206" i="1"/>
  <c r="BN2204" i="1"/>
  <c r="BO2204" i="1" s="1"/>
  <c r="BP2206" i="1" l="1"/>
  <c r="BM2207" i="1"/>
  <c r="BN2206" i="1" s="1"/>
  <c r="BO2206" i="1" s="1"/>
  <c r="BN2205" i="1"/>
  <c r="BO2205" i="1" s="1"/>
  <c r="BP2207" i="1" l="1"/>
  <c r="BM2208" i="1"/>
  <c r="BP2208" i="1" l="1"/>
  <c r="BM2209" i="1"/>
  <c r="BN2208" i="1" s="1"/>
  <c r="BO2208" i="1" s="1"/>
  <c r="BN2207" i="1"/>
  <c r="BO2207" i="1" s="1"/>
  <c r="BP2209" i="1" l="1"/>
  <c r="BM2210" i="1"/>
  <c r="BP2210" i="1" l="1"/>
  <c r="BM2211" i="1"/>
  <c r="BN2209" i="1"/>
  <c r="BO2209" i="1" s="1"/>
  <c r="BP2211" i="1" l="1"/>
  <c r="BM2212" i="1"/>
  <c r="BN2211" i="1" s="1"/>
  <c r="BO2211" i="1" s="1"/>
  <c r="BN2210" i="1"/>
  <c r="BO2210" i="1" s="1"/>
  <c r="BP2212" i="1" l="1"/>
  <c r="BM2213" i="1"/>
  <c r="BP2213" i="1" l="1"/>
  <c r="BM2214" i="1"/>
  <c r="BN2213" i="1" s="1"/>
  <c r="BO2213" i="1" s="1"/>
  <c r="BN2212" i="1"/>
  <c r="BO2212" i="1" s="1"/>
  <c r="BP2214" i="1" l="1"/>
  <c r="BM2215" i="1"/>
  <c r="BP2215" i="1" l="1"/>
  <c r="BM2216" i="1"/>
  <c r="BN2215" i="1" s="1"/>
  <c r="BO2215" i="1" s="1"/>
  <c r="BN2214" i="1"/>
  <c r="BO2214" i="1" s="1"/>
  <c r="BP2216" i="1" l="1"/>
  <c r="BM2217" i="1"/>
  <c r="BN2216" i="1" s="1"/>
  <c r="BO2216" i="1" s="1"/>
  <c r="BP2217" i="1" l="1"/>
  <c r="BM2218" i="1"/>
  <c r="BP2218" i="1" l="1"/>
  <c r="BM2219" i="1"/>
  <c r="BN2218" i="1" s="1"/>
  <c r="BO2218" i="1" s="1"/>
  <c r="BN2217" i="1"/>
  <c r="BO2217" i="1" s="1"/>
  <c r="BP2219" i="1" l="1"/>
  <c r="BM2220" i="1"/>
  <c r="BP2220" i="1" l="1"/>
  <c r="BM2221" i="1"/>
  <c r="BN2220" i="1" s="1"/>
  <c r="BO2220" i="1" s="1"/>
  <c r="BN2219" i="1"/>
  <c r="BO2219" i="1" s="1"/>
  <c r="BP2221" i="1" l="1"/>
  <c r="BM2222" i="1"/>
  <c r="BN2221" i="1" s="1"/>
  <c r="BO2221" i="1" s="1"/>
  <c r="BP2222" i="1" l="1"/>
  <c r="BM2223" i="1"/>
  <c r="BP2223" i="1" l="1"/>
  <c r="BM2224" i="1"/>
  <c r="BN2223" i="1" s="1"/>
  <c r="BO2223" i="1" s="1"/>
  <c r="BN2222" i="1"/>
  <c r="BO2222" i="1" s="1"/>
  <c r="BP2224" i="1" l="1"/>
  <c r="BM2225" i="1"/>
  <c r="BP2225" i="1" l="1"/>
  <c r="BM2226" i="1"/>
  <c r="BN2225" i="1" s="1"/>
  <c r="BO2225" i="1" s="1"/>
  <c r="BN2224" i="1"/>
  <c r="BO2224" i="1" s="1"/>
  <c r="BP2226" i="1" l="1"/>
  <c r="BM2227" i="1"/>
  <c r="BP2227" i="1" l="1"/>
  <c r="BM2228" i="1"/>
  <c r="BN2227" i="1" s="1"/>
  <c r="BO2227" i="1" s="1"/>
  <c r="BN2226" i="1"/>
  <c r="BO2226" i="1" s="1"/>
  <c r="BP2228" i="1" l="1"/>
  <c r="BM2229" i="1"/>
  <c r="BP2229" i="1" l="1"/>
  <c r="BM2230" i="1"/>
  <c r="BN2228" i="1"/>
  <c r="BO2228" i="1" s="1"/>
  <c r="BP2230" i="1" l="1"/>
  <c r="BM2231" i="1"/>
  <c r="BN2230" i="1" s="1"/>
  <c r="BO2230" i="1" s="1"/>
  <c r="BN2229" i="1"/>
  <c r="BO2229" i="1" s="1"/>
  <c r="BP2231" i="1" l="1"/>
  <c r="BM2232" i="1"/>
  <c r="BP2232" i="1" l="1"/>
  <c r="BM2233" i="1"/>
  <c r="BN2232" i="1" s="1"/>
  <c r="BO2232" i="1" s="1"/>
  <c r="BN2231" i="1"/>
  <c r="BO2231" i="1" s="1"/>
  <c r="BP2233" i="1" l="1"/>
  <c r="BM2234" i="1"/>
  <c r="BP2234" i="1" l="1"/>
  <c r="BM2235" i="1"/>
  <c r="BN2233" i="1"/>
  <c r="BO2233" i="1" s="1"/>
  <c r="BP2235" i="1" l="1"/>
  <c r="BM2236" i="1"/>
  <c r="BN2235" i="1" s="1"/>
  <c r="BO2235" i="1" s="1"/>
  <c r="BN2234" i="1"/>
  <c r="BO2234" i="1" s="1"/>
  <c r="BP2236" i="1" l="1"/>
  <c r="BM2237" i="1"/>
  <c r="BP2237" i="1" l="1"/>
  <c r="BM2238" i="1"/>
  <c r="BN2237" i="1" s="1"/>
  <c r="BO2237" i="1" s="1"/>
  <c r="BN2236" i="1"/>
  <c r="BO2236" i="1" s="1"/>
  <c r="BP2238" i="1" l="1"/>
  <c r="BM2239" i="1"/>
  <c r="BP2239" i="1" l="1"/>
  <c r="BM2240" i="1"/>
  <c r="BN2239" i="1" s="1"/>
  <c r="BO2239" i="1" s="1"/>
  <c r="BN2238" i="1"/>
  <c r="BO2238" i="1" s="1"/>
  <c r="BP2240" i="1" l="1"/>
  <c r="BM2241" i="1"/>
  <c r="BN2240" i="1" s="1"/>
  <c r="BO2240" i="1" s="1"/>
  <c r="BP2241" i="1" l="1"/>
  <c r="BM2242" i="1"/>
  <c r="BP2242" i="1" l="1"/>
  <c r="BM2243" i="1"/>
  <c r="BN2242" i="1" s="1"/>
  <c r="BO2242" i="1" s="1"/>
  <c r="BN2241" i="1"/>
  <c r="BO2241" i="1" s="1"/>
  <c r="BP2243" i="1" l="1"/>
  <c r="BM2244" i="1"/>
  <c r="BP2244" i="1" l="1"/>
  <c r="BM2245" i="1"/>
  <c r="BN2244" i="1" s="1"/>
  <c r="BO2244" i="1" s="1"/>
  <c r="BN2243" i="1"/>
  <c r="BO2243" i="1" s="1"/>
  <c r="BP2245" i="1" l="1"/>
  <c r="BM2246" i="1"/>
  <c r="BN2245" i="1" s="1"/>
  <c r="BO2245" i="1" s="1"/>
  <c r="BP2246" i="1" l="1"/>
  <c r="BM2247" i="1"/>
  <c r="BP2247" i="1" l="1"/>
  <c r="BM2248" i="1"/>
  <c r="BN2247" i="1" s="1"/>
  <c r="BO2247" i="1" s="1"/>
  <c r="BN2246" i="1"/>
  <c r="BO2246" i="1" s="1"/>
  <c r="BP2248" i="1" l="1"/>
  <c r="BM2249" i="1"/>
  <c r="BP2249" i="1" l="1"/>
  <c r="BM2250" i="1"/>
  <c r="BN2249" i="1" s="1"/>
  <c r="BO2249" i="1" s="1"/>
  <c r="BN2248" i="1"/>
  <c r="BO2248" i="1" s="1"/>
  <c r="BP2250" i="1" l="1"/>
  <c r="BM2251" i="1"/>
  <c r="BP2251" i="1" l="1"/>
  <c r="BM2252" i="1"/>
  <c r="BN2251" i="1" s="1"/>
  <c r="BO2251" i="1" s="1"/>
  <c r="BN2250" i="1"/>
  <c r="BO2250" i="1" s="1"/>
  <c r="BP2252" i="1" l="1"/>
  <c r="BM2253" i="1"/>
  <c r="BP2253" i="1" l="1"/>
  <c r="BM2254" i="1"/>
  <c r="BN2252" i="1"/>
  <c r="BO2252" i="1" s="1"/>
  <c r="BP2254" i="1" l="1"/>
  <c r="BM2255" i="1"/>
  <c r="BN2254" i="1" s="1"/>
  <c r="BO2254" i="1" s="1"/>
  <c r="BN2253" i="1"/>
  <c r="BO2253" i="1" s="1"/>
  <c r="BP2255" i="1" l="1"/>
  <c r="BM2256" i="1"/>
  <c r="BP2256" i="1" l="1"/>
  <c r="BM2257" i="1"/>
  <c r="BN2256" i="1" s="1"/>
  <c r="BO2256" i="1" s="1"/>
  <c r="BN2255" i="1"/>
  <c r="BO2255" i="1" s="1"/>
  <c r="BP2257" i="1" l="1"/>
  <c r="BM2258" i="1"/>
  <c r="BP2258" i="1" l="1"/>
  <c r="BM2259" i="1"/>
  <c r="BN2257" i="1"/>
  <c r="BO2257" i="1" s="1"/>
  <c r="BP2259" i="1" l="1"/>
  <c r="BM2260" i="1"/>
  <c r="BN2259" i="1" s="1"/>
  <c r="BO2259" i="1" s="1"/>
  <c r="BN2258" i="1"/>
  <c r="BO2258" i="1" s="1"/>
  <c r="BP2260" i="1" l="1"/>
  <c r="BM2261" i="1"/>
  <c r="BP2261" i="1" l="1"/>
  <c r="BM2262" i="1"/>
  <c r="BN2261" i="1" s="1"/>
  <c r="BO2261" i="1" s="1"/>
  <c r="BN2260" i="1"/>
  <c r="BO2260" i="1" s="1"/>
  <c r="BP2262" i="1" l="1"/>
  <c r="BM2263" i="1"/>
  <c r="BP2263" i="1" l="1"/>
  <c r="BM2264" i="1"/>
  <c r="BN2263" i="1" s="1"/>
  <c r="BO2263" i="1" s="1"/>
  <c r="BN2262" i="1"/>
  <c r="BO2262" i="1" s="1"/>
  <c r="BP2264" i="1" l="1"/>
  <c r="BM2265" i="1"/>
  <c r="BN2264" i="1" s="1"/>
  <c r="BO2264" i="1" s="1"/>
  <c r="BP2265" i="1" l="1"/>
  <c r="BM2266" i="1"/>
  <c r="BP2266" i="1" l="1"/>
  <c r="BM2267" i="1"/>
  <c r="BN2266" i="1" s="1"/>
  <c r="BO2266" i="1" s="1"/>
  <c r="BN2265" i="1"/>
  <c r="BO2265" i="1" s="1"/>
  <c r="BP2267" i="1" l="1"/>
  <c r="BM2268" i="1"/>
  <c r="BP2268" i="1" l="1"/>
  <c r="BM2269" i="1"/>
  <c r="BN2268" i="1" s="1"/>
  <c r="BO2268" i="1" s="1"/>
  <c r="BN2267" i="1"/>
  <c r="BO2267" i="1" s="1"/>
  <c r="BP2269" i="1" l="1"/>
  <c r="BM2270" i="1"/>
  <c r="BN2269" i="1" s="1"/>
  <c r="BO2269" i="1" s="1"/>
  <c r="BP2270" i="1" l="1"/>
  <c r="BM2271" i="1"/>
  <c r="BP2271" i="1" l="1"/>
  <c r="BM2272" i="1"/>
  <c r="BN2271" i="1" s="1"/>
  <c r="BO2271" i="1" s="1"/>
  <c r="BN2270" i="1"/>
  <c r="BO2270" i="1" s="1"/>
  <c r="BP2272" i="1" l="1"/>
  <c r="BM2273" i="1"/>
  <c r="BP2273" i="1" l="1"/>
  <c r="BM2274" i="1"/>
  <c r="BN2273" i="1" s="1"/>
  <c r="BO2273" i="1" s="1"/>
  <c r="BN2272" i="1"/>
  <c r="BO2272" i="1" s="1"/>
  <c r="BP2274" i="1" l="1"/>
  <c r="BM2275" i="1"/>
  <c r="BP2275" i="1" l="1"/>
  <c r="BM2276" i="1"/>
  <c r="BN2275" i="1" s="1"/>
  <c r="BO2275" i="1" s="1"/>
  <c r="BN2274" i="1"/>
  <c r="BO2274" i="1" s="1"/>
  <c r="BP2276" i="1" l="1"/>
  <c r="BM2277" i="1"/>
  <c r="BP2277" i="1" l="1"/>
  <c r="BM2278" i="1"/>
  <c r="BN2276" i="1"/>
  <c r="BO2276" i="1" s="1"/>
  <c r="BP2278" i="1" l="1"/>
  <c r="BM2279" i="1"/>
  <c r="BN2278" i="1" s="1"/>
  <c r="BO2278" i="1" s="1"/>
  <c r="BN2277" i="1"/>
  <c r="BO2277" i="1" s="1"/>
  <c r="BP2279" i="1" l="1"/>
  <c r="BM2280" i="1"/>
  <c r="BP2280" i="1" l="1"/>
  <c r="BM2281" i="1"/>
  <c r="BN2280" i="1" s="1"/>
  <c r="BO2280" i="1" s="1"/>
  <c r="BN2279" i="1"/>
  <c r="BO2279" i="1" s="1"/>
  <c r="BP2281" i="1" l="1"/>
  <c r="BM2282" i="1"/>
  <c r="BP2282" i="1" l="1"/>
  <c r="BM2283" i="1"/>
  <c r="BN2281" i="1"/>
  <c r="BO2281" i="1" s="1"/>
  <c r="BP2283" i="1" l="1"/>
  <c r="BM2284" i="1"/>
  <c r="BN2283" i="1" s="1"/>
  <c r="BO2283" i="1" s="1"/>
  <c r="BN2282" i="1"/>
  <c r="BO2282" i="1" s="1"/>
  <c r="BP2284" i="1" l="1"/>
  <c r="BM2285" i="1"/>
  <c r="BP2285" i="1" l="1"/>
  <c r="BM2286" i="1"/>
  <c r="BN2285" i="1" s="1"/>
  <c r="BO2285" i="1" s="1"/>
  <c r="BN2284" i="1"/>
  <c r="BO2284" i="1" s="1"/>
  <c r="BP2286" i="1" l="1"/>
  <c r="BM2287" i="1"/>
  <c r="BP2287" i="1" l="1"/>
  <c r="BM2288" i="1"/>
  <c r="BN2287" i="1" s="1"/>
  <c r="BO2287" i="1" s="1"/>
  <c r="BN2286" i="1"/>
  <c r="BO2286" i="1" s="1"/>
  <c r="BP2288" i="1" l="1"/>
  <c r="BM2289" i="1"/>
  <c r="BN2288" i="1" s="1"/>
  <c r="BO2288" i="1" s="1"/>
  <c r="BP2289" i="1" l="1"/>
  <c r="BM2290" i="1"/>
  <c r="BP2290" i="1" l="1"/>
  <c r="BM2291" i="1"/>
  <c r="BN2290" i="1" s="1"/>
  <c r="BO2290" i="1" s="1"/>
  <c r="BN2289" i="1"/>
  <c r="BO2289" i="1" s="1"/>
  <c r="BP2291" i="1" l="1"/>
  <c r="BM2292" i="1"/>
  <c r="BP2292" i="1" l="1"/>
  <c r="BM2293" i="1"/>
  <c r="BN2292" i="1" s="1"/>
  <c r="BO2292" i="1" s="1"/>
  <c r="BN2291" i="1"/>
  <c r="BO2291" i="1" s="1"/>
  <c r="BP2293" i="1" l="1"/>
  <c r="BM2294" i="1"/>
  <c r="BN2293" i="1" s="1"/>
  <c r="BO2293" i="1" s="1"/>
  <c r="BP2294" i="1" l="1"/>
  <c r="BM2295" i="1"/>
  <c r="BP2295" i="1" l="1"/>
  <c r="BM2296" i="1"/>
  <c r="BN2295" i="1" s="1"/>
  <c r="BO2295" i="1" s="1"/>
  <c r="BN2294" i="1"/>
  <c r="BO2294" i="1" s="1"/>
  <c r="BP2296" i="1" l="1"/>
  <c r="BM2297" i="1"/>
  <c r="BP2297" i="1" l="1"/>
  <c r="BM2298" i="1"/>
  <c r="BN2296" i="1"/>
  <c r="BO2296" i="1" s="1"/>
  <c r="BN2297" i="1" l="1"/>
  <c r="BO2297" i="1" s="1"/>
  <c r="BP2298" i="1"/>
  <c r="BM2299" i="1"/>
  <c r="BP2299" i="1" l="1"/>
  <c r="BM2300" i="1"/>
  <c r="BN2299" i="1" s="1"/>
  <c r="BO2299" i="1" s="1"/>
  <c r="BN2298" i="1"/>
  <c r="BO2298" i="1" s="1"/>
  <c r="BP2300" i="1" l="1"/>
  <c r="BM2301" i="1"/>
  <c r="BP2301" i="1" l="1"/>
  <c r="BM2302" i="1"/>
  <c r="BN2300" i="1"/>
  <c r="BO2300" i="1" s="1"/>
  <c r="BP2302" i="1" l="1"/>
  <c r="BM2303" i="1"/>
  <c r="BN2302" i="1" s="1"/>
  <c r="BO2302" i="1" s="1"/>
  <c r="BN2301" i="1"/>
  <c r="BO2301" i="1" s="1"/>
  <c r="BP2303" i="1" l="1"/>
  <c r="BM2304" i="1"/>
  <c r="BP2304" i="1" l="1"/>
  <c r="BM2305" i="1"/>
  <c r="BN2304" i="1" s="1"/>
  <c r="BO2304" i="1" s="1"/>
  <c r="BN2303" i="1"/>
  <c r="BO2303" i="1" s="1"/>
  <c r="BP2305" i="1" l="1"/>
  <c r="BM2306" i="1"/>
  <c r="BP2306" i="1" l="1"/>
  <c r="BM2307" i="1"/>
  <c r="BN2305" i="1"/>
  <c r="BO2305" i="1" s="1"/>
  <c r="BP2307" i="1" l="1"/>
  <c r="BM2308" i="1"/>
  <c r="BN2307" i="1" s="1"/>
  <c r="BO2307" i="1" s="1"/>
  <c r="BN2306" i="1"/>
  <c r="BO2306" i="1" s="1"/>
  <c r="BP2308" i="1" l="1"/>
  <c r="BM2309" i="1"/>
  <c r="BP2309" i="1" l="1"/>
  <c r="BM2310" i="1"/>
  <c r="BN2309" i="1" s="1"/>
  <c r="BO2309" i="1" s="1"/>
  <c r="BN2308" i="1"/>
  <c r="BO2308" i="1" s="1"/>
  <c r="BP2310" i="1" l="1"/>
  <c r="BM2311" i="1"/>
  <c r="BP2311" i="1" l="1"/>
  <c r="BM2312" i="1"/>
  <c r="BN2311" i="1" s="1"/>
  <c r="BO2311" i="1" s="1"/>
  <c r="BN2310" i="1"/>
  <c r="BO2310" i="1" s="1"/>
  <c r="BP2312" i="1" l="1"/>
  <c r="BM2313" i="1"/>
  <c r="BN2312" i="1" s="1"/>
  <c r="BO2312" i="1" s="1"/>
  <c r="BP2313" i="1" l="1"/>
  <c r="BM2314" i="1"/>
  <c r="BP2314" i="1" l="1"/>
  <c r="BM2315" i="1"/>
  <c r="BN2314" i="1" s="1"/>
  <c r="BO2314" i="1" s="1"/>
  <c r="BN2313" i="1"/>
  <c r="BO2313" i="1" s="1"/>
  <c r="BP2315" i="1" l="1"/>
  <c r="BM2316" i="1"/>
  <c r="BP2316" i="1" l="1"/>
  <c r="BM2317" i="1"/>
  <c r="BN2316" i="1" s="1"/>
  <c r="BO2316" i="1" s="1"/>
  <c r="BN2315" i="1"/>
  <c r="BO2315" i="1" s="1"/>
  <c r="BP2317" i="1" l="1"/>
  <c r="BM2318" i="1"/>
  <c r="BN2317" i="1" l="1"/>
  <c r="BO2317" i="1" s="1"/>
  <c r="BP2318" i="1"/>
  <c r="BM2319" i="1"/>
  <c r="BN2318" i="1" l="1"/>
  <c r="BO2318" i="1" s="1"/>
  <c r="BP2319" i="1"/>
  <c r="BM2320" i="1"/>
  <c r="BN2319" i="1" s="1"/>
  <c r="BO2319" i="1" s="1"/>
  <c r="BP2320" i="1" l="1"/>
  <c r="BM2321" i="1"/>
  <c r="BN2320" i="1" l="1"/>
  <c r="BO2320" i="1" s="1"/>
  <c r="BP2321" i="1"/>
  <c r="BM2322" i="1"/>
  <c r="BN2321" i="1" s="1"/>
  <c r="BO2321" i="1" s="1"/>
  <c r="BP2322" i="1" l="1"/>
  <c r="BM2323" i="1"/>
  <c r="BP2323" i="1" l="1"/>
  <c r="BN2322" i="1"/>
  <c r="BO2322" i="1" s="1"/>
  <c r="BM2324" i="1"/>
  <c r="BN2323" i="1" l="1"/>
  <c r="BO2323" i="1" s="1"/>
  <c r="BP2324" i="1"/>
  <c r="BM2325" i="1"/>
  <c r="BN2324" i="1" l="1"/>
  <c r="BO2324" i="1" s="1"/>
  <c r="BP2325" i="1"/>
  <c r="BM2326" i="1"/>
  <c r="BN2325" i="1" l="1"/>
  <c r="BO2325" i="1" s="1"/>
  <c r="BP2326" i="1"/>
  <c r="BM2327" i="1"/>
  <c r="BN2326" i="1" s="1"/>
  <c r="BO2326" i="1" s="1"/>
  <c r="BP2327" i="1" l="1"/>
  <c r="BM2328" i="1"/>
  <c r="BP2328" i="1" l="1"/>
  <c r="BM2329" i="1"/>
  <c r="BN2327" i="1"/>
  <c r="BO2327" i="1" s="1"/>
  <c r="BN2328" i="1" l="1"/>
  <c r="BO2328" i="1" s="1"/>
  <c r="BP2329" i="1"/>
  <c r="BM2330" i="1"/>
  <c r="BN2329" i="1" s="1"/>
  <c r="BO2329" i="1" s="1"/>
  <c r="BP2330" i="1" l="1"/>
  <c r="BM2331" i="1"/>
  <c r="BP2331" i="1" l="1"/>
  <c r="BM2332" i="1"/>
  <c r="BN2330" i="1"/>
  <c r="BO2330" i="1" s="1"/>
  <c r="BP2332" i="1" l="1"/>
  <c r="BM2333" i="1"/>
  <c r="BN2331" i="1"/>
  <c r="BO2331" i="1" s="1"/>
  <c r="BN2332" i="1" l="1"/>
  <c r="BO2332" i="1" s="1"/>
  <c r="BP2333" i="1"/>
  <c r="BM2334" i="1"/>
  <c r="BN2333" i="1" l="1"/>
  <c r="BO2333" i="1" s="1"/>
  <c r="BP2334" i="1"/>
  <c r="BM2335" i="1"/>
  <c r="BN2334" i="1" l="1"/>
  <c r="BO2334" i="1" s="1"/>
  <c r="BP2335" i="1"/>
  <c r="BM2336" i="1"/>
  <c r="BN2335" i="1" l="1"/>
  <c r="BO2335" i="1" s="1"/>
  <c r="BP2336" i="1"/>
  <c r="BM2337" i="1"/>
  <c r="BN2336" i="1" l="1"/>
  <c r="BO2336" i="1" s="1"/>
  <c r="BP2337" i="1"/>
  <c r="BM2338" i="1"/>
  <c r="BN2337" i="1" l="1"/>
  <c r="BO2337" i="1" s="1"/>
  <c r="BP2338" i="1"/>
  <c r="BM2339" i="1"/>
  <c r="BN2338" i="1" l="1"/>
  <c r="BO2338" i="1" s="1"/>
  <c r="BP2339" i="1"/>
  <c r="BM2340" i="1"/>
  <c r="BP2340" i="1" l="1"/>
  <c r="BM2341" i="1"/>
  <c r="BN2339" i="1"/>
  <c r="BO2339" i="1" s="1"/>
  <c r="BN2340" i="1" l="1"/>
  <c r="BO2340" i="1" s="1"/>
  <c r="BP2341" i="1"/>
  <c r="BM2342" i="1"/>
  <c r="BP2342" i="1" l="1"/>
  <c r="BN2341" i="1"/>
  <c r="BO2341" i="1" s="1"/>
  <c r="BM2343" i="1"/>
  <c r="BP2343" i="1" l="1"/>
  <c r="BM2344" i="1"/>
  <c r="BN2342" i="1"/>
  <c r="BO2342" i="1" s="1"/>
  <c r="BN2343" i="1" l="1"/>
  <c r="BO2343" i="1" s="1"/>
  <c r="BP2344" i="1"/>
  <c r="BM2345" i="1"/>
  <c r="BN2344" i="1" l="1"/>
  <c r="BO2344" i="1" s="1"/>
  <c r="BP2345" i="1"/>
  <c r="BM2346" i="1"/>
  <c r="BP2346" i="1" l="1"/>
  <c r="BN2345" i="1"/>
  <c r="BO2345" i="1" s="1"/>
  <c r="BM2347" i="1"/>
  <c r="BN2346" i="1" l="1"/>
  <c r="BO2346" i="1" s="1"/>
  <c r="BP2347" i="1"/>
  <c r="BM2348" i="1"/>
  <c r="BN2347" i="1" l="1"/>
  <c r="BO2347" i="1" s="1"/>
  <c r="BP2348" i="1"/>
  <c r="BM2349" i="1"/>
  <c r="BP2349" i="1" l="1"/>
  <c r="BM2350" i="1"/>
  <c r="BN2348" i="1"/>
  <c r="BO2348" i="1" s="1"/>
  <c r="BP2350" i="1" l="1"/>
  <c r="BM2351" i="1"/>
  <c r="BN2349" i="1"/>
  <c r="BO2349" i="1" s="1"/>
  <c r="BP2351" i="1" l="1"/>
  <c r="BM2352" i="1"/>
  <c r="BN2351" i="1" s="1"/>
  <c r="BO2351" i="1" s="1"/>
  <c r="BN2350" i="1"/>
  <c r="BO2350" i="1" s="1"/>
  <c r="BP2352" i="1" l="1"/>
  <c r="BM2353" i="1"/>
  <c r="BN2352" i="1" s="1"/>
  <c r="BO2352" i="1" s="1"/>
  <c r="BP2353" i="1" l="1"/>
  <c r="BM2354" i="1"/>
  <c r="BP2354" i="1" l="1"/>
  <c r="BM2355" i="1"/>
  <c r="BN2353" i="1"/>
  <c r="BO2353" i="1" s="1"/>
  <c r="BP2355" i="1" l="1"/>
  <c r="BM2356" i="1"/>
  <c r="BN2355" i="1" s="1"/>
  <c r="BO2355" i="1" s="1"/>
  <c r="BN2354" i="1"/>
  <c r="BO2354" i="1" s="1"/>
  <c r="BP2356" i="1" l="1"/>
  <c r="BM2357" i="1"/>
  <c r="BP2357" i="1" l="1"/>
  <c r="BM2358" i="1"/>
  <c r="BN2357" i="1" s="1"/>
  <c r="BO2357" i="1" s="1"/>
  <c r="BN2356" i="1"/>
  <c r="BO2356" i="1" s="1"/>
  <c r="BP2358" i="1" l="1"/>
  <c r="BM2359" i="1"/>
  <c r="BP2359" i="1" l="1"/>
  <c r="BM2360" i="1"/>
  <c r="BN2359" i="1" s="1"/>
  <c r="BO2359" i="1" s="1"/>
  <c r="BN2358" i="1"/>
  <c r="BO2358" i="1" s="1"/>
  <c r="BP2360" i="1" l="1"/>
  <c r="BM2361" i="1"/>
  <c r="BN2360" i="1" s="1"/>
  <c r="BO2360" i="1" s="1"/>
  <c r="BP2361" i="1" l="1"/>
  <c r="BM2362" i="1"/>
  <c r="BP2362" i="1" l="1"/>
  <c r="BM2363" i="1"/>
  <c r="BN2362" i="1" s="1"/>
  <c r="BO2362" i="1" s="1"/>
  <c r="BN2361" i="1"/>
  <c r="BO2361" i="1" s="1"/>
  <c r="BP2363" i="1" l="1"/>
  <c r="BM2364" i="1"/>
  <c r="BP2364" i="1" l="1"/>
  <c r="BM2365" i="1"/>
  <c r="BN2364" i="1" s="1"/>
  <c r="BO2364" i="1" s="1"/>
  <c r="BN2363" i="1"/>
  <c r="BO2363" i="1" s="1"/>
  <c r="BP2365" i="1" l="1"/>
  <c r="BM2366" i="1"/>
  <c r="BP2366" i="1" l="1"/>
  <c r="BM2367" i="1"/>
  <c r="BN2365" i="1"/>
  <c r="BO2365" i="1" s="1"/>
  <c r="BP2367" i="1" l="1"/>
  <c r="BM2368" i="1"/>
  <c r="BN2367" i="1" s="1"/>
  <c r="BO2367" i="1" s="1"/>
  <c r="BN2366" i="1"/>
  <c r="BO2366" i="1" s="1"/>
  <c r="BP2368" i="1" l="1"/>
  <c r="BM2369" i="1"/>
  <c r="BP2369" i="1" l="1"/>
  <c r="BM2370" i="1"/>
  <c r="BN2369" i="1" s="1"/>
  <c r="BO2369" i="1" s="1"/>
  <c r="BN2368" i="1"/>
  <c r="BO2368" i="1" s="1"/>
  <c r="BP2370" i="1" l="1"/>
  <c r="BM2371" i="1"/>
  <c r="BP2371" i="1" l="1"/>
  <c r="BM2372" i="1"/>
  <c r="BN2371" i="1" s="1"/>
  <c r="BO2371" i="1" s="1"/>
  <c r="BN2370" i="1"/>
  <c r="BO2370" i="1" s="1"/>
  <c r="BP2372" i="1" l="1"/>
  <c r="BM2373" i="1"/>
  <c r="BP2373" i="1" l="1"/>
  <c r="BM2374" i="1"/>
  <c r="BN2372" i="1"/>
  <c r="BO2372" i="1" s="1"/>
  <c r="BP2374" i="1" l="1"/>
  <c r="BM2375" i="1"/>
  <c r="BN2374" i="1" s="1"/>
  <c r="BO2374" i="1" s="1"/>
  <c r="BN2373" i="1"/>
  <c r="BO2373" i="1" s="1"/>
  <c r="BP2375" i="1" l="1"/>
  <c r="BM2376" i="1"/>
  <c r="BP2376" i="1" l="1"/>
  <c r="BM2377" i="1"/>
  <c r="BN2376" i="1" s="1"/>
  <c r="BO2376" i="1" s="1"/>
  <c r="BN2375" i="1"/>
  <c r="BO2375" i="1" s="1"/>
  <c r="BP2377" i="1" l="1"/>
  <c r="BM2378" i="1"/>
  <c r="BP2378" i="1" l="1"/>
  <c r="BM2379" i="1"/>
  <c r="BN2377" i="1"/>
  <c r="BO2377" i="1" s="1"/>
  <c r="BP2379" i="1" l="1"/>
  <c r="BM2380" i="1"/>
  <c r="BN2379" i="1" s="1"/>
  <c r="BO2379" i="1" s="1"/>
  <c r="BN2378" i="1"/>
  <c r="BO2378" i="1" s="1"/>
  <c r="BP2380" i="1" l="1"/>
  <c r="BM2381" i="1"/>
  <c r="BP2381" i="1" l="1"/>
  <c r="BM2382" i="1"/>
  <c r="BN2380" i="1"/>
  <c r="BO2380" i="1" s="1"/>
  <c r="BN2381" i="1" l="1"/>
  <c r="BO2381" i="1" s="1"/>
  <c r="BP2382" i="1"/>
  <c r="BM2383" i="1"/>
  <c r="BP2383" i="1" l="1"/>
  <c r="BM2384" i="1"/>
  <c r="BN2383" i="1" s="1"/>
  <c r="BO2383" i="1" s="1"/>
  <c r="BN2382" i="1"/>
  <c r="BO2382" i="1" s="1"/>
  <c r="BP2384" i="1" l="1"/>
  <c r="BM2385" i="1"/>
  <c r="BN2384" i="1" s="1"/>
  <c r="BO2384" i="1" s="1"/>
  <c r="BP2385" i="1" l="1"/>
  <c r="BM2386" i="1"/>
  <c r="BP2386" i="1" l="1"/>
  <c r="BM2387" i="1"/>
  <c r="BN2386" i="1" s="1"/>
  <c r="BO2386" i="1" s="1"/>
  <c r="BN2385" i="1"/>
  <c r="BO2385" i="1" s="1"/>
  <c r="BP2387" i="1" l="1"/>
  <c r="BM2388" i="1"/>
  <c r="BP2388" i="1" l="1"/>
  <c r="BM2389" i="1"/>
  <c r="BN2388" i="1" s="1"/>
  <c r="BO2388" i="1" s="1"/>
  <c r="BN2387" i="1"/>
  <c r="BO2387" i="1" s="1"/>
  <c r="BP2389" i="1" l="1"/>
  <c r="BM2390" i="1"/>
  <c r="BP2390" i="1" l="1"/>
  <c r="BM2391" i="1"/>
  <c r="BN2389" i="1"/>
  <c r="BO2389" i="1" s="1"/>
  <c r="BP2391" i="1" l="1"/>
  <c r="BM2392" i="1"/>
  <c r="BN2391" i="1" s="1"/>
  <c r="BO2391" i="1" s="1"/>
  <c r="BN2390" i="1"/>
  <c r="BO2390" i="1" s="1"/>
  <c r="BP2392" i="1" l="1"/>
  <c r="BM2393" i="1"/>
  <c r="BP2393" i="1" l="1"/>
  <c r="BM2394" i="1"/>
  <c r="BN2393" i="1" s="1"/>
  <c r="BO2393" i="1" s="1"/>
  <c r="BN2392" i="1"/>
  <c r="BO2392" i="1" s="1"/>
  <c r="BP2394" i="1" l="1"/>
  <c r="BM2395" i="1"/>
  <c r="BP2395" i="1" l="1"/>
  <c r="BM2396" i="1"/>
  <c r="BN2395" i="1" s="1"/>
  <c r="BO2395" i="1" s="1"/>
  <c r="BN2394" i="1"/>
  <c r="BO2394" i="1" s="1"/>
  <c r="BP2396" i="1" l="1"/>
  <c r="BM2397" i="1"/>
  <c r="BP2397" i="1" l="1"/>
  <c r="BM2398" i="1"/>
  <c r="BN2396" i="1"/>
  <c r="BO2396" i="1" s="1"/>
  <c r="BP2398" i="1" l="1"/>
  <c r="BM2399" i="1"/>
  <c r="BN2398" i="1" s="1"/>
  <c r="BO2398" i="1" s="1"/>
  <c r="BN2397" i="1"/>
  <c r="BO2397" i="1" s="1"/>
  <c r="BP2399" i="1" l="1"/>
  <c r="BM2400" i="1"/>
  <c r="BP2400" i="1" l="1"/>
  <c r="BM2401" i="1"/>
  <c r="BN2400" i="1" s="1"/>
  <c r="BO2400" i="1" s="1"/>
  <c r="BN2399" i="1"/>
  <c r="BO2399" i="1" s="1"/>
  <c r="BP2401" i="1" l="1"/>
  <c r="BM2402" i="1"/>
  <c r="BP2402" i="1" l="1"/>
  <c r="BM2403" i="1"/>
  <c r="BN2401" i="1"/>
  <c r="BO2401" i="1" s="1"/>
  <c r="BP2403" i="1" l="1"/>
  <c r="BM2404" i="1"/>
  <c r="BN2403" i="1" s="1"/>
  <c r="BO2403" i="1" s="1"/>
  <c r="BN2402" i="1"/>
  <c r="BO2402" i="1" s="1"/>
  <c r="BP2404" i="1" l="1"/>
  <c r="BM2405" i="1"/>
  <c r="BP2405" i="1" l="1"/>
  <c r="BM2406" i="1"/>
  <c r="BN2405" i="1" s="1"/>
  <c r="BO2405" i="1" s="1"/>
  <c r="BN2404" i="1"/>
  <c r="BO2404" i="1" s="1"/>
  <c r="BP2406" i="1" l="1"/>
  <c r="BM2407" i="1"/>
  <c r="BP2407" i="1" l="1"/>
  <c r="BM2408" i="1"/>
  <c r="BN2407" i="1" s="1"/>
  <c r="BO2407" i="1" s="1"/>
  <c r="BN2406" i="1"/>
  <c r="BO2406" i="1" s="1"/>
  <c r="BP2408" i="1" l="1"/>
  <c r="BM2409" i="1"/>
  <c r="BN2408" i="1" s="1"/>
  <c r="BO2408" i="1" s="1"/>
  <c r="BP2409" i="1" l="1"/>
  <c r="BM2410" i="1"/>
  <c r="BP2410" i="1" l="1"/>
  <c r="BM2411" i="1"/>
  <c r="BN2410" i="1" s="1"/>
  <c r="BO2410" i="1" s="1"/>
  <c r="BN2409" i="1"/>
  <c r="BO2409" i="1" s="1"/>
  <c r="BP2411" i="1" l="1"/>
  <c r="BM2412" i="1"/>
  <c r="BP2412" i="1" l="1"/>
  <c r="BM2413" i="1"/>
  <c r="BN2412" i="1" s="1"/>
  <c r="BO2412" i="1" s="1"/>
  <c r="BN2411" i="1"/>
  <c r="BO2411" i="1" s="1"/>
  <c r="BP2413" i="1" l="1"/>
  <c r="BM2414" i="1"/>
  <c r="BN2413" i="1" l="1"/>
  <c r="BO2413" i="1" s="1"/>
  <c r="BP2414" i="1"/>
  <c r="BM2415" i="1"/>
  <c r="BP2415" i="1" l="1"/>
  <c r="BM2416" i="1"/>
  <c r="BN2414" i="1"/>
  <c r="BO2414" i="1" s="1"/>
  <c r="BN2415" i="1" l="1"/>
  <c r="BO2415" i="1" s="1"/>
  <c r="BP2416" i="1"/>
  <c r="BM2417" i="1"/>
  <c r="BP2417" i="1" l="1"/>
  <c r="BM2418" i="1"/>
  <c r="BN2416" i="1"/>
  <c r="BO2416" i="1" s="1"/>
  <c r="BN2417" i="1" l="1"/>
  <c r="BO2417" i="1" s="1"/>
  <c r="BP2418" i="1"/>
  <c r="BM2419" i="1"/>
  <c r="BP2419" i="1" l="1"/>
  <c r="BM2420" i="1"/>
  <c r="BN2419" i="1" s="1"/>
  <c r="BO2419" i="1" s="1"/>
  <c r="BN2418" i="1"/>
  <c r="BO2418" i="1" s="1"/>
  <c r="BP2420" i="1" l="1"/>
  <c r="BM2421" i="1"/>
  <c r="BP2421" i="1" l="1"/>
  <c r="BM2422" i="1"/>
  <c r="BN2420" i="1"/>
  <c r="BO2420" i="1" s="1"/>
  <c r="BP2422" i="1" l="1"/>
  <c r="BM2423" i="1"/>
  <c r="BN2421" i="1"/>
  <c r="BO2421" i="1" s="1"/>
  <c r="BN2422" i="1" l="1"/>
  <c r="BO2422" i="1" s="1"/>
  <c r="BP2423" i="1"/>
  <c r="BM2424" i="1"/>
  <c r="BP2424" i="1" l="1"/>
  <c r="BM2425" i="1"/>
  <c r="BN2424" i="1" s="1"/>
  <c r="BO2424" i="1" s="1"/>
  <c r="BN2423" i="1"/>
  <c r="BO2423" i="1" s="1"/>
  <c r="BP2425" i="1" l="1"/>
  <c r="BM2426" i="1"/>
  <c r="BP2426" i="1" l="1"/>
  <c r="BM2427" i="1"/>
  <c r="BN2425" i="1"/>
  <c r="BO2425" i="1" s="1"/>
  <c r="BP2427" i="1" l="1"/>
  <c r="BM2428" i="1"/>
  <c r="BN2427" i="1" s="1"/>
  <c r="BO2427" i="1" s="1"/>
  <c r="BN2426" i="1"/>
  <c r="BO2426" i="1" s="1"/>
  <c r="BP2428" i="1" l="1"/>
  <c r="BM2429" i="1"/>
  <c r="BP2429" i="1" l="1"/>
  <c r="BM2430" i="1"/>
  <c r="BN2429" i="1" s="1"/>
  <c r="BO2429" i="1" s="1"/>
  <c r="BN2428" i="1"/>
  <c r="BO2428" i="1" s="1"/>
  <c r="BP2430" i="1" l="1"/>
  <c r="BM2431" i="1"/>
  <c r="BP2431" i="1" l="1"/>
  <c r="BM2432" i="1"/>
  <c r="BN2431" i="1" s="1"/>
  <c r="BO2431" i="1" s="1"/>
  <c r="BN2430" i="1"/>
  <c r="BO2430" i="1" s="1"/>
  <c r="BP2432" i="1" l="1"/>
  <c r="BM2433" i="1"/>
  <c r="BN2432" i="1" s="1"/>
  <c r="BO2432" i="1" s="1"/>
  <c r="BP2433" i="1" l="1"/>
  <c r="BM2434" i="1"/>
  <c r="BP2434" i="1" l="1"/>
  <c r="BM2435" i="1"/>
  <c r="BN2434" i="1" s="1"/>
  <c r="BO2434" i="1" s="1"/>
  <c r="BN2433" i="1"/>
  <c r="BO2433" i="1" s="1"/>
  <c r="BP2435" i="1" l="1"/>
  <c r="BM2436" i="1"/>
  <c r="BP2436" i="1" l="1"/>
  <c r="BM2437" i="1"/>
  <c r="BN2436" i="1" s="1"/>
  <c r="BO2436" i="1" s="1"/>
  <c r="BN2435" i="1"/>
  <c r="BO2435" i="1" s="1"/>
  <c r="BP2437" i="1" l="1"/>
  <c r="BM2438" i="1"/>
  <c r="BP2438" i="1" l="1"/>
  <c r="BM2439" i="1"/>
  <c r="BN2437" i="1"/>
  <c r="BO2437" i="1" s="1"/>
  <c r="BP2439" i="1" l="1"/>
  <c r="BM2440" i="1"/>
  <c r="BN2439" i="1" s="1"/>
  <c r="BO2439" i="1" s="1"/>
  <c r="BN2438" i="1"/>
  <c r="BO2438" i="1" s="1"/>
  <c r="BP2440" i="1" l="1"/>
  <c r="BM2441" i="1"/>
  <c r="BP2441" i="1" l="1"/>
  <c r="BN2440" i="1"/>
  <c r="BO2440" i="1" s="1"/>
  <c r="BM2442" i="1"/>
  <c r="BP2442" i="1" l="1"/>
  <c r="BM2443" i="1"/>
  <c r="BN2441" i="1"/>
  <c r="BO2441" i="1" s="1"/>
  <c r="BP2443" i="1" l="1"/>
  <c r="BM2444" i="1"/>
  <c r="BN2443" i="1" s="1"/>
  <c r="BO2443" i="1" s="1"/>
  <c r="BN2442" i="1"/>
  <c r="BO2442" i="1" s="1"/>
  <c r="BP2444" i="1" l="1"/>
  <c r="BM2445" i="1"/>
  <c r="BP2445" i="1" l="1"/>
  <c r="BM2446" i="1"/>
  <c r="BN2444" i="1"/>
  <c r="BO2444" i="1" s="1"/>
  <c r="BP2446" i="1" l="1"/>
  <c r="BM2447" i="1"/>
  <c r="BN2446" i="1" s="1"/>
  <c r="BO2446" i="1" s="1"/>
  <c r="BN2445" i="1"/>
  <c r="BO2445" i="1" s="1"/>
  <c r="BP2447" i="1" l="1"/>
  <c r="BM2448" i="1"/>
  <c r="BP2448" i="1" l="1"/>
  <c r="BM2449" i="1"/>
  <c r="BN2448" i="1" s="1"/>
  <c r="BO2448" i="1" s="1"/>
  <c r="BN2447" i="1"/>
  <c r="BO2447" i="1" s="1"/>
  <c r="BP2449" i="1" l="1"/>
  <c r="BM2450" i="1"/>
  <c r="BP2450" i="1" l="1"/>
  <c r="BM2451" i="1"/>
  <c r="BN2449" i="1"/>
  <c r="BO2449" i="1" s="1"/>
  <c r="BP2451" i="1" l="1"/>
  <c r="BM2452" i="1"/>
  <c r="BN2451" i="1" s="1"/>
  <c r="BO2451" i="1" s="1"/>
  <c r="BN2450" i="1"/>
  <c r="BO2450" i="1" s="1"/>
  <c r="BP2452" i="1" l="1"/>
  <c r="BM2453" i="1"/>
  <c r="BP2453" i="1" l="1"/>
  <c r="BM2454" i="1"/>
  <c r="BN2453" i="1" s="1"/>
  <c r="BO2453" i="1" s="1"/>
  <c r="BN2452" i="1"/>
  <c r="BO2452" i="1" s="1"/>
  <c r="BP2454" i="1" l="1"/>
  <c r="BM2455" i="1"/>
  <c r="BP2455" i="1" l="1"/>
  <c r="BM2456" i="1"/>
  <c r="BN2455" i="1" s="1"/>
  <c r="BO2455" i="1" s="1"/>
  <c r="BN2454" i="1"/>
  <c r="BO2454" i="1" s="1"/>
  <c r="BP2456" i="1" l="1"/>
  <c r="BM2457" i="1"/>
  <c r="BN2456" i="1" s="1"/>
  <c r="BO2456" i="1" s="1"/>
  <c r="BP2457" i="1" l="1"/>
  <c r="BM2458" i="1"/>
  <c r="BP2458" i="1" l="1"/>
  <c r="BM2459" i="1"/>
  <c r="BN2458" i="1" s="1"/>
  <c r="BO2458" i="1" s="1"/>
  <c r="BN2457" i="1"/>
  <c r="BO2457" i="1" s="1"/>
  <c r="BP2459" i="1" l="1"/>
  <c r="BM2460" i="1"/>
  <c r="BP2460" i="1" l="1"/>
  <c r="BM2461" i="1"/>
  <c r="BN2460" i="1" s="1"/>
  <c r="BO2460" i="1" s="1"/>
  <c r="BN2459" i="1"/>
  <c r="BO2459" i="1" s="1"/>
  <c r="BP2461" i="1" l="1"/>
  <c r="BM2462" i="1"/>
  <c r="BP2462" i="1" l="1"/>
  <c r="BM2463" i="1"/>
  <c r="BN2461" i="1"/>
  <c r="BO2461" i="1" s="1"/>
  <c r="BP2463" i="1" l="1"/>
  <c r="BM2464" i="1"/>
  <c r="BN2463" i="1" s="1"/>
  <c r="BO2463" i="1" s="1"/>
  <c r="BN2462" i="1"/>
  <c r="BO2462" i="1" s="1"/>
  <c r="BP2464" i="1" l="1"/>
  <c r="BM2465" i="1"/>
  <c r="BP2465" i="1" l="1"/>
  <c r="BM2466" i="1"/>
  <c r="BN2465" i="1" s="1"/>
  <c r="BO2465" i="1" s="1"/>
  <c r="BN2464" i="1"/>
  <c r="BO2464" i="1" s="1"/>
  <c r="BP2466" i="1" l="1"/>
  <c r="BM2467" i="1"/>
  <c r="BP2467" i="1" l="1"/>
  <c r="BM2468" i="1"/>
  <c r="BN2467" i="1" s="1"/>
  <c r="BO2467" i="1" s="1"/>
  <c r="BN2466" i="1"/>
  <c r="BO2466" i="1" s="1"/>
  <c r="BP2468" i="1" l="1"/>
  <c r="BM2469" i="1"/>
  <c r="BN2468" i="1" s="1"/>
  <c r="BO2468" i="1" s="1"/>
  <c r="BP2469" i="1" l="1"/>
  <c r="BM2470" i="1"/>
  <c r="BP2470" i="1" l="1"/>
  <c r="BM2471" i="1"/>
  <c r="BN2470" i="1" s="1"/>
  <c r="BO2470" i="1" s="1"/>
  <c r="BN2469" i="1"/>
  <c r="BO2469" i="1" s="1"/>
  <c r="BP2471" i="1" l="1"/>
  <c r="BM2472" i="1"/>
  <c r="BP2472" i="1" l="1"/>
  <c r="BM2473" i="1"/>
  <c r="BN2472" i="1" s="1"/>
  <c r="BO2472" i="1" s="1"/>
  <c r="BN2471" i="1"/>
  <c r="BO2471" i="1" s="1"/>
  <c r="BP2473" i="1" l="1"/>
  <c r="BM2474" i="1"/>
  <c r="BN2473" i="1" s="1"/>
  <c r="BO2473" i="1" s="1"/>
  <c r="BP2474" i="1" l="1"/>
  <c r="BM2475" i="1"/>
  <c r="BP2475" i="1" l="1"/>
  <c r="BM2476" i="1"/>
  <c r="BN2475" i="1" s="1"/>
  <c r="BO2475" i="1" s="1"/>
  <c r="BN2474" i="1"/>
  <c r="BO2474" i="1" s="1"/>
  <c r="BP2476" i="1" l="1"/>
  <c r="BM2477" i="1"/>
  <c r="BP2477" i="1" l="1"/>
  <c r="BM2478" i="1"/>
  <c r="BN2477" i="1" s="1"/>
  <c r="BO2477" i="1" s="1"/>
  <c r="BN2476" i="1"/>
  <c r="BO2476" i="1" s="1"/>
  <c r="BP2478" i="1" l="1"/>
  <c r="BM2479" i="1"/>
  <c r="BP2479" i="1" l="1"/>
  <c r="BM2480" i="1"/>
  <c r="BN2479" i="1" s="1"/>
  <c r="BO2479" i="1" s="1"/>
  <c r="BN2478" i="1"/>
  <c r="BO2478" i="1" s="1"/>
  <c r="BP2480" i="1" l="1"/>
  <c r="BM2481" i="1"/>
  <c r="BN2480" i="1" s="1"/>
  <c r="BO2480" i="1" s="1"/>
  <c r="BP2481" i="1" l="1"/>
  <c r="BM2482" i="1"/>
  <c r="BP2482" i="1" l="1"/>
  <c r="BM2483" i="1"/>
  <c r="BN2482" i="1" s="1"/>
  <c r="BO2482" i="1" s="1"/>
  <c r="BN2481" i="1"/>
  <c r="BO2481" i="1" s="1"/>
  <c r="BP2483" i="1" l="1"/>
  <c r="BM2484" i="1"/>
  <c r="BP2484" i="1" l="1"/>
  <c r="BM2485" i="1"/>
  <c r="BN2484" i="1" s="1"/>
  <c r="BO2484" i="1" s="1"/>
  <c r="BN2483" i="1"/>
  <c r="BO2483" i="1" s="1"/>
  <c r="BP2485" i="1" l="1"/>
  <c r="BM2486" i="1"/>
  <c r="BP2486" i="1" l="1"/>
  <c r="BM2487" i="1"/>
  <c r="BN2485" i="1"/>
  <c r="BO2485" i="1" s="1"/>
  <c r="BP2487" i="1" l="1"/>
  <c r="BM2488" i="1"/>
  <c r="BN2486" i="1"/>
  <c r="BO2486" i="1" s="1"/>
  <c r="BN2487" i="1" l="1"/>
  <c r="BO2487" i="1" s="1"/>
  <c r="BP2488" i="1"/>
  <c r="BM2489" i="1"/>
  <c r="BP2489" i="1" l="1"/>
  <c r="BM2490" i="1"/>
  <c r="BN2488" i="1"/>
  <c r="BO2488" i="1" s="1"/>
  <c r="BN2489" i="1" l="1"/>
  <c r="BO2489" i="1" s="1"/>
  <c r="BP2490" i="1"/>
  <c r="BM2491" i="1"/>
  <c r="BP2491" i="1" l="1"/>
  <c r="BM2492" i="1"/>
  <c r="BN2491" i="1" s="1"/>
  <c r="BO2491" i="1" s="1"/>
  <c r="BN2490" i="1"/>
  <c r="BO2490" i="1" s="1"/>
  <c r="BP2492" i="1" l="1"/>
  <c r="BM2493" i="1"/>
  <c r="BN2492" i="1" s="1"/>
  <c r="BO2492" i="1" s="1"/>
  <c r="BP2493" i="1" l="1"/>
  <c r="BM2494" i="1"/>
  <c r="BP2494" i="1" l="1"/>
  <c r="BM2495" i="1"/>
  <c r="BN2494" i="1" s="1"/>
  <c r="BO2494" i="1" s="1"/>
  <c r="BN2493" i="1"/>
  <c r="BO2493" i="1" s="1"/>
  <c r="BP2495" i="1" l="1"/>
  <c r="BM2496" i="1"/>
  <c r="BN2495" i="1" l="1"/>
  <c r="BO2495" i="1" s="1"/>
  <c r="BP2496" i="1"/>
  <c r="BM2497" i="1"/>
  <c r="BN2496" i="1" s="1"/>
  <c r="BO2496" i="1" s="1"/>
  <c r="BP2497" i="1" l="1"/>
  <c r="BM2498" i="1"/>
  <c r="BP2498" i="1" l="1"/>
  <c r="BM2499" i="1"/>
  <c r="BN2498" i="1"/>
  <c r="BO2498" i="1" s="1"/>
  <c r="BN2497" i="1"/>
  <c r="BO2497" i="1" s="1"/>
  <c r="BP2499" i="1" l="1"/>
  <c r="BM2500" i="1"/>
  <c r="BN2499" i="1" s="1"/>
  <c r="BO2499" i="1" s="1"/>
  <c r="BP2500" i="1" l="1"/>
  <c r="BM2501" i="1"/>
  <c r="BN2500" i="1" l="1"/>
  <c r="BO2500" i="1" s="1"/>
  <c r="BP2501" i="1"/>
  <c r="BM2502" i="1"/>
  <c r="BN2501" i="1" s="1"/>
  <c r="BO2501" i="1" s="1"/>
  <c r="BP2502" i="1" l="1"/>
  <c r="BM2503" i="1"/>
  <c r="BN2502" i="1" l="1"/>
  <c r="BO2502" i="1" s="1"/>
  <c r="BP2503" i="1"/>
  <c r="BM2504" i="1"/>
  <c r="BP2504" i="1" l="1"/>
  <c r="BM2505" i="1"/>
  <c r="BN2504" i="1" s="1"/>
  <c r="BO2504" i="1" s="1"/>
  <c r="BN2503" i="1"/>
  <c r="BO2503" i="1" s="1"/>
  <c r="BP2505" i="1" l="1"/>
  <c r="BM2506" i="1"/>
  <c r="BP2506" i="1" l="1"/>
  <c r="BM2507" i="1"/>
  <c r="BN2506" i="1" s="1"/>
  <c r="BO2506" i="1" s="1"/>
  <c r="BN2505" i="1"/>
  <c r="BO2505" i="1" s="1"/>
  <c r="BP2507" i="1" l="1"/>
  <c r="BM2508" i="1"/>
  <c r="BP2508" i="1" l="1"/>
  <c r="BM2509" i="1"/>
  <c r="BN2508" i="1" s="1"/>
  <c r="BO2508" i="1" s="1"/>
  <c r="BN2507" i="1"/>
  <c r="BO2507" i="1" s="1"/>
  <c r="BP2509" i="1" l="1"/>
  <c r="BM2510" i="1"/>
  <c r="BP2510" i="1" l="1"/>
  <c r="BM2511" i="1"/>
  <c r="BN2509" i="1"/>
  <c r="BO2509" i="1" s="1"/>
  <c r="BP2511" i="1" l="1"/>
  <c r="BM2512" i="1"/>
  <c r="BN2510" i="1"/>
  <c r="BO2510" i="1" s="1"/>
  <c r="BN2511" i="1" l="1"/>
  <c r="BO2511" i="1" s="1"/>
  <c r="BP2512" i="1"/>
  <c r="BM2513" i="1"/>
  <c r="BN2512" i="1" s="1"/>
  <c r="BO2512" i="1" s="1"/>
  <c r="BP2513" i="1" l="1"/>
  <c r="BM2514" i="1"/>
  <c r="BN2513" i="1" s="1"/>
  <c r="BO2513" i="1" s="1"/>
  <c r="BP2514" i="1" l="1"/>
  <c r="BM2515" i="1"/>
  <c r="BP2515" i="1" l="1"/>
  <c r="BM2516" i="1"/>
  <c r="BN2515" i="1" s="1"/>
  <c r="BO2515" i="1" s="1"/>
  <c r="BN2514" i="1"/>
  <c r="BO2514" i="1" s="1"/>
  <c r="BP2516" i="1" l="1"/>
  <c r="BM2517" i="1"/>
  <c r="BN2516" i="1" s="1"/>
  <c r="BO2516" i="1" s="1"/>
  <c r="BP2517" i="1" l="1"/>
  <c r="BM2518" i="1"/>
  <c r="BP2518" i="1" l="1"/>
  <c r="BM2519" i="1"/>
  <c r="BN2518" i="1" s="1"/>
  <c r="BO2518" i="1" s="1"/>
  <c r="BN2517" i="1"/>
  <c r="BO2517" i="1" s="1"/>
  <c r="BP2519" i="1" l="1"/>
  <c r="BM2520" i="1"/>
  <c r="BP2520" i="1" l="1"/>
  <c r="BM2521" i="1"/>
  <c r="BN2520" i="1" s="1"/>
  <c r="BO2520" i="1" s="1"/>
  <c r="BN2519" i="1"/>
  <c r="BO2519" i="1" s="1"/>
  <c r="BP2521" i="1" l="1"/>
  <c r="BM2522" i="1"/>
  <c r="BN2521" i="1" s="1"/>
  <c r="BO2521" i="1" s="1"/>
  <c r="BP2522" i="1" l="1"/>
  <c r="BM2523" i="1"/>
  <c r="BN2522" i="1" s="1"/>
  <c r="BO2522" i="1" s="1"/>
  <c r="BP2523" i="1" l="1"/>
  <c r="BM2524" i="1"/>
  <c r="BN2523" i="1" s="1"/>
  <c r="BO2523" i="1" s="1"/>
  <c r="BP2524" i="1" l="1"/>
  <c r="BM2525" i="1"/>
  <c r="BN2524" i="1" s="1"/>
  <c r="BO2524" i="1" s="1"/>
  <c r="BP2525" i="1" l="1"/>
  <c r="BM2526" i="1"/>
  <c r="BP2526" i="1" l="1"/>
  <c r="BM2527" i="1"/>
  <c r="BN2525" i="1"/>
  <c r="BO2525" i="1" s="1"/>
  <c r="BP2527" i="1" l="1"/>
  <c r="BM2528" i="1"/>
  <c r="BN2527" i="1" s="1"/>
  <c r="BO2527" i="1" s="1"/>
  <c r="BN2526" i="1"/>
  <c r="BO2526" i="1" s="1"/>
  <c r="BP2528" i="1" l="1"/>
  <c r="BM2529" i="1"/>
  <c r="BN2528" i="1" l="1"/>
  <c r="BO2528" i="1" s="1"/>
  <c r="BP2529" i="1"/>
  <c r="BM2530" i="1"/>
  <c r="BP2530" i="1" l="1"/>
  <c r="BM2531" i="1"/>
  <c r="BN2529" i="1"/>
  <c r="BO2529" i="1" s="1"/>
  <c r="BN2530" i="1" l="1"/>
  <c r="BO2530" i="1" s="1"/>
  <c r="BP2531" i="1"/>
  <c r="BM2532" i="1"/>
  <c r="BN2531" i="1" s="1"/>
  <c r="BO2531" i="1" s="1"/>
  <c r="BP2532" i="1" l="1"/>
  <c r="BM2533" i="1"/>
  <c r="BP2533" i="1" l="1"/>
  <c r="BM2534" i="1"/>
  <c r="BN2532" i="1"/>
  <c r="BO2532" i="1" s="1"/>
  <c r="BN2533" i="1" l="1"/>
  <c r="BO2533" i="1" s="1"/>
  <c r="BP2534" i="1"/>
  <c r="BM2535" i="1"/>
  <c r="BN2534" i="1" s="1"/>
  <c r="BO2534" i="1" s="1"/>
  <c r="BP2535" i="1" l="1"/>
  <c r="BM2536" i="1"/>
  <c r="BP2536" i="1" l="1"/>
  <c r="BM2537" i="1"/>
  <c r="BN2536" i="1" s="1"/>
  <c r="BO2536" i="1" s="1"/>
  <c r="BN2535" i="1"/>
  <c r="BO2535" i="1" s="1"/>
  <c r="BP2537" i="1" l="1"/>
  <c r="BM2538" i="1"/>
  <c r="BN2537" i="1" s="1"/>
  <c r="BO2537" i="1" s="1"/>
  <c r="BP2538" i="1" l="1"/>
  <c r="BM2539" i="1"/>
  <c r="BN2538" i="1" l="1"/>
  <c r="BO2538" i="1" s="1"/>
  <c r="BP2539" i="1"/>
  <c r="BM2540" i="1"/>
  <c r="BN2539" i="1" s="1"/>
  <c r="BO2539" i="1" s="1"/>
  <c r="BP2540" i="1" l="1"/>
  <c r="BM2541" i="1"/>
  <c r="BP2541" i="1" l="1"/>
  <c r="BM2542" i="1"/>
  <c r="BN2540" i="1"/>
  <c r="BO2540" i="1" s="1"/>
  <c r="BN2541" i="1" l="1"/>
  <c r="BO2541" i="1" s="1"/>
  <c r="BP2542" i="1"/>
  <c r="BM2543" i="1"/>
  <c r="BN2542" i="1" s="1"/>
  <c r="BO2542" i="1" s="1"/>
  <c r="BP2543" i="1" l="1"/>
  <c r="BM2544" i="1"/>
  <c r="BP2544" i="1" l="1"/>
  <c r="BM2545" i="1"/>
  <c r="BN2544" i="1" s="1"/>
  <c r="BO2544" i="1" s="1"/>
  <c r="BN2543" i="1"/>
  <c r="BO2543" i="1" s="1"/>
  <c r="BP2545" i="1" l="1"/>
  <c r="BM2546" i="1"/>
  <c r="BP2546" i="1" l="1"/>
  <c r="BM2547" i="1"/>
  <c r="BN2546" i="1" s="1"/>
  <c r="BO2546" i="1" s="1"/>
  <c r="BN2545" i="1"/>
  <c r="BO2545" i="1" s="1"/>
  <c r="BP2547" i="1" l="1"/>
  <c r="BM2548" i="1"/>
  <c r="BN2547" i="1" s="1"/>
  <c r="BO2547" i="1" s="1"/>
  <c r="BP2548" i="1" l="1"/>
  <c r="BM2549" i="1"/>
  <c r="BP2549" i="1" l="1"/>
  <c r="BM2550" i="1"/>
  <c r="BN2549" i="1" s="1"/>
  <c r="BO2549" i="1" s="1"/>
  <c r="BN2548" i="1"/>
  <c r="BO2548" i="1" s="1"/>
  <c r="BP2550" i="1" l="1"/>
  <c r="BM2551" i="1"/>
  <c r="BP2551" i="1" l="1"/>
  <c r="BM2552" i="1"/>
  <c r="BN2550" i="1"/>
  <c r="BO2550" i="1" s="1"/>
  <c r="BP2552" i="1" l="1"/>
  <c r="BM2553" i="1"/>
  <c r="BN2552" i="1" s="1"/>
  <c r="BO2552" i="1" s="1"/>
  <c r="BN2551" i="1"/>
  <c r="BO2551" i="1" s="1"/>
  <c r="BP2553" i="1" l="1"/>
  <c r="BM2554" i="1"/>
  <c r="BP2554" i="1" l="1"/>
  <c r="BM2555" i="1"/>
  <c r="BN2554" i="1" s="1"/>
  <c r="BO2554" i="1" s="1"/>
  <c r="BN2553" i="1"/>
  <c r="BO2553" i="1" s="1"/>
  <c r="BP2555" i="1" l="1"/>
  <c r="BM2556" i="1"/>
  <c r="BN2555" i="1" s="1"/>
  <c r="BO2555" i="1" s="1"/>
  <c r="BP2556" i="1" l="1"/>
  <c r="BM2557" i="1"/>
  <c r="BP2557" i="1" l="1"/>
  <c r="BM2558" i="1"/>
  <c r="BN2557" i="1" s="1"/>
  <c r="BO2557" i="1" s="1"/>
  <c r="BN2556" i="1"/>
  <c r="BO2556" i="1" s="1"/>
  <c r="BP2558" i="1" l="1"/>
  <c r="BM2559" i="1"/>
  <c r="BN2558" i="1" s="1"/>
  <c r="BO2558" i="1" s="1"/>
  <c r="BP2559" i="1" l="1"/>
  <c r="BM2560" i="1"/>
  <c r="BN2559" i="1" l="1"/>
  <c r="BO2559" i="1" s="1"/>
  <c r="BP2560" i="1"/>
  <c r="BM2561" i="1"/>
  <c r="BN2560" i="1" s="1"/>
  <c r="BO2560" i="1" s="1"/>
  <c r="BP2561" i="1" l="1"/>
  <c r="BM2562" i="1"/>
  <c r="BN2561" i="1" l="1"/>
  <c r="BO2561" i="1" s="1"/>
  <c r="BP2562" i="1"/>
  <c r="BM2563" i="1"/>
  <c r="BN2562" i="1" s="1"/>
  <c r="BO2562" i="1" s="1"/>
  <c r="BP2563" i="1" l="1"/>
  <c r="BM2564" i="1"/>
  <c r="BP2564" i="1" l="1"/>
  <c r="BN2563" i="1"/>
  <c r="BO2563" i="1" s="1"/>
  <c r="BM2565" i="1"/>
  <c r="BP2565" i="1" l="1"/>
  <c r="BM2566" i="1"/>
  <c r="BN2565" i="1" s="1"/>
  <c r="BO2565" i="1" s="1"/>
  <c r="BN2564" i="1"/>
  <c r="BO2564" i="1" s="1"/>
  <c r="BP2566" i="1" l="1"/>
  <c r="BM2567" i="1"/>
  <c r="BP2567" i="1" l="1"/>
  <c r="BM2568" i="1"/>
  <c r="BN2567" i="1" s="1"/>
  <c r="BO2567" i="1" s="1"/>
  <c r="BN2566" i="1"/>
  <c r="BO2566" i="1" s="1"/>
  <c r="BP2568" i="1" l="1"/>
  <c r="BM2569" i="1"/>
  <c r="BN2568" i="1" s="1"/>
  <c r="BO2568" i="1" s="1"/>
  <c r="BP2569" i="1" l="1"/>
  <c r="BM2570" i="1"/>
  <c r="BP2570" i="1" l="1"/>
  <c r="BM2571" i="1"/>
  <c r="BN2570" i="1" s="1"/>
  <c r="BO2570" i="1" s="1"/>
  <c r="BN2569" i="1"/>
  <c r="BO2569" i="1" s="1"/>
  <c r="BP2571" i="1" l="1"/>
  <c r="BM2572" i="1"/>
  <c r="BN2571" i="1" s="1"/>
  <c r="BO2571" i="1" s="1"/>
  <c r="BP2572" i="1" l="1"/>
  <c r="BM2573" i="1"/>
  <c r="BP2573" i="1" l="1"/>
  <c r="BM2574" i="1"/>
  <c r="BN2573" i="1" s="1"/>
  <c r="BO2573" i="1" s="1"/>
  <c r="BN2572" i="1"/>
  <c r="BO2572" i="1" s="1"/>
  <c r="BP2574" i="1" l="1"/>
  <c r="BM2575" i="1"/>
  <c r="BP2575" i="1" l="1"/>
  <c r="BM2576" i="1"/>
  <c r="BN2575" i="1" s="1"/>
  <c r="BO2575" i="1" s="1"/>
  <c r="BN2574" i="1"/>
  <c r="BO2574" i="1" s="1"/>
  <c r="BP2576" i="1" l="1"/>
  <c r="BM2577" i="1"/>
  <c r="BP2577" i="1" l="1"/>
  <c r="BM2578" i="1"/>
  <c r="BN2576" i="1"/>
  <c r="BO2576" i="1" s="1"/>
  <c r="BP2578" i="1" l="1"/>
  <c r="BM2579" i="1"/>
  <c r="BN2578" i="1" s="1"/>
  <c r="BO2578" i="1" s="1"/>
  <c r="BN2577" i="1"/>
  <c r="BO2577" i="1" s="1"/>
  <c r="BP2579" i="1" l="1"/>
  <c r="BM2580" i="1"/>
  <c r="BN2579" i="1" l="1"/>
  <c r="BO2579" i="1" s="1"/>
  <c r="BP2580" i="1"/>
  <c r="BM2581" i="1"/>
  <c r="BN2580" i="1" s="1"/>
  <c r="BO2580" i="1" s="1"/>
  <c r="BP2581" i="1" l="1"/>
  <c r="BM2582" i="1"/>
  <c r="BN2581" i="1" s="1"/>
  <c r="BO2581" i="1" s="1"/>
  <c r="BP2582" i="1" l="1"/>
  <c r="BM2583" i="1"/>
  <c r="BN2582" i="1" s="1"/>
  <c r="BO2582" i="1" s="1"/>
  <c r="BP2583" i="1" l="1"/>
  <c r="BM2584" i="1"/>
  <c r="BP2584" i="1" l="1"/>
  <c r="BM2585" i="1"/>
  <c r="BN2583" i="1"/>
  <c r="BO2583" i="1" s="1"/>
  <c r="BP2585" i="1" l="1"/>
  <c r="BM2586" i="1"/>
  <c r="BN2584" i="1"/>
  <c r="BO2584" i="1" s="1"/>
  <c r="BP2586" i="1" l="1"/>
  <c r="BN2585" i="1"/>
  <c r="BO2585" i="1" s="1"/>
  <c r="BM2587" i="1"/>
  <c r="BP2587" i="1" l="1"/>
  <c r="BM2588" i="1"/>
  <c r="BN2587" i="1" s="1"/>
  <c r="BO2587" i="1" s="1"/>
  <c r="BN2586" i="1"/>
  <c r="BO2586" i="1" s="1"/>
  <c r="BP2588" i="1" l="1"/>
  <c r="BM2589" i="1"/>
  <c r="BN2588" i="1" s="1"/>
  <c r="BO2588" i="1" s="1"/>
  <c r="BP2589" i="1" l="1"/>
  <c r="BM2590" i="1"/>
  <c r="BP2590" i="1" l="1"/>
  <c r="BM2591" i="1"/>
  <c r="BN2589" i="1"/>
  <c r="BO2589" i="1" s="1"/>
  <c r="BP2591" i="1" l="1"/>
  <c r="BM2592" i="1"/>
  <c r="BN2590" i="1"/>
  <c r="BO2590" i="1" s="1"/>
  <c r="BP2592" i="1" l="1"/>
  <c r="BM2593" i="1"/>
  <c r="BN2592" i="1" s="1"/>
  <c r="BO2592" i="1" s="1"/>
  <c r="BN2591" i="1"/>
  <c r="BO2591" i="1" s="1"/>
  <c r="BP2593" i="1" l="1"/>
  <c r="BM2594" i="1"/>
  <c r="BN2593" i="1" s="1"/>
  <c r="BO2593" i="1" s="1"/>
  <c r="BP2594" i="1" l="1"/>
  <c r="BM2595" i="1"/>
  <c r="BN2594" i="1" s="1"/>
  <c r="BO2594" i="1" s="1"/>
  <c r="BP2595" i="1" l="1"/>
  <c r="BM2596" i="1"/>
  <c r="BN2595" i="1" s="1"/>
  <c r="BO2595" i="1" s="1"/>
  <c r="BP2596" i="1" l="1"/>
  <c r="BM2597" i="1"/>
  <c r="BP2597" i="1" l="1"/>
  <c r="BM2598" i="1"/>
  <c r="BN2597" i="1" s="1"/>
  <c r="BO2597" i="1" s="1"/>
  <c r="BN2596" i="1"/>
  <c r="BO2596" i="1" s="1"/>
  <c r="BP2598" i="1" l="1"/>
  <c r="BM2599" i="1"/>
  <c r="BP2599" i="1" l="1"/>
  <c r="BM2600" i="1"/>
  <c r="BN2599" i="1" s="1"/>
  <c r="BO2599" i="1" s="1"/>
  <c r="BN2598" i="1"/>
  <c r="BO2598" i="1" s="1"/>
  <c r="BP2600" i="1" l="1"/>
  <c r="BM2601" i="1"/>
  <c r="BN2600" i="1" s="1"/>
  <c r="BO2600" i="1" s="1"/>
  <c r="BP2601" i="1" l="1"/>
  <c r="BM2602" i="1"/>
  <c r="BP2602" i="1" l="1"/>
  <c r="BM2603" i="1"/>
  <c r="BN2601" i="1"/>
  <c r="BO2601" i="1" s="1"/>
  <c r="BN2602" i="1" l="1"/>
  <c r="BO2602" i="1" s="1"/>
  <c r="BP2603" i="1"/>
  <c r="BM2604" i="1"/>
  <c r="BP2604" i="1" l="1"/>
  <c r="BM2605" i="1"/>
  <c r="BN2603" i="1"/>
  <c r="BO2603" i="1" s="1"/>
  <c r="BP2605" i="1" l="1"/>
  <c r="BN2604" i="1"/>
  <c r="BO2604" i="1" s="1"/>
  <c r="BM2606" i="1"/>
  <c r="BP2606" i="1" l="1"/>
  <c r="BM2607" i="1"/>
  <c r="BN2606" i="1" s="1"/>
  <c r="BO2606" i="1" s="1"/>
  <c r="BN2605" i="1"/>
  <c r="BO2605" i="1" s="1"/>
  <c r="BP2607" i="1" l="1"/>
  <c r="BM2608" i="1"/>
  <c r="BN2607" i="1" s="1"/>
  <c r="BO2607" i="1" s="1"/>
  <c r="BP2608" i="1" l="1"/>
  <c r="BM2609" i="1"/>
  <c r="BP2609" i="1" l="1"/>
  <c r="BM2610" i="1"/>
  <c r="BN2609" i="1" s="1"/>
  <c r="BO2609" i="1" s="1"/>
  <c r="BN2608" i="1"/>
  <c r="BO2608" i="1" s="1"/>
  <c r="BP2610" i="1" l="1"/>
  <c r="BM2611" i="1"/>
  <c r="BP2611" i="1" l="1"/>
  <c r="BM2612" i="1"/>
  <c r="BN2611" i="1" s="1"/>
  <c r="BO2611" i="1" s="1"/>
  <c r="BN2610" i="1"/>
  <c r="BO2610" i="1" s="1"/>
  <c r="BP2612" i="1" l="1"/>
  <c r="BM2613" i="1"/>
  <c r="BP2613" i="1" l="1"/>
  <c r="BM2614" i="1"/>
  <c r="BN2612" i="1"/>
  <c r="BO2612" i="1" s="1"/>
  <c r="BP2614" i="1" l="1"/>
  <c r="BM2615" i="1"/>
  <c r="BN2614" i="1" s="1"/>
  <c r="BO2614" i="1" s="1"/>
  <c r="BN2613" i="1"/>
  <c r="BO2613" i="1" s="1"/>
  <c r="BP2615" i="1" l="1"/>
  <c r="BM2616" i="1"/>
  <c r="BP2616" i="1" l="1"/>
  <c r="BM2617" i="1"/>
  <c r="BN2616" i="1" s="1"/>
  <c r="BO2616" i="1" s="1"/>
  <c r="BN2615" i="1"/>
  <c r="BO2615" i="1" s="1"/>
  <c r="BP2617" i="1" l="1"/>
  <c r="BM2618" i="1"/>
  <c r="BN2617" i="1" s="1"/>
  <c r="BO2617" i="1" s="1"/>
  <c r="BP2618" i="1" l="1"/>
  <c r="BM2619" i="1"/>
  <c r="BN2618" i="1" s="1"/>
  <c r="BO2618" i="1" s="1"/>
  <c r="BP2619" i="1" l="1"/>
  <c r="BM2620" i="1"/>
  <c r="BP2620" i="1" l="1"/>
  <c r="BM2621" i="1"/>
  <c r="BN2619" i="1"/>
  <c r="BO2619" i="1" s="1"/>
  <c r="BP2621" i="1" l="1"/>
  <c r="BM2622" i="1"/>
  <c r="BN2621" i="1" s="1"/>
  <c r="BO2621" i="1" s="1"/>
  <c r="BN2620" i="1"/>
  <c r="BO2620" i="1" s="1"/>
  <c r="BP2622" i="1" l="1"/>
  <c r="BM2623" i="1"/>
  <c r="BP2623" i="1" l="1"/>
  <c r="BN2622" i="1"/>
  <c r="BO2622" i="1" s="1"/>
  <c r="BM2624" i="1"/>
  <c r="BP2624" i="1" l="1"/>
  <c r="BM2625" i="1"/>
  <c r="BN2624" i="1" s="1"/>
  <c r="BO2624" i="1" s="1"/>
  <c r="BN2623" i="1"/>
  <c r="BO2623" i="1" s="1"/>
  <c r="BP2625" i="1" l="1"/>
  <c r="BM2626" i="1"/>
  <c r="BP2626" i="1" l="1"/>
  <c r="BN2625" i="1"/>
  <c r="BO2625" i="1" s="1"/>
  <c r="BM2627" i="1"/>
  <c r="BP2627" i="1" l="1"/>
  <c r="BM2628" i="1"/>
  <c r="BN2626" i="1"/>
  <c r="BO2626" i="1" s="1"/>
  <c r="BP2628" i="1" l="1"/>
  <c r="BM2629" i="1"/>
  <c r="BN2628" i="1" s="1"/>
  <c r="BO2628" i="1" s="1"/>
  <c r="BN2627" i="1"/>
  <c r="BO2627" i="1" s="1"/>
  <c r="BP2629" i="1" l="1"/>
  <c r="BM2630" i="1"/>
  <c r="BN2629" i="1" s="1"/>
  <c r="BO2629" i="1" s="1"/>
  <c r="BP2630" i="1" l="1"/>
  <c r="BM2631" i="1"/>
  <c r="BN2630" i="1" s="1"/>
  <c r="BO2630" i="1" s="1"/>
  <c r="BP2631" i="1" l="1"/>
  <c r="BM2632" i="1"/>
  <c r="BP2632" i="1" l="1"/>
  <c r="BN2631" i="1"/>
  <c r="BO2631" i="1" s="1"/>
  <c r="BM2633" i="1"/>
  <c r="BP2633" i="1" l="1"/>
  <c r="BM2634" i="1"/>
  <c r="BN2632" i="1"/>
  <c r="BO2632" i="1" s="1"/>
  <c r="BP2634" i="1" l="1"/>
  <c r="BM2635" i="1"/>
  <c r="BN2633" i="1"/>
  <c r="BO2633" i="1" s="1"/>
  <c r="BP2635" i="1" l="1"/>
  <c r="BM2636" i="1"/>
  <c r="BN2635" i="1" s="1"/>
  <c r="BO2635" i="1" s="1"/>
  <c r="BN2634" i="1"/>
  <c r="BO2634" i="1" s="1"/>
  <c r="BP2636" i="1" l="1"/>
  <c r="BM2637" i="1"/>
  <c r="BN2636" i="1" s="1"/>
  <c r="BO2636" i="1" s="1"/>
  <c r="BP2637" i="1" l="1"/>
  <c r="BM2638" i="1"/>
  <c r="BP2638" i="1" l="1"/>
  <c r="BM2639" i="1"/>
  <c r="BN2638" i="1" s="1"/>
  <c r="BO2638" i="1" s="1"/>
  <c r="BN2637" i="1"/>
  <c r="BO2637" i="1" s="1"/>
  <c r="BP2639" i="1" l="1"/>
  <c r="BM2640" i="1"/>
  <c r="BP2640" i="1" l="1"/>
  <c r="BM2641" i="1"/>
  <c r="BN2640" i="1" s="1"/>
  <c r="BO2640" i="1" s="1"/>
  <c r="BN2639" i="1"/>
  <c r="BO2639" i="1" s="1"/>
  <c r="BP2641" i="1" l="1"/>
  <c r="BM2642" i="1"/>
  <c r="BP2642" i="1" l="1"/>
  <c r="BM2643" i="1"/>
  <c r="BN2641" i="1"/>
  <c r="BO2641" i="1" s="1"/>
  <c r="BP2643" i="1" l="1"/>
  <c r="BM2644" i="1"/>
  <c r="BN2643" i="1" s="1"/>
  <c r="BO2643" i="1" s="1"/>
  <c r="BN2642" i="1"/>
  <c r="BO2642" i="1" s="1"/>
  <c r="BP2644" i="1" l="1"/>
  <c r="BM2645" i="1"/>
  <c r="BP2645" i="1" l="1"/>
  <c r="BM2646" i="1"/>
  <c r="BN2645" i="1" s="1"/>
  <c r="BO2645" i="1" s="1"/>
  <c r="BN2644" i="1"/>
  <c r="BO2644" i="1" s="1"/>
  <c r="BP2646" i="1" l="1"/>
  <c r="BM2647" i="1"/>
  <c r="BP2647" i="1" l="1"/>
  <c r="BM2648" i="1"/>
  <c r="BN2646" i="1"/>
  <c r="BO2646" i="1" s="1"/>
  <c r="BP2648" i="1" l="1"/>
  <c r="BM2649" i="1"/>
  <c r="BN2647" i="1"/>
  <c r="BO2647" i="1" s="1"/>
  <c r="BP2649" i="1" l="1"/>
  <c r="BM2650" i="1"/>
  <c r="BN2648" i="1"/>
  <c r="BO2648" i="1" s="1"/>
  <c r="BP2650" i="1" l="1"/>
  <c r="BM2651" i="1"/>
  <c r="BN2650" i="1" s="1"/>
  <c r="BO2650" i="1" s="1"/>
  <c r="BN2649" i="1"/>
  <c r="BO2649" i="1" s="1"/>
  <c r="BP2651" i="1" l="1"/>
  <c r="BM2652" i="1"/>
  <c r="BP2652" i="1" l="1"/>
  <c r="BM2653" i="1"/>
  <c r="BN2652" i="1" s="1"/>
  <c r="BO2652" i="1" s="1"/>
  <c r="BN2651" i="1"/>
  <c r="BO2651" i="1" s="1"/>
  <c r="BP2653" i="1" l="1"/>
  <c r="BM2654" i="1"/>
  <c r="BN2653" i="1" s="1"/>
  <c r="BO2653" i="1" s="1"/>
  <c r="BP2654" i="1" l="1"/>
  <c r="BM2655" i="1"/>
  <c r="BP2655" i="1" l="1"/>
  <c r="BM2656" i="1"/>
  <c r="BN2655" i="1" s="1"/>
  <c r="BO2655" i="1" s="1"/>
  <c r="BN2654" i="1"/>
  <c r="BO2654" i="1" s="1"/>
  <c r="BP2656" i="1" l="1"/>
  <c r="BM2657" i="1"/>
  <c r="BP2657" i="1" l="1"/>
  <c r="BM2658" i="1"/>
  <c r="BN2657" i="1" s="1"/>
  <c r="BO2657" i="1" s="1"/>
  <c r="BN2656" i="1"/>
  <c r="BO2656" i="1" s="1"/>
  <c r="BM2659" i="1" l="1"/>
  <c r="BM2660" i="1" l="1"/>
  <c r="BN2658" i="1"/>
  <c r="BO2658" i="1" l="1"/>
  <c r="BP2658" i="1"/>
  <c r="BM2661" i="1"/>
  <c r="BN2659" i="1"/>
  <c r="BO2659" i="1" l="1"/>
  <c r="BP2659" i="1"/>
  <c r="BN2660" i="1"/>
  <c r="BM2662" i="1"/>
  <c r="BO2660" i="1" l="1"/>
  <c r="BP2660" i="1"/>
  <c r="BN2661" i="1"/>
  <c r="BM2663" i="1"/>
  <c r="BP2661" i="1" l="1"/>
  <c r="BO2661" i="1"/>
  <c r="BM2664" i="1"/>
  <c r="BN2662" i="1"/>
  <c r="BP2662" i="1" l="1"/>
  <c r="BO2662" i="1"/>
  <c r="BM2665" i="1"/>
  <c r="BN2664" i="1" s="1"/>
  <c r="BP2664" i="1" s="1"/>
  <c r="BN2663" i="1"/>
  <c r="BP2663" i="1" l="1"/>
  <c r="BO2663" i="1"/>
  <c r="BO2664" i="1"/>
  <c r="BM2666" i="1"/>
  <c r="BM2667" i="1" l="1"/>
  <c r="BN2665" i="1"/>
  <c r="BO2665" i="1" l="1"/>
  <c r="BP2665" i="1"/>
  <c r="BM2668" i="1"/>
  <c r="BN2667" i="1" s="1"/>
  <c r="BP2667" i="1" s="1"/>
  <c r="BN2666" i="1"/>
  <c r="BO2666" i="1" l="1"/>
  <c r="BP2666" i="1"/>
  <c r="BO2667" i="1"/>
  <c r="BM2669" i="1"/>
  <c r="BN2668" i="1" l="1"/>
  <c r="BM2670" i="1"/>
  <c r="BO2668" i="1" l="1"/>
  <c r="BP2668" i="1"/>
  <c r="BM2671" i="1"/>
  <c r="BN2669" i="1"/>
  <c r="BO2669" i="1" l="1"/>
  <c r="BP2669" i="1"/>
  <c r="BM2672" i="1"/>
  <c r="BN2670" i="1"/>
  <c r="BP2670" i="1" l="1"/>
  <c r="BO2670" i="1"/>
  <c r="BM2673" i="1"/>
  <c r="BN2671" i="1"/>
  <c r="BP2671" i="1" l="1"/>
  <c r="BO2671" i="1"/>
  <c r="BM2674" i="1"/>
  <c r="BN2672" i="1"/>
  <c r="BO2672" i="1" l="1"/>
  <c r="BP2672" i="1"/>
  <c r="BM2675" i="1"/>
  <c r="BN2674" i="1" s="1"/>
  <c r="BP2674" i="1" s="1"/>
  <c r="BN2673" i="1"/>
  <c r="BP2673" i="1" l="1"/>
  <c r="BO2673" i="1"/>
  <c r="BO2674" i="1"/>
  <c r="BM2676" i="1"/>
  <c r="BM2677" i="1" l="1"/>
  <c r="BN2676" i="1" s="1"/>
  <c r="BP2676" i="1" s="1"/>
  <c r="BN2675" i="1"/>
  <c r="BO2675" i="1" l="1"/>
  <c r="BP2675" i="1"/>
  <c r="BO2676" i="1"/>
  <c r="BM2678" i="1"/>
  <c r="BN2677" i="1" s="1"/>
  <c r="BP2677" i="1" s="1"/>
  <c r="BO2677" i="1" l="1"/>
  <c r="BM2679" i="1"/>
  <c r="BM2680" i="1" l="1"/>
  <c r="BN2679" i="1" s="1"/>
  <c r="BP2679" i="1" s="1"/>
  <c r="BN2678" i="1"/>
  <c r="BO2678" i="1" l="1"/>
  <c r="BP2678" i="1"/>
  <c r="BO2679" i="1"/>
  <c r="BM2681" i="1"/>
  <c r="BM2682" i="1" l="1"/>
  <c r="BN2681" i="1" s="1"/>
  <c r="BO2681" i="1" s="1"/>
  <c r="BN2680" i="1"/>
  <c r="BP2680" i="1" l="1"/>
  <c r="BO2680" i="1"/>
  <c r="BP2681" i="1"/>
  <c r="BM2683" i="1"/>
  <c r="BM2684" i="1" l="1"/>
  <c r="BN2682" i="1"/>
  <c r="BO2682" i="1" l="1"/>
  <c r="BP2682" i="1"/>
  <c r="BM2685" i="1"/>
  <c r="BN2684" i="1" s="1"/>
  <c r="BP2684" i="1" s="1"/>
  <c r="BN2683" i="1"/>
  <c r="BO2683" i="1" l="1"/>
  <c r="BP2683" i="1"/>
  <c r="BO2684" i="1"/>
  <c r="BM2686" i="1"/>
  <c r="BN2685" i="1" l="1"/>
  <c r="BM2687" i="1"/>
  <c r="BP2685" i="1" l="1"/>
  <c r="BO2685" i="1"/>
  <c r="BM2688" i="1"/>
  <c r="BN2687" i="1" s="1"/>
  <c r="BP2687" i="1" s="1"/>
  <c r="BN2686" i="1"/>
  <c r="BP2686" i="1" l="1"/>
  <c r="BO2686" i="1"/>
  <c r="BO2687" i="1"/>
  <c r="BM2689" i="1"/>
  <c r="BN2688" i="1" s="1"/>
  <c r="BO2688" i="1" s="1"/>
  <c r="BP2688" i="1" l="1"/>
  <c r="BM2690" i="1"/>
  <c r="BM2691" i="1" l="1"/>
  <c r="BN2689" i="1"/>
  <c r="BO2689" i="1" l="1"/>
  <c r="BP2689" i="1"/>
  <c r="BM2692" i="1"/>
  <c r="BN2690" i="1"/>
  <c r="BO2690" i="1" l="1"/>
  <c r="BP2690" i="1"/>
  <c r="BN2691" i="1"/>
  <c r="BM2693" i="1"/>
  <c r="BN2692" i="1" l="1"/>
  <c r="BP2691" i="1"/>
  <c r="BO2691" i="1"/>
  <c r="BM2694" i="1"/>
  <c r="BN2693" i="1" s="1"/>
  <c r="BO2693" i="1" s="1"/>
  <c r="BP2693" i="1" l="1"/>
  <c r="BO2692" i="1"/>
  <c r="BP2692" i="1"/>
  <c r="BM2695" i="1"/>
  <c r="BN2694" i="1" l="1"/>
  <c r="BM2696" i="1"/>
  <c r="BO2694" i="1" l="1"/>
  <c r="BP2694" i="1"/>
  <c r="BM2697" i="1"/>
  <c r="BN2696" i="1" s="1"/>
  <c r="BO2696" i="1" s="1"/>
  <c r="BN2695" i="1"/>
  <c r="BO2695" i="1" l="1"/>
  <c r="BP2695" i="1"/>
  <c r="BP2696" i="1"/>
  <c r="BM2698" i="1"/>
  <c r="BN2697" i="1" l="1"/>
  <c r="BM2699" i="1"/>
  <c r="BP2697" i="1" l="1"/>
  <c r="BO2697" i="1"/>
  <c r="BN2698" i="1"/>
  <c r="BM2700" i="1"/>
  <c r="BO2698" i="1" l="1"/>
  <c r="BP2698" i="1"/>
  <c r="BM2701" i="1"/>
  <c r="BN2700" i="1" s="1"/>
  <c r="BP2700" i="1" s="1"/>
  <c r="BN2699" i="1"/>
  <c r="BO2699" i="1" l="1"/>
  <c r="BP2699" i="1"/>
  <c r="BO2700" i="1"/>
  <c r="BM2702" i="1"/>
  <c r="BN2701" i="1" s="1"/>
  <c r="BO2701" i="1" s="1"/>
  <c r="BP2701" i="1" l="1"/>
  <c r="BM2703" i="1"/>
  <c r="BN2702" i="1" l="1"/>
  <c r="BM2704" i="1"/>
  <c r="BN2703" i="1" s="1"/>
  <c r="BP2703" i="1" s="1"/>
  <c r="BO2703" i="1" l="1"/>
  <c r="BO2702" i="1"/>
  <c r="BP2702" i="1"/>
  <c r="BM2705" i="1"/>
  <c r="BM2706" i="1" l="1"/>
  <c r="BN2705" i="1" s="1"/>
  <c r="BO2705" i="1" s="1"/>
  <c r="BN2704" i="1"/>
  <c r="BO2704" i="1" l="1"/>
  <c r="BP2704" i="1"/>
  <c r="BP2705" i="1"/>
  <c r="BM2707" i="1"/>
  <c r="BM2708" i="1" l="1"/>
  <c r="BN2706" i="1"/>
  <c r="BO2706" i="1" l="1"/>
  <c r="BP2706" i="1"/>
  <c r="BM2709" i="1"/>
  <c r="BN2707" i="1"/>
  <c r="BO2707" i="1" l="1"/>
  <c r="BP2707" i="1"/>
  <c r="BM2710" i="1"/>
  <c r="BN2708" i="1"/>
  <c r="BO2708" i="1" l="1"/>
  <c r="BP2708" i="1"/>
  <c r="BM2711" i="1"/>
  <c r="BN2709" i="1"/>
  <c r="BP2709" i="1" l="1"/>
  <c r="BO2709" i="1"/>
  <c r="BN2710" i="1"/>
  <c r="BM2712" i="1"/>
  <c r="BO2710" i="1" l="1"/>
  <c r="BP2710" i="1"/>
  <c r="BM2713" i="1"/>
  <c r="BN2712" i="1" s="1"/>
  <c r="BO2712" i="1" s="1"/>
  <c r="BN2711" i="1"/>
  <c r="BP2711" i="1" l="1"/>
  <c r="BO2711" i="1"/>
  <c r="BP2712" i="1"/>
  <c r="BM2714" i="1"/>
  <c r="BM2715" i="1" l="1"/>
  <c r="BN2713" i="1"/>
  <c r="BP2713" i="1" l="1"/>
  <c r="BO2713" i="1"/>
  <c r="BM2716" i="1"/>
  <c r="BN2715" i="1" s="1"/>
  <c r="BP2715" i="1" s="1"/>
  <c r="BN2714" i="1"/>
  <c r="BO2714" i="1" l="1"/>
  <c r="BP2714" i="1"/>
  <c r="BO2715" i="1"/>
  <c r="BM2717" i="1"/>
  <c r="BM2718" i="1" l="1"/>
  <c r="BN2717" i="1" s="1"/>
  <c r="BO2717" i="1" s="1"/>
  <c r="BN2716" i="1"/>
  <c r="BP2716" i="1" l="1"/>
  <c r="BO2716" i="1"/>
  <c r="BP2717" i="1"/>
  <c r="BM2719" i="1"/>
  <c r="BM2720" i="1" l="1"/>
  <c r="BN2718" i="1"/>
  <c r="BO2718" i="1" l="1"/>
  <c r="BP2718" i="1"/>
  <c r="BM2721" i="1"/>
  <c r="BN2719" i="1"/>
  <c r="BO2719" i="1" l="1"/>
  <c r="BP2719" i="1"/>
  <c r="BM2722" i="1"/>
  <c r="BN2720" i="1"/>
  <c r="BO2720" i="1" l="1"/>
  <c r="BP2720" i="1"/>
  <c r="BM2723" i="1"/>
  <c r="BN2722" i="1" s="1"/>
  <c r="BO2722" i="1" s="1"/>
  <c r="BN2721" i="1"/>
  <c r="BP2721" i="1" l="1"/>
  <c r="BO2721" i="1"/>
  <c r="BP2722" i="1"/>
  <c r="BM2724" i="1"/>
  <c r="BM2725" i="1" l="1"/>
  <c r="BN2724" i="1" s="1"/>
  <c r="BO2724" i="1" s="1"/>
  <c r="BN2723" i="1"/>
  <c r="BP2723" i="1" l="1"/>
  <c r="BO2723" i="1"/>
  <c r="BP2724" i="1"/>
  <c r="BM2726" i="1"/>
  <c r="BN2725" i="1" s="1"/>
  <c r="BO2725" i="1" s="1"/>
  <c r="BP2725" i="1" l="1"/>
  <c r="BM2727" i="1"/>
  <c r="BM2728" i="1" l="1"/>
  <c r="BN2727" i="1" s="1"/>
  <c r="BP2727" i="1" s="1"/>
  <c r="BN2726" i="1"/>
  <c r="BP2726" i="1" l="1"/>
  <c r="BO2726" i="1"/>
  <c r="BO2727" i="1"/>
  <c r="BM2729" i="1"/>
  <c r="BM2730" i="1" l="1"/>
  <c r="BN2729" i="1" s="1"/>
  <c r="BO2729" i="1" s="1"/>
  <c r="BN2728" i="1"/>
  <c r="BO2728" i="1" l="1"/>
  <c r="BP2728" i="1"/>
  <c r="BP2729" i="1"/>
  <c r="BM2731" i="1"/>
  <c r="BM2732" i="1" l="1"/>
  <c r="BN2730" i="1"/>
  <c r="BP2730" i="1" l="1"/>
  <c r="BO2730" i="1"/>
  <c r="BM2733" i="1"/>
  <c r="BN2732" i="1" s="1"/>
  <c r="BO2732" i="1" s="1"/>
  <c r="BN2731" i="1"/>
  <c r="BO2731" i="1" l="1"/>
  <c r="BP2731" i="1"/>
  <c r="BP2732" i="1"/>
  <c r="BM2734" i="1"/>
  <c r="BM2735" i="1" l="1"/>
  <c r="BN2734" i="1" s="1"/>
  <c r="BO2734" i="1" s="1"/>
  <c r="BN2733" i="1"/>
  <c r="BP2733" i="1" l="1"/>
  <c r="BO2733" i="1"/>
  <c r="BP2734" i="1"/>
  <c r="BM2736" i="1"/>
  <c r="BM2737" i="1" l="1"/>
  <c r="BN2736" i="1" s="1"/>
  <c r="BO2736" i="1" s="1"/>
  <c r="BN2735" i="1"/>
  <c r="BO2735" i="1" l="1"/>
  <c r="BP2735" i="1"/>
  <c r="BP2736" i="1"/>
  <c r="BM2738" i="1"/>
  <c r="BM2739" i="1" l="1"/>
  <c r="BN2737" i="1"/>
  <c r="BP2737" i="1" l="1"/>
  <c r="BO2737" i="1"/>
  <c r="BM2740" i="1"/>
  <c r="BN2739" i="1" s="1"/>
  <c r="BP2739" i="1" s="1"/>
  <c r="BN2738" i="1"/>
  <c r="BO2738" i="1" l="1"/>
  <c r="BP2738" i="1"/>
  <c r="BO2739" i="1"/>
  <c r="BM2741" i="1"/>
  <c r="BM2742" i="1" l="1"/>
  <c r="BN2740" i="1"/>
  <c r="BO2740" i="1" l="1"/>
  <c r="BP2740" i="1"/>
  <c r="BN2741" i="1"/>
  <c r="BM2743" i="1"/>
  <c r="BO2741" i="1" l="1"/>
  <c r="BP2741" i="1"/>
  <c r="BM2744" i="1"/>
  <c r="BN2742" i="1"/>
  <c r="BO2742" i="1" l="1"/>
  <c r="BP2742" i="1"/>
  <c r="BM2745" i="1"/>
  <c r="BN2743" i="1"/>
  <c r="BO2743" i="1" l="1"/>
  <c r="BP2743" i="1"/>
  <c r="BM2746" i="1"/>
  <c r="BN2744" i="1"/>
  <c r="BO2744" i="1" l="1"/>
  <c r="BP2744" i="1"/>
  <c r="BM2747" i="1"/>
  <c r="BN2746" i="1" s="1"/>
  <c r="BP2746" i="1" s="1"/>
  <c r="BN2745" i="1"/>
  <c r="BP2745" i="1" l="1"/>
  <c r="BO2745" i="1"/>
  <c r="BO2746" i="1"/>
  <c r="BM2748" i="1"/>
  <c r="BM2749" i="1" l="1"/>
  <c r="BN2748" i="1" s="1"/>
  <c r="BP2748" i="1" s="1"/>
  <c r="BN2747" i="1"/>
  <c r="BP2747" i="1" l="1"/>
  <c r="BO2747" i="1"/>
  <c r="BO2748" i="1"/>
  <c r="BM2750" i="1"/>
  <c r="BN2749" i="1" s="1"/>
  <c r="BP2749" i="1" s="1"/>
  <c r="BO2749" i="1" l="1"/>
  <c r="BM2751" i="1"/>
  <c r="BM2752" i="1" l="1"/>
  <c r="BN2751" i="1" s="1"/>
  <c r="BP2751" i="1" s="1"/>
  <c r="BN2750" i="1"/>
  <c r="BO2750" i="1" l="1"/>
  <c r="BP2750" i="1"/>
  <c r="BO2751" i="1"/>
  <c r="BM2753" i="1"/>
  <c r="BM2754" i="1" l="1"/>
  <c r="BN2753" i="1" s="1"/>
  <c r="BO2753" i="1" s="1"/>
  <c r="BN2752" i="1"/>
  <c r="BP2752" i="1" l="1"/>
  <c r="BO2752" i="1"/>
  <c r="BP2753" i="1"/>
  <c r="BM2755" i="1"/>
  <c r="BM2756" i="1" l="1"/>
  <c r="BN2754" i="1"/>
  <c r="BO2754" i="1" l="1"/>
  <c r="BP2754" i="1"/>
  <c r="BM2757" i="1"/>
  <c r="BN2756" i="1" s="1"/>
  <c r="BO2756" i="1" s="1"/>
  <c r="BN2755" i="1"/>
  <c r="BO2755" i="1" l="1"/>
  <c r="BP2755" i="1"/>
  <c r="BP2756" i="1"/>
  <c r="BM2758" i="1"/>
  <c r="BM2759" i="1" l="1"/>
  <c r="BN2758" i="1" s="1"/>
  <c r="BO2758" i="1" s="1"/>
  <c r="BN2757" i="1"/>
  <c r="BP2757" i="1" l="1"/>
  <c r="BO2757" i="1"/>
  <c r="BP2758" i="1"/>
  <c r="BM2760" i="1"/>
  <c r="BM2761" i="1" l="1"/>
  <c r="BN2760" i="1" s="1"/>
  <c r="BO2760" i="1" s="1"/>
  <c r="BN2759" i="1"/>
  <c r="BP2759" i="1" l="1"/>
  <c r="BO2759" i="1"/>
  <c r="BP2760" i="1"/>
  <c r="BM2762" i="1"/>
  <c r="BN2761" i="1" s="1"/>
  <c r="BP2761" i="1" s="1"/>
  <c r="BO2761" i="1" l="1"/>
  <c r="BM2763" i="1"/>
  <c r="BM2764" i="1" l="1"/>
  <c r="BN2763" i="1" s="1"/>
  <c r="BP2763" i="1" s="1"/>
  <c r="BN2762" i="1"/>
  <c r="BP2762" i="1" l="1"/>
  <c r="BO2762" i="1"/>
  <c r="BO2763" i="1"/>
  <c r="BM2765" i="1"/>
  <c r="BM2766" i="1" l="1"/>
  <c r="BN2765" i="1" s="1"/>
  <c r="BO2765" i="1" s="1"/>
  <c r="BN2764" i="1"/>
  <c r="BO2764" i="1" l="1"/>
  <c r="BP2764" i="1"/>
  <c r="BP2765" i="1"/>
  <c r="BM2767" i="1"/>
  <c r="BM2768" i="1" l="1"/>
  <c r="BN2766" i="1"/>
  <c r="BO2766" i="1" l="1"/>
  <c r="BP2766" i="1"/>
  <c r="BM2769" i="1"/>
  <c r="BN2767" i="1"/>
  <c r="BO2767" i="1" l="1"/>
  <c r="BP2767" i="1"/>
  <c r="BM2770" i="1"/>
  <c r="BN2768" i="1"/>
  <c r="BO2768" i="1" l="1"/>
  <c r="BP2768" i="1"/>
  <c r="BM2771" i="1"/>
  <c r="BN2770" i="1" s="1"/>
  <c r="BP2770" i="1" s="1"/>
  <c r="BN2769" i="1"/>
  <c r="BP2769" i="1" l="1"/>
  <c r="BO2769" i="1"/>
  <c r="BO2770" i="1"/>
  <c r="BM2772" i="1"/>
  <c r="BM2773" i="1" l="1"/>
  <c r="BN2772" i="1" s="1"/>
  <c r="BP2772" i="1" s="1"/>
  <c r="BN2771" i="1"/>
  <c r="BP2771" i="1" l="1"/>
  <c r="BO2771" i="1"/>
  <c r="BO2772" i="1"/>
  <c r="BM2774" i="1"/>
  <c r="BN2773" i="1" s="1"/>
  <c r="BO2773" i="1" s="1"/>
  <c r="BP2773" i="1" l="1"/>
  <c r="BM2775" i="1"/>
  <c r="BM2776" i="1" l="1"/>
  <c r="BN2775" i="1" s="1"/>
  <c r="BP2775" i="1" s="1"/>
  <c r="BN2774" i="1"/>
  <c r="BO2774" i="1" l="1"/>
  <c r="BP2774" i="1"/>
  <c r="BO2775" i="1"/>
  <c r="BM2777" i="1"/>
  <c r="BM2778" i="1" l="1"/>
  <c r="BN2776" i="1"/>
  <c r="BO2776" i="1" l="1"/>
  <c r="BP2776" i="1"/>
  <c r="BN2777" i="1"/>
  <c r="BM2779" i="1"/>
  <c r="BO2777" i="1" l="1"/>
  <c r="BP2777" i="1"/>
  <c r="BM2780" i="1"/>
  <c r="BN2778" i="1"/>
  <c r="BO2778" i="1" l="1"/>
  <c r="BP2778" i="1"/>
  <c r="BM2781" i="1"/>
  <c r="BN2780" i="1" s="1"/>
  <c r="BP2780" i="1" s="1"/>
  <c r="BN2779" i="1"/>
  <c r="BO2779" i="1" l="1"/>
  <c r="BP2779" i="1"/>
  <c r="BO2780" i="1"/>
  <c r="BM2782" i="1"/>
  <c r="BM2783" i="1" l="1"/>
  <c r="BN2782" i="1" s="1"/>
  <c r="BO2782" i="1" s="1"/>
  <c r="BN2781" i="1"/>
  <c r="BP2781" i="1" l="1"/>
  <c r="BO2781" i="1"/>
  <c r="BP2782" i="1"/>
  <c r="BM2784" i="1"/>
  <c r="BM2785" i="1" l="1"/>
  <c r="BN2784" i="1" s="1"/>
  <c r="BP2784" i="1" s="1"/>
  <c r="BN2783" i="1"/>
  <c r="BP2783" i="1" l="1"/>
  <c r="BO2783" i="1"/>
  <c r="BO2784" i="1"/>
  <c r="BM2786" i="1"/>
  <c r="BN2785" i="1" s="1"/>
  <c r="BP2785" i="1" s="1"/>
  <c r="BO2785" i="1" l="1"/>
  <c r="BM2787" i="1"/>
  <c r="BM2788" i="1" l="1"/>
  <c r="BN2787" i="1" s="1"/>
  <c r="BP2787" i="1" s="1"/>
  <c r="BN2786" i="1"/>
  <c r="BO2786" i="1" l="1"/>
  <c r="BP2786" i="1"/>
  <c r="BO2787" i="1"/>
  <c r="BM2789" i="1"/>
  <c r="BM2790" i="1" l="1"/>
  <c r="BN2789" i="1" s="1"/>
  <c r="BO2789" i="1" s="1"/>
  <c r="BN2788" i="1"/>
  <c r="BP2788" i="1" l="1"/>
  <c r="BO2788" i="1"/>
  <c r="BP2789" i="1"/>
  <c r="BM2791" i="1"/>
  <c r="BM2792" i="1" l="1"/>
  <c r="BN2790" i="1"/>
  <c r="BO2790" i="1" l="1"/>
  <c r="BP2790" i="1"/>
  <c r="BM2793" i="1"/>
  <c r="BN2791" i="1"/>
  <c r="BO2791" i="1" l="1"/>
  <c r="BP2791" i="1"/>
  <c r="BM2794" i="1"/>
  <c r="BN2792" i="1"/>
  <c r="BO2792" i="1" l="1"/>
  <c r="BP2792" i="1"/>
  <c r="BM2795" i="1"/>
  <c r="BN2794" i="1" s="1"/>
  <c r="BO2794" i="1" s="1"/>
  <c r="BN2793" i="1"/>
  <c r="BP2793" i="1" l="1"/>
  <c r="BO2793" i="1"/>
  <c r="BP2794" i="1"/>
  <c r="BM2796" i="1"/>
  <c r="BM2797" i="1" l="1"/>
  <c r="BN2796" i="1" s="1"/>
  <c r="BP2796" i="1" s="1"/>
  <c r="BN2795" i="1"/>
  <c r="BP2795" i="1" l="1"/>
  <c r="BO2795" i="1"/>
  <c r="BO2796" i="1"/>
  <c r="BM2798" i="1"/>
  <c r="BN2797" i="1" s="1"/>
  <c r="BO2797" i="1" s="1"/>
  <c r="BP2797" i="1" l="1"/>
  <c r="BM2799" i="1"/>
  <c r="BM2800" i="1" l="1"/>
  <c r="BN2799" i="1" s="1"/>
  <c r="BP2799" i="1" s="1"/>
  <c r="BN2798" i="1"/>
  <c r="BP2798" i="1" l="1"/>
  <c r="BO2798" i="1"/>
  <c r="BO2799" i="1"/>
  <c r="BM2801" i="1"/>
  <c r="BM2802" i="1" l="1"/>
  <c r="BN2801" i="1" s="1"/>
  <c r="BP2801" i="1" s="1"/>
  <c r="BN2800" i="1"/>
  <c r="BP2800" i="1" l="1"/>
  <c r="BO2800" i="1"/>
  <c r="BO2801" i="1"/>
  <c r="BM2803" i="1"/>
  <c r="BM2804" i="1" l="1"/>
  <c r="BN2802" i="1"/>
  <c r="BP2802" i="1" l="1"/>
  <c r="BO2802" i="1"/>
  <c r="BM2805" i="1"/>
  <c r="BN2804" i="1" s="1"/>
  <c r="BO2804" i="1" s="1"/>
  <c r="BN2803" i="1"/>
  <c r="BO2803" i="1" l="1"/>
  <c r="BP2803" i="1"/>
  <c r="BP2804" i="1"/>
  <c r="BM2806" i="1"/>
  <c r="BM2807" i="1" l="1"/>
  <c r="BN2806" i="1" s="1"/>
  <c r="BO2806" i="1" s="1"/>
  <c r="BN2805" i="1"/>
  <c r="BP2805" i="1" l="1"/>
  <c r="BO2805" i="1"/>
  <c r="BP2806" i="1"/>
  <c r="BM2808" i="1"/>
  <c r="BM2809" i="1" l="1"/>
  <c r="BN2808" i="1" s="1"/>
  <c r="BO2808" i="1" s="1"/>
  <c r="BN2807" i="1"/>
  <c r="BO2807" i="1" l="1"/>
  <c r="BP2807" i="1"/>
  <c r="BP2808" i="1"/>
  <c r="BM2810" i="1"/>
  <c r="BN2809" i="1" s="1"/>
  <c r="BP2809" i="1" s="1"/>
  <c r="BO2809" i="1" l="1"/>
  <c r="BM2811" i="1"/>
  <c r="BM2812" i="1" l="1"/>
  <c r="BN2811" i="1" s="1"/>
  <c r="BP2811" i="1" s="1"/>
  <c r="BN2810" i="1"/>
  <c r="BP2810" i="1" l="1"/>
  <c r="BO2810" i="1"/>
  <c r="BO2811" i="1"/>
  <c r="BM2813" i="1"/>
  <c r="BM2814" i="1" l="1"/>
  <c r="BN2813" i="1" s="1"/>
  <c r="BO2813" i="1" s="1"/>
  <c r="BN2812" i="1"/>
  <c r="BO2812" i="1" l="1"/>
  <c r="BP2812" i="1"/>
  <c r="BP2813" i="1"/>
  <c r="BM2815" i="1"/>
  <c r="BM2816" i="1" l="1"/>
  <c r="BN2814" i="1"/>
  <c r="BP2814" i="1" l="1"/>
  <c r="BO2814" i="1"/>
  <c r="BM2817" i="1"/>
  <c r="BN2815" i="1"/>
  <c r="BP2815" i="1" l="1"/>
  <c r="BO2815" i="1"/>
  <c r="BM2818" i="1"/>
  <c r="BN2816" i="1"/>
  <c r="BP2816" i="1" l="1"/>
  <c r="BO2816" i="1"/>
  <c r="BM2819" i="1"/>
  <c r="BN2818" i="1" s="1"/>
  <c r="BP2818" i="1" s="1"/>
  <c r="BN2817" i="1"/>
  <c r="BP2817" i="1" l="1"/>
  <c r="BO2817" i="1"/>
  <c r="BO2818" i="1"/>
  <c r="BM2820" i="1"/>
  <c r="BM2821" i="1" l="1"/>
  <c r="BN2820" i="1" s="1"/>
  <c r="BO2820" i="1" s="1"/>
  <c r="BN2819" i="1"/>
  <c r="BO2819" i="1" l="1"/>
  <c r="BP2819" i="1"/>
  <c r="BP2820" i="1"/>
  <c r="BM2822" i="1"/>
  <c r="BN2821" i="1" s="1"/>
  <c r="BO2821" i="1" s="1"/>
  <c r="BP2821" i="1" l="1"/>
  <c r="BM2823" i="1"/>
  <c r="BM2824" i="1" l="1"/>
  <c r="BN2823" i="1" s="1"/>
  <c r="BP2823" i="1" s="1"/>
  <c r="BN2822" i="1"/>
  <c r="BO2822" i="1" l="1"/>
  <c r="BP2822" i="1"/>
  <c r="BO2823" i="1"/>
  <c r="BM2825" i="1"/>
  <c r="BM2826" i="1" l="1"/>
  <c r="BN2825" i="1" s="1"/>
  <c r="BO2825" i="1" s="1"/>
  <c r="BN2824" i="1"/>
  <c r="BO2824" i="1" l="1"/>
  <c r="BP2824" i="1"/>
  <c r="BP2825" i="1"/>
  <c r="BM2827" i="1"/>
  <c r="BM2828" i="1" l="1"/>
  <c r="BN2826" i="1"/>
  <c r="BP2826" i="1" l="1"/>
  <c r="BO2826" i="1"/>
  <c r="BM2829" i="1"/>
  <c r="BN2828" i="1" s="1"/>
  <c r="BO2828" i="1" s="1"/>
  <c r="BN2827" i="1"/>
  <c r="BP2827" i="1" l="1"/>
  <c r="BO2827" i="1"/>
  <c r="BP2828" i="1"/>
  <c r="BM2830" i="1"/>
  <c r="BM2831" i="1" l="1"/>
  <c r="BN2830" i="1" s="1"/>
  <c r="BO2830" i="1" s="1"/>
  <c r="BN2829" i="1"/>
  <c r="BP2829" i="1" l="1"/>
  <c r="BO2829" i="1"/>
  <c r="BP2830" i="1"/>
  <c r="BM2832" i="1"/>
  <c r="BM2833" i="1" l="1"/>
  <c r="BN2832" i="1" s="1"/>
  <c r="BO2832" i="1" s="1"/>
  <c r="BN2831" i="1"/>
  <c r="BP2831" i="1" l="1"/>
  <c r="BO2831" i="1"/>
  <c r="BP2832" i="1"/>
  <c r="BM2834" i="1"/>
  <c r="BN2833" i="1" s="1"/>
  <c r="BO2833" i="1" s="1"/>
  <c r="BP2833" i="1" l="1"/>
  <c r="BM2835" i="1"/>
  <c r="BM2836" i="1" l="1"/>
  <c r="BN2835" i="1" s="1"/>
  <c r="BP2835" i="1" s="1"/>
  <c r="BN2834" i="1"/>
  <c r="BO2834" i="1" l="1"/>
  <c r="BP2834" i="1"/>
  <c r="BO2835" i="1"/>
  <c r="BM2837" i="1"/>
  <c r="BM2838" i="1" l="1"/>
  <c r="BN2837" i="1" s="1"/>
  <c r="BP2837" i="1" s="1"/>
  <c r="BN2836" i="1"/>
  <c r="BO2836" i="1" l="1"/>
  <c r="BP2836" i="1"/>
  <c r="BO2837" i="1"/>
  <c r="BM2839" i="1"/>
  <c r="BM2840" i="1" l="1"/>
  <c r="BN2838" i="1"/>
  <c r="BO2838" i="1" l="1"/>
  <c r="BP2838" i="1"/>
  <c r="BM2841" i="1"/>
  <c r="BN2839" i="1"/>
  <c r="BP2839" i="1" l="1"/>
  <c r="BO2839" i="1"/>
  <c r="BM2842" i="1"/>
  <c r="BN2840" i="1"/>
  <c r="BP2840" i="1" l="1"/>
  <c r="BO2840" i="1"/>
  <c r="BM2843" i="1"/>
  <c r="BN2842" i="1" s="1"/>
  <c r="BO2842" i="1" s="1"/>
  <c r="BN2841" i="1"/>
  <c r="BP2841" i="1" l="1"/>
  <c r="BO2841" i="1"/>
  <c r="BP2842" i="1"/>
  <c r="BM2844" i="1"/>
  <c r="BM2845" i="1" l="1"/>
  <c r="BN2844" i="1" s="1"/>
  <c r="BP2844" i="1" s="1"/>
  <c r="BN2843" i="1"/>
  <c r="BO2843" i="1" l="1"/>
  <c r="BP2843" i="1"/>
  <c r="BO2844" i="1"/>
  <c r="BM2846" i="1"/>
  <c r="BN2845" i="1" s="1"/>
  <c r="BP2845" i="1" s="1"/>
  <c r="BO2845" i="1" l="1"/>
  <c r="BM2847" i="1"/>
  <c r="BM2848" i="1" l="1"/>
  <c r="BN2847" i="1" s="1"/>
  <c r="BP2847" i="1" s="1"/>
  <c r="BN2846" i="1"/>
  <c r="BO2846" i="1" l="1"/>
  <c r="BP2846" i="1"/>
  <c r="BO2847" i="1"/>
  <c r="BM2849" i="1"/>
  <c r="BM2850" i="1" l="1"/>
  <c r="BN2849" i="1" s="1"/>
  <c r="BP2849" i="1" s="1"/>
  <c r="BN2848" i="1"/>
  <c r="BP2848" i="1" l="1"/>
  <c r="BO2848" i="1"/>
  <c r="BO2849" i="1"/>
  <c r="BM2851" i="1"/>
  <c r="BM2852" i="1" l="1"/>
  <c r="BN2850" i="1"/>
  <c r="BP2850" i="1" l="1"/>
  <c r="BO2850" i="1"/>
  <c r="BM2853" i="1"/>
  <c r="BN2852" i="1" s="1"/>
  <c r="BP2852" i="1" s="1"/>
  <c r="BN2851" i="1"/>
  <c r="BO2851" i="1" l="1"/>
  <c r="BP2851" i="1"/>
  <c r="BO2852" i="1"/>
  <c r="BM2854" i="1"/>
  <c r="BM2855" i="1" l="1"/>
  <c r="BN2853" i="1"/>
  <c r="BP2853" i="1" l="1"/>
  <c r="BO2853" i="1"/>
  <c r="BN2854" i="1"/>
  <c r="BM2856" i="1"/>
  <c r="BO2854" i="1" l="1"/>
  <c r="BP2854" i="1"/>
  <c r="BM2857" i="1"/>
  <c r="BN2856" i="1" s="1"/>
  <c r="BO2856" i="1" s="1"/>
  <c r="BN2855" i="1"/>
  <c r="BO2855" i="1" l="1"/>
  <c r="BP2855" i="1"/>
  <c r="BP2856" i="1"/>
  <c r="BM2858" i="1"/>
  <c r="BM2859" i="1" l="1"/>
  <c r="BN2857" i="1"/>
  <c r="BP2857" i="1" l="1"/>
  <c r="BO2857" i="1"/>
  <c r="BM2860" i="1"/>
  <c r="BN2859" i="1" s="1"/>
  <c r="BP2859" i="1" s="1"/>
  <c r="BN2858" i="1"/>
  <c r="BP2858" i="1" l="1"/>
  <c r="BO2858" i="1"/>
  <c r="BO2859" i="1"/>
  <c r="BM2861" i="1"/>
  <c r="BM2862" i="1" l="1"/>
  <c r="BN2861" i="1" s="1"/>
  <c r="BP2861" i="1" s="1"/>
  <c r="BN2860" i="1"/>
  <c r="BO2860" i="1" l="1"/>
  <c r="BP2860" i="1"/>
  <c r="BO2861" i="1"/>
  <c r="BM2863" i="1"/>
  <c r="BM2864" i="1" l="1"/>
  <c r="BN2862" i="1"/>
  <c r="BP2862" i="1" l="1"/>
  <c r="BO2862" i="1"/>
  <c r="BM2865" i="1"/>
  <c r="BN2863" i="1"/>
  <c r="BP2863" i="1" l="1"/>
  <c r="BO2863" i="1"/>
  <c r="BM2866" i="1"/>
  <c r="BN2864" i="1"/>
  <c r="BO2864" i="1" l="1"/>
  <c r="BP2864" i="1"/>
  <c r="BM2867" i="1"/>
  <c r="BN2866" i="1" s="1"/>
  <c r="BP2866" i="1" s="1"/>
  <c r="BN2865" i="1"/>
  <c r="BP2865" i="1" l="1"/>
  <c r="BO2865" i="1"/>
  <c r="BO2866" i="1"/>
  <c r="BM2868" i="1"/>
  <c r="BM2869" i="1" l="1"/>
  <c r="BN2868" i="1" s="1"/>
  <c r="BO2868" i="1" s="1"/>
  <c r="BN2867" i="1"/>
  <c r="BO2867" i="1" l="1"/>
  <c r="BP2867" i="1"/>
  <c r="BP2868" i="1"/>
  <c r="BM2870" i="1"/>
  <c r="BN2869" i="1" s="1"/>
  <c r="BO2869" i="1" s="1"/>
  <c r="BP2869" i="1" l="1"/>
  <c r="BM2871" i="1"/>
  <c r="BM2872" i="1" l="1"/>
  <c r="BN2871" i="1" s="1"/>
  <c r="BP2871" i="1" s="1"/>
  <c r="BN2870" i="1"/>
  <c r="BP2870" i="1" l="1"/>
  <c r="BO2870" i="1"/>
  <c r="BO2871" i="1"/>
  <c r="BM2873" i="1"/>
  <c r="BM2874" i="1" l="1"/>
  <c r="BN2873" i="1" s="1"/>
  <c r="BO2873" i="1" s="1"/>
  <c r="BN2872" i="1"/>
  <c r="BO2872" i="1" l="1"/>
  <c r="BP2872" i="1"/>
  <c r="BP2873" i="1"/>
  <c r="BM2875" i="1"/>
  <c r="BM2876" i="1" l="1"/>
  <c r="BN2874" i="1"/>
  <c r="BO2874" i="1" l="1"/>
  <c r="BP2874" i="1"/>
  <c r="BM2877" i="1"/>
  <c r="BN2876" i="1" s="1"/>
  <c r="BP2876" i="1" s="1"/>
  <c r="BN2875" i="1"/>
  <c r="BO2875" i="1" l="1"/>
  <c r="BP2875" i="1"/>
  <c r="BO2876" i="1"/>
  <c r="BM2878" i="1"/>
  <c r="BM2879" i="1" l="1"/>
  <c r="BN2878" i="1" s="1"/>
  <c r="BO2878" i="1" s="1"/>
  <c r="BN2877" i="1"/>
  <c r="BO2877" i="1" l="1"/>
  <c r="BP2877" i="1"/>
  <c r="BP2878" i="1"/>
  <c r="BM2880" i="1"/>
  <c r="BM2881" i="1" l="1"/>
  <c r="BN2880" i="1" s="1"/>
  <c r="BP2880" i="1" s="1"/>
  <c r="BN2879" i="1"/>
  <c r="BO2879" i="1" l="1"/>
  <c r="BP2879" i="1"/>
  <c r="BO2880" i="1"/>
  <c r="BM2882" i="1"/>
  <c r="BN2881" i="1" s="1"/>
  <c r="BP2881" i="1" s="1"/>
  <c r="BO2881" i="1" l="1"/>
  <c r="BM2883" i="1"/>
  <c r="BM2884" i="1" l="1"/>
  <c r="BN2883" i="1" s="1"/>
  <c r="BO2883" i="1" s="1"/>
  <c r="BN2882" i="1"/>
  <c r="BO2882" i="1" l="1"/>
  <c r="BP2882" i="1"/>
  <c r="BP2883" i="1"/>
  <c r="BM2885" i="1"/>
  <c r="BM2886" i="1" l="1"/>
  <c r="BN2885" i="1" s="1"/>
  <c r="BO2885" i="1" s="1"/>
  <c r="BN2884" i="1"/>
  <c r="BO2884" i="1" l="1"/>
  <c r="BP2884" i="1"/>
  <c r="BP2885" i="1"/>
  <c r="BM2887" i="1"/>
  <c r="BM2888" i="1" l="1"/>
  <c r="BN2886" i="1"/>
  <c r="BO2886" i="1" l="1"/>
  <c r="BP2886" i="1"/>
  <c r="BM2889" i="1"/>
  <c r="BN2887" i="1"/>
  <c r="BO2887" i="1" l="1"/>
  <c r="BP2887" i="1"/>
  <c r="BM2890" i="1"/>
  <c r="BN2888" i="1"/>
  <c r="BP2888" i="1" l="1"/>
  <c r="BO2888" i="1"/>
  <c r="BM2891" i="1"/>
  <c r="BN2890" i="1" s="1"/>
  <c r="BO2890" i="1" s="1"/>
  <c r="BN2889" i="1"/>
  <c r="BO2889" i="1" l="1"/>
  <c r="BP2889" i="1"/>
  <c r="BP2890" i="1"/>
  <c r="BM2892" i="1"/>
  <c r="BM2893" i="1" l="1"/>
  <c r="BN2892" i="1" s="1"/>
  <c r="BO2892" i="1" s="1"/>
  <c r="BN2891" i="1"/>
  <c r="BO2891" i="1" l="1"/>
  <c r="BP2891" i="1"/>
  <c r="BP2892" i="1"/>
  <c r="BM2894" i="1"/>
  <c r="BN2893" i="1" s="1"/>
  <c r="BP2893" i="1" s="1"/>
  <c r="BO2893" i="1" l="1"/>
  <c r="BM2895" i="1"/>
  <c r="BM2896" i="1" l="1"/>
  <c r="BN2895" i="1" s="1"/>
  <c r="BO2895" i="1" s="1"/>
  <c r="BN2894" i="1"/>
  <c r="BP2894" i="1" l="1"/>
  <c r="BO2894" i="1"/>
  <c r="BP2895" i="1"/>
  <c r="BM2897" i="1"/>
  <c r="BM2898" i="1" l="1"/>
  <c r="BN2897" i="1" s="1"/>
  <c r="BO2897" i="1" s="1"/>
  <c r="BN2896" i="1"/>
  <c r="BO2896" i="1" l="1"/>
  <c r="BP2896" i="1"/>
  <c r="BP2897" i="1"/>
  <c r="BM2899" i="1"/>
  <c r="BM2900" i="1" l="1"/>
  <c r="BN2898" i="1"/>
  <c r="BO2898" i="1" l="1"/>
  <c r="BP2898" i="1"/>
  <c r="BM2901" i="1"/>
  <c r="BN2900" i="1" s="1"/>
  <c r="BO2900" i="1" s="1"/>
  <c r="BN2899" i="1"/>
  <c r="BO2899" i="1" l="1"/>
  <c r="BP2899" i="1"/>
  <c r="BP2900" i="1"/>
  <c r="BM2902" i="1"/>
  <c r="BN2901" i="1" l="1"/>
  <c r="BM2903" i="1"/>
  <c r="BO2901" i="1" l="1"/>
  <c r="BP2901" i="1"/>
  <c r="BN2902" i="1"/>
  <c r="BM2904" i="1"/>
  <c r="BO2902" i="1" l="1"/>
  <c r="BP2902" i="1"/>
  <c r="BN2903" i="1"/>
  <c r="BM2905" i="1"/>
  <c r="BN2904" i="1" l="1"/>
  <c r="BO2903" i="1"/>
  <c r="BP2903" i="1"/>
  <c r="BM2906" i="1"/>
  <c r="BO2904" i="1" l="1"/>
  <c r="BP2904" i="1"/>
  <c r="BM2907" i="1"/>
  <c r="BN2905" i="1"/>
  <c r="BO2905" i="1" l="1"/>
  <c r="BP2905" i="1"/>
  <c r="BN2906" i="1"/>
  <c r="BM2908" i="1"/>
  <c r="BN2907" i="1" s="1"/>
  <c r="BO2907" i="1" s="1"/>
  <c r="BP2907" i="1" l="1"/>
  <c r="BP2906" i="1"/>
  <c r="BO2906" i="1"/>
  <c r="BM2909" i="1"/>
  <c r="BN2908" i="1" l="1"/>
  <c r="BM2910" i="1"/>
  <c r="BN2909" i="1" l="1"/>
  <c r="BO2908" i="1"/>
  <c r="BP2908" i="1"/>
  <c r="BM2911" i="1"/>
  <c r="BN2910" i="1" l="1"/>
  <c r="BO2909" i="1"/>
  <c r="BP2909" i="1"/>
  <c r="BM2912" i="1"/>
  <c r="BN2911" i="1" l="1"/>
  <c r="BO2910" i="1"/>
  <c r="BP2910" i="1"/>
  <c r="BM2913" i="1"/>
  <c r="BN2912" i="1" l="1"/>
  <c r="BO2911" i="1"/>
  <c r="BP2911" i="1"/>
  <c r="BM2914" i="1"/>
  <c r="BN2913" i="1" l="1"/>
  <c r="BO2912" i="1"/>
  <c r="BP2912" i="1"/>
  <c r="BM2915" i="1"/>
  <c r="BN2914" i="1" l="1"/>
  <c r="BO2913" i="1"/>
  <c r="BP2913" i="1"/>
  <c r="BM2916" i="1"/>
  <c r="BN2915" i="1" l="1"/>
  <c r="BO2914" i="1"/>
  <c r="BP2914" i="1"/>
  <c r="BM2917" i="1"/>
  <c r="BN2916" i="1" l="1"/>
  <c r="BO2915" i="1"/>
  <c r="BP2915" i="1"/>
  <c r="BM2918" i="1"/>
  <c r="BN2917" i="1" l="1"/>
  <c r="BO2916" i="1"/>
  <c r="BP2916" i="1"/>
  <c r="BM2919" i="1"/>
  <c r="BN2918" i="1" l="1"/>
  <c r="BO2917" i="1"/>
  <c r="BP2917" i="1"/>
  <c r="BM2920" i="1"/>
  <c r="BO2918" i="1" l="1"/>
  <c r="BP2918" i="1"/>
  <c r="BN2919" i="1"/>
  <c r="BM2921" i="1"/>
  <c r="BN2920" i="1" l="1"/>
  <c r="BO2919" i="1"/>
  <c r="BP2919" i="1"/>
  <c r="BM2922" i="1"/>
  <c r="BN2921" i="1" l="1"/>
  <c r="BO2920" i="1"/>
  <c r="BP2920" i="1"/>
  <c r="BM2923" i="1"/>
  <c r="BO2921" i="1" l="1"/>
  <c r="BP2921" i="1"/>
  <c r="BM2924" i="1"/>
  <c r="BN2922" i="1"/>
  <c r="BO2922" i="1" l="1"/>
  <c r="BP2922" i="1"/>
  <c r="BN2923" i="1"/>
  <c r="BM2925" i="1"/>
  <c r="BN2924" i="1" l="1"/>
  <c r="BO2923" i="1"/>
  <c r="BP2923" i="1"/>
  <c r="BM2926" i="1"/>
  <c r="BO2924" i="1" l="1"/>
  <c r="BP2924" i="1"/>
  <c r="BM2927" i="1"/>
  <c r="BN2925" i="1"/>
  <c r="BO2925" i="1" l="1"/>
  <c r="BP2925" i="1"/>
  <c r="BN2926" i="1"/>
  <c r="BM2928" i="1"/>
  <c r="BP2926" i="1" l="1"/>
  <c r="BO2926" i="1"/>
  <c r="BM2929" i="1"/>
  <c r="BN2928" i="1" s="1"/>
  <c r="BO2928" i="1" s="1"/>
  <c r="BN2927" i="1"/>
  <c r="BO2927" i="1" l="1"/>
  <c r="BP2927" i="1"/>
  <c r="BP2928" i="1"/>
  <c r="BM2930" i="1"/>
  <c r="BM2931" i="1" l="1"/>
  <c r="BN2929" i="1"/>
  <c r="BO2929" i="1" l="1"/>
  <c r="BP2929" i="1"/>
  <c r="BM2932" i="1"/>
  <c r="BN2931" i="1" s="1"/>
  <c r="BO2931" i="1" s="1"/>
  <c r="BN2930" i="1"/>
  <c r="BO2930" i="1" l="1"/>
  <c r="BP2930" i="1"/>
  <c r="BP2931" i="1"/>
  <c r="BM2933" i="1"/>
  <c r="BM2934" i="1" l="1"/>
  <c r="BN2933" i="1" s="1"/>
  <c r="BO2933" i="1" s="1"/>
  <c r="BN2932" i="1"/>
  <c r="BO2932" i="1" l="1"/>
  <c r="BP2932" i="1"/>
  <c r="BP2933" i="1"/>
  <c r="BM2935" i="1"/>
  <c r="BM2936" i="1" l="1"/>
  <c r="BN2934" i="1"/>
  <c r="BO2934" i="1" l="1"/>
  <c r="BP2934" i="1"/>
  <c r="BM2937" i="1"/>
  <c r="BN2935" i="1"/>
  <c r="BO2935" i="1" l="1"/>
  <c r="BP2935" i="1"/>
  <c r="BM2938" i="1"/>
  <c r="BN2936" i="1"/>
  <c r="BO2936" i="1" l="1"/>
  <c r="BP2936" i="1"/>
  <c r="BM2939" i="1"/>
  <c r="BN2938" i="1" s="1"/>
  <c r="BP2938" i="1" s="1"/>
  <c r="BN2937" i="1"/>
  <c r="BO2937" i="1" l="1"/>
  <c r="BP2937" i="1"/>
  <c r="BO2938" i="1"/>
  <c r="BM2940" i="1"/>
  <c r="BM2941" i="1" l="1"/>
  <c r="BN2940" i="1" s="1"/>
  <c r="BO2940" i="1" s="1"/>
  <c r="BN2939" i="1"/>
  <c r="BP2939" i="1" l="1"/>
  <c r="BO2939" i="1"/>
  <c r="BP2940" i="1"/>
  <c r="BM2942" i="1"/>
  <c r="BN2941" i="1" s="1"/>
  <c r="BO2941" i="1" s="1"/>
  <c r="BP2941" i="1" l="1"/>
  <c r="BM2943" i="1"/>
  <c r="BM2944" i="1" l="1"/>
  <c r="BN2943" i="1" s="1"/>
  <c r="BO2943" i="1" s="1"/>
  <c r="BN2942" i="1"/>
  <c r="BO2942" i="1" l="1"/>
  <c r="BP2942" i="1"/>
  <c r="BP2943" i="1"/>
  <c r="BM2945" i="1"/>
  <c r="BM2946" i="1" l="1"/>
  <c r="BN2945" i="1" s="1"/>
  <c r="BP2945" i="1" s="1"/>
  <c r="BN2944" i="1"/>
  <c r="BP2944" i="1" l="1"/>
  <c r="BO2944" i="1"/>
  <c r="BO2945" i="1"/>
  <c r="BM2947" i="1"/>
  <c r="BM2948" i="1" l="1"/>
  <c r="BN2946" i="1"/>
  <c r="BO2946" i="1" l="1"/>
  <c r="BP2946" i="1"/>
  <c r="BM2949" i="1"/>
  <c r="BN2947" i="1"/>
  <c r="BO2947" i="1" l="1"/>
  <c r="BP2947" i="1"/>
  <c r="BM2950" i="1"/>
  <c r="BN2948" i="1"/>
  <c r="BO2948" i="1" l="1"/>
  <c r="BP2948" i="1"/>
  <c r="BM2951" i="1"/>
  <c r="BN2950" i="1" s="1"/>
  <c r="BO2950" i="1" s="1"/>
  <c r="BN2949" i="1"/>
  <c r="BO2949" i="1" l="1"/>
  <c r="BP2949" i="1"/>
  <c r="BP2950" i="1"/>
  <c r="BM2952" i="1"/>
  <c r="BM2953" i="1" l="1"/>
  <c r="BN2952" i="1" s="1"/>
  <c r="BO2952" i="1" s="1"/>
  <c r="BN2951" i="1"/>
  <c r="BO2951" i="1" l="1"/>
  <c r="BP2951" i="1"/>
  <c r="BP2952" i="1"/>
  <c r="BM2954" i="1"/>
  <c r="BM2955" i="1" l="1"/>
  <c r="BN2953" i="1"/>
  <c r="BO2953" i="1" l="1"/>
  <c r="BP2953" i="1"/>
  <c r="BM2956" i="1"/>
  <c r="BN2955" i="1" s="1"/>
  <c r="BP2955" i="1" s="1"/>
  <c r="BN2954" i="1"/>
  <c r="BP2954" i="1" l="1"/>
  <c r="BO2954" i="1"/>
  <c r="BO2955" i="1"/>
  <c r="BM2957" i="1"/>
  <c r="BM2958" i="1" l="1"/>
  <c r="BN2957" i="1" s="1"/>
  <c r="BP2957" i="1" s="1"/>
  <c r="BN2956" i="1"/>
  <c r="BO2956" i="1" l="1"/>
  <c r="BP2956" i="1"/>
  <c r="BO2957" i="1"/>
  <c r="BM2959" i="1"/>
  <c r="BM2960" i="1" l="1"/>
  <c r="BN2958" i="1"/>
  <c r="BO2958" i="1" l="1"/>
  <c r="BP2958" i="1"/>
  <c r="BM2961" i="1"/>
  <c r="BN2959" i="1"/>
  <c r="BO2959" i="1" l="1"/>
  <c r="BP2959" i="1"/>
  <c r="BM2962" i="1"/>
  <c r="BN2960" i="1"/>
  <c r="BO2960" i="1" l="1"/>
  <c r="BP2960" i="1"/>
  <c r="BM2963" i="1"/>
  <c r="BN2962" i="1" s="1"/>
  <c r="BP2962" i="1" s="1"/>
  <c r="BN2961" i="1"/>
  <c r="BO2961" i="1" l="1"/>
  <c r="BP2961" i="1"/>
  <c r="BO2962" i="1"/>
  <c r="BM2964" i="1"/>
  <c r="BM2965" i="1" l="1"/>
  <c r="BN2964" i="1" s="1"/>
  <c r="BO2964" i="1" s="1"/>
  <c r="BN2963" i="1"/>
  <c r="BO2963" i="1" l="1"/>
  <c r="BP2963" i="1"/>
  <c r="BP2964" i="1"/>
  <c r="BM2966" i="1"/>
  <c r="BN2965" i="1" s="1"/>
  <c r="BP2965" i="1" s="1"/>
  <c r="BO2965" i="1" l="1"/>
  <c r="BM2967" i="1"/>
  <c r="BM2968" i="1" l="1"/>
  <c r="BN2967" i="1" s="1"/>
  <c r="BP2967" i="1" s="1"/>
  <c r="BN2966" i="1"/>
  <c r="BP2966" i="1" l="1"/>
  <c r="BO2966" i="1"/>
  <c r="BO2967" i="1"/>
  <c r="BM2969" i="1"/>
  <c r="BM2970" i="1" l="1"/>
  <c r="BN2969" i="1" s="1"/>
  <c r="BP2969" i="1" s="1"/>
  <c r="BN2968" i="1"/>
  <c r="BO2968" i="1" l="1"/>
  <c r="BP2968" i="1"/>
  <c r="BO2969" i="1"/>
  <c r="BM2971" i="1"/>
  <c r="BM2972" i="1" l="1"/>
  <c r="BN2970" i="1"/>
  <c r="BO2970" i="1" l="1"/>
  <c r="BP2970" i="1"/>
  <c r="BM2973" i="1"/>
  <c r="BN2971" i="1"/>
  <c r="BO2971" i="1" l="1"/>
  <c r="BP2971" i="1"/>
  <c r="BM2974" i="1"/>
  <c r="BN2972" i="1"/>
  <c r="BO2972" i="1" l="1"/>
  <c r="BP2972" i="1"/>
  <c r="BM2975" i="1"/>
  <c r="BN2974" i="1" s="1"/>
  <c r="BO2974" i="1" s="1"/>
  <c r="BN2973" i="1"/>
  <c r="BO2973" i="1" l="1"/>
  <c r="BP2973" i="1"/>
  <c r="BP2974" i="1"/>
  <c r="BM2976" i="1"/>
  <c r="BM2977" i="1" l="1"/>
  <c r="BN2975" i="1"/>
  <c r="BP2975" i="1" l="1"/>
  <c r="BO2975" i="1"/>
  <c r="BN2976" i="1"/>
  <c r="BM2978" i="1"/>
  <c r="BN2977" i="1" s="1"/>
  <c r="BO2977" i="1" s="1"/>
  <c r="BP2977" i="1" l="1"/>
  <c r="BO2976" i="1"/>
  <c r="BP2976" i="1"/>
  <c r="BM2979" i="1"/>
  <c r="BM2980" i="1" l="1"/>
  <c r="BN2979" i="1" s="1"/>
  <c r="BO2979" i="1" s="1"/>
  <c r="BN2978" i="1"/>
  <c r="BO2978" i="1" l="1"/>
  <c r="BP2978" i="1"/>
  <c r="BP2979" i="1"/>
  <c r="BM2981" i="1"/>
  <c r="BM2982" i="1" l="1"/>
  <c r="BN2981" i="1" s="1"/>
  <c r="BO2981" i="1" s="1"/>
  <c r="BN2980" i="1"/>
  <c r="BP2980" i="1" l="1"/>
  <c r="BO2980" i="1"/>
  <c r="BP2981" i="1"/>
  <c r="BM2983" i="1"/>
  <c r="BM2984" i="1" l="1"/>
  <c r="BN2982" i="1"/>
  <c r="BO2982" i="1" l="1"/>
  <c r="BP2982" i="1"/>
  <c r="BM2985" i="1"/>
  <c r="BN2983" i="1"/>
  <c r="BO2983" i="1" l="1"/>
  <c r="BP2983" i="1"/>
  <c r="BM2986" i="1"/>
  <c r="BN2984" i="1"/>
  <c r="BO2984" i="1" l="1"/>
  <c r="BP2984" i="1"/>
  <c r="BM2987" i="1"/>
  <c r="BN2986" i="1" s="1"/>
  <c r="BP2986" i="1" s="1"/>
  <c r="BN2985" i="1"/>
  <c r="BO2985" i="1" l="1"/>
  <c r="BP2985" i="1"/>
  <c r="BO2986" i="1"/>
  <c r="BM2988" i="1"/>
  <c r="BM2989" i="1" l="1"/>
  <c r="BN2988" i="1" s="1"/>
  <c r="BO2988" i="1" s="1"/>
  <c r="BN2987" i="1"/>
  <c r="BO2987" i="1" l="1"/>
  <c r="BP2987" i="1"/>
  <c r="BP2988" i="1"/>
  <c r="BM2990" i="1"/>
  <c r="BN2989" i="1" s="1"/>
  <c r="BO2989" i="1" s="1"/>
  <c r="BP2989" i="1" l="1"/>
  <c r="BM2991" i="1"/>
  <c r="BM2992" i="1" l="1"/>
  <c r="BN2991" i="1" s="1"/>
  <c r="BO2991" i="1" s="1"/>
  <c r="BN2990" i="1"/>
  <c r="BO2990" i="1" l="1"/>
  <c r="BP2990" i="1"/>
  <c r="BP2991" i="1"/>
  <c r="BM2993" i="1"/>
  <c r="BM2994" i="1" l="1"/>
  <c r="BN2993" i="1" s="1"/>
  <c r="BP2993" i="1" s="1"/>
  <c r="BN2992" i="1"/>
  <c r="BO2992" i="1" l="1"/>
  <c r="BP2992" i="1"/>
  <c r="BO2993" i="1"/>
  <c r="BM2995" i="1"/>
  <c r="BM2996" i="1" l="1"/>
  <c r="BN2994" i="1"/>
  <c r="BO2994" i="1" l="1"/>
  <c r="BP2994" i="1"/>
  <c r="BM2997" i="1"/>
  <c r="BN2995" i="1"/>
  <c r="BP2995" i="1" l="1"/>
  <c r="BO2995" i="1"/>
  <c r="BM2998" i="1"/>
  <c r="BN2996" i="1"/>
  <c r="BO2996" i="1" l="1"/>
  <c r="BP2996" i="1"/>
  <c r="BM2999" i="1"/>
  <c r="BN2998" i="1" s="1"/>
  <c r="BO2998" i="1" s="1"/>
  <c r="BN2997" i="1"/>
  <c r="BO2997" i="1" l="1"/>
  <c r="BP2997" i="1"/>
  <c r="BP2998" i="1"/>
  <c r="BM3000" i="1"/>
  <c r="BM3001" i="1" l="1"/>
  <c r="BN3000" i="1" s="1"/>
  <c r="BO3000" i="1" s="1"/>
  <c r="BN2999" i="1"/>
  <c r="BO2999" i="1" l="1"/>
  <c r="BP2999" i="1"/>
  <c r="BP3000" i="1"/>
  <c r="BM3002" i="1"/>
  <c r="BN3001" i="1" s="1"/>
  <c r="BO3001" i="1" s="1"/>
  <c r="BP3001" i="1" l="1"/>
  <c r="BM3003" i="1"/>
  <c r="BM3004" i="1" l="1"/>
  <c r="BN3003" i="1" s="1"/>
  <c r="BO3003" i="1" s="1"/>
  <c r="BN3002" i="1"/>
  <c r="BO3002" i="1" l="1"/>
  <c r="BP3002" i="1"/>
  <c r="BP3003" i="1"/>
  <c r="BM3005" i="1"/>
  <c r="BM3006" i="1" l="1"/>
  <c r="BN3005" i="1" s="1"/>
  <c r="BO3005" i="1" s="1"/>
  <c r="BN3004" i="1"/>
  <c r="BP3004" i="1" l="1"/>
  <c r="BO3004" i="1"/>
  <c r="BP3005" i="1"/>
  <c r="BM3007" i="1"/>
  <c r="BM3008" i="1" l="1"/>
  <c r="BN3006" i="1"/>
  <c r="BO3006" i="1" l="1"/>
  <c r="BP3006" i="1"/>
  <c r="BM3009" i="1"/>
  <c r="BN3008" i="1" s="1"/>
  <c r="BO3008" i="1" s="1"/>
  <c r="BN3007" i="1"/>
  <c r="BO3007" i="1" l="1"/>
  <c r="BP3007" i="1"/>
  <c r="BP3008" i="1"/>
  <c r="BM3010" i="1"/>
  <c r="BM3011" i="1" l="1"/>
  <c r="BN3010" i="1" s="1"/>
  <c r="BO3010" i="1" s="1"/>
  <c r="BN3009" i="1"/>
  <c r="BO3009" i="1" l="1"/>
  <c r="BP3009" i="1"/>
  <c r="BP3010" i="1"/>
  <c r="BM3012" i="1"/>
  <c r="BM3013" i="1" l="1"/>
  <c r="BN3011" i="1"/>
  <c r="BP3011" i="1" l="1"/>
  <c r="BO3011" i="1"/>
  <c r="BM3014" i="1"/>
  <c r="BN3012" i="1"/>
  <c r="BO3012" i="1" l="1"/>
  <c r="BP3012" i="1"/>
  <c r="BM3015" i="1"/>
  <c r="BN3013" i="1"/>
  <c r="BP3013" i="1" l="1"/>
  <c r="BO3013" i="1"/>
  <c r="BM3016" i="1"/>
  <c r="BN3014" i="1"/>
  <c r="BO3014" i="1" l="1"/>
  <c r="BP3014" i="1"/>
  <c r="BM3017" i="1"/>
  <c r="BN3016" i="1"/>
  <c r="BO3016" i="1" s="1"/>
  <c r="BN3015" i="1"/>
  <c r="BP3015" i="1" l="1"/>
  <c r="BO3015" i="1"/>
  <c r="BP3016" i="1"/>
  <c r="BM3018" i="1"/>
  <c r="BM3019" i="1" l="1"/>
  <c r="BN3018" i="1"/>
  <c r="BO3018" i="1" s="1"/>
  <c r="BN3017" i="1"/>
  <c r="BO3017" i="1" l="1"/>
  <c r="BP3017" i="1"/>
  <c r="BP3018" i="1"/>
  <c r="BM3020" i="1"/>
  <c r="BM3021" i="1" l="1"/>
  <c r="BN3019" i="1"/>
  <c r="BP3019" i="1" l="1"/>
  <c r="BO3019" i="1"/>
  <c r="BM3022" i="1"/>
  <c r="BN3021" i="1" s="1"/>
  <c r="BO3021" i="1" s="1"/>
  <c r="BN3020" i="1"/>
  <c r="BO3020" i="1" l="1"/>
  <c r="BP3020" i="1"/>
  <c r="BP3021" i="1"/>
  <c r="BM3023" i="1"/>
  <c r="BM3024" i="1" l="1"/>
  <c r="BN3023" i="1" s="1"/>
  <c r="BP3023" i="1" s="1"/>
  <c r="BN3022" i="1"/>
  <c r="BO3022" i="1" l="1"/>
  <c r="BP3022" i="1"/>
  <c r="BO3023" i="1"/>
  <c r="BM3025" i="1"/>
  <c r="BM3026" i="1" l="1"/>
  <c r="BN3024" i="1"/>
  <c r="BO3024" i="1" l="1"/>
  <c r="BP3024" i="1"/>
  <c r="BM3027" i="1"/>
  <c r="BN3026" i="1" s="1"/>
  <c r="BP3026" i="1" s="1"/>
  <c r="BN3025" i="1"/>
  <c r="BO3025" i="1" l="1"/>
  <c r="BP3025" i="1"/>
  <c r="BO3026" i="1"/>
  <c r="BM3028" i="1"/>
  <c r="BM3029" i="1" l="1"/>
  <c r="BN3028" i="1" s="1"/>
  <c r="BO3028" i="1" s="1"/>
  <c r="BN3027" i="1"/>
  <c r="BO3027" i="1" l="1"/>
  <c r="BP3027" i="1"/>
  <c r="BP3028" i="1"/>
  <c r="BM3030" i="1"/>
  <c r="BM3031" i="1" l="1"/>
  <c r="BN3030" i="1" s="1"/>
  <c r="BO3030" i="1" s="1"/>
  <c r="BN3029" i="1"/>
  <c r="BO3029" i="1" l="1"/>
  <c r="BP3029" i="1"/>
  <c r="BP3030" i="1"/>
  <c r="BM3032" i="1"/>
  <c r="BN3031" i="1" s="1"/>
  <c r="BO3031" i="1" s="1"/>
  <c r="BP3031" i="1" l="1"/>
  <c r="BM3033" i="1"/>
  <c r="BM3034" i="1" l="1"/>
  <c r="BN3033" i="1" s="1"/>
  <c r="BO3033" i="1" s="1"/>
  <c r="BN3032" i="1"/>
  <c r="BP3032" i="1" l="1"/>
  <c r="BO3032" i="1"/>
  <c r="BP3033" i="1"/>
  <c r="BM3035" i="1"/>
  <c r="BM3036" i="1" l="1"/>
  <c r="BN3035" i="1" s="1"/>
  <c r="BO3035" i="1" s="1"/>
  <c r="BN3034" i="1"/>
  <c r="BO3034" i="1" l="1"/>
  <c r="BP3034" i="1"/>
  <c r="BP3035" i="1"/>
  <c r="BM3037" i="1"/>
  <c r="BM3038" i="1" l="1"/>
  <c r="BN3036" i="1"/>
  <c r="BO3036" i="1" l="1"/>
  <c r="BP3036" i="1"/>
  <c r="BM3039" i="1"/>
  <c r="BN3037" i="1"/>
  <c r="BO3037" i="1" l="1"/>
  <c r="BP3037" i="1"/>
  <c r="BM3040" i="1"/>
  <c r="BN3038" i="1"/>
  <c r="BO3038" i="1" l="1"/>
  <c r="BP3038" i="1"/>
  <c r="BM3041" i="1"/>
  <c r="BN3040" i="1" s="1"/>
  <c r="BO3040" i="1" s="1"/>
  <c r="BN3039" i="1"/>
  <c r="BP3039" i="1" l="1"/>
  <c r="BO3039" i="1"/>
  <c r="BP3040" i="1"/>
  <c r="BM3042" i="1"/>
  <c r="BM3043" i="1" l="1"/>
  <c r="BN3042" i="1"/>
  <c r="BO3042" i="1" s="1"/>
  <c r="BN3041" i="1"/>
  <c r="BO3041" i="1" l="1"/>
  <c r="BP3041" i="1"/>
  <c r="BP3042" i="1"/>
  <c r="BM3044" i="1"/>
  <c r="BM3045" i="1" l="1"/>
  <c r="BN3043" i="1"/>
  <c r="BP3043" i="1" l="1"/>
  <c r="BO3043" i="1"/>
  <c r="BM3046" i="1"/>
  <c r="BN3045" i="1" s="1"/>
  <c r="BO3045" i="1" s="1"/>
  <c r="BN3044" i="1"/>
  <c r="BO3044" i="1" l="1"/>
  <c r="BP3044" i="1"/>
  <c r="BP3045" i="1"/>
  <c r="BM3047" i="1"/>
  <c r="BM3048" i="1" l="1"/>
  <c r="BN3047" i="1" s="1"/>
  <c r="BO3047" i="1" s="1"/>
  <c r="BN3046" i="1"/>
  <c r="BO3046" i="1" l="1"/>
  <c r="BP3046" i="1"/>
  <c r="BP3047" i="1"/>
  <c r="BM3049" i="1"/>
  <c r="BM3050" i="1" l="1"/>
  <c r="BN3048" i="1"/>
  <c r="BO3048" i="1" l="1"/>
  <c r="BP3048" i="1"/>
  <c r="BM3051" i="1"/>
  <c r="BN3050" i="1" s="1"/>
  <c r="BO3050" i="1" s="1"/>
  <c r="BN3049" i="1"/>
  <c r="BO3049" i="1" l="1"/>
  <c r="BP3049" i="1"/>
  <c r="BP3050" i="1"/>
  <c r="BM3052" i="1"/>
  <c r="BM3053" i="1" l="1"/>
  <c r="BN3052" i="1"/>
  <c r="BP3052" i="1" s="1"/>
  <c r="BN3051" i="1"/>
  <c r="BP3051" i="1" l="1"/>
  <c r="BO3051" i="1"/>
  <c r="BO3052" i="1"/>
  <c r="BM3054" i="1"/>
  <c r="BM3055" i="1" l="1"/>
  <c r="BN3054" i="1" s="1"/>
  <c r="BO3054" i="1" s="1"/>
  <c r="BN3053" i="1"/>
  <c r="BO3053" i="1" l="1"/>
  <c r="BP3053" i="1"/>
  <c r="BP3054" i="1"/>
  <c r="BM3056" i="1"/>
  <c r="BN3055" i="1" s="1"/>
  <c r="BP3055" i="1" s="1"/>
  <c r="BO3055" i="1" l="1"/>
  <c r="BM3057" i="1"/>
  <c r="BM3058" i="1" l="1"/>
  <c r="BN3057" i="1" s="1"/>
  <c r="BP3057" i="1" s="1"/>
  <c r="BN3056" i="1"/>
  <c r="BO3056" i="1" l="1"/>
  <c r="BP3056" i="1"/>
  <c r="BO3057" i="1"/>
  <c r="BM3059" i="1"/>
  <c r="BM3060" i="1" l="1"/>
  <c r="BN3059" i="1" s="1"/>
  <c r="BO3059" i="1" s="1"/>
  <c r="BN3058" i="1"/>
  <c r="BP3058" i="1" l="1"/>
  <c r="BO3058" i="1"/>
  <c r="BP3059" i="1"/>
  <c r="BM3061" i="1"/>
  <c r="BM3062" i="1" l="1"/>
  <c r="BN3060" i="1"/>
  <c r="BO3060" i="1" l="1"/>
  <c r="BP3060" i="1"/>
  <c r="BM3063" i="1"/>
  <c r="BN3061" i="1"/>
  <c r="BO3061" i="1" l="1"/>
  <c r="BP3061" i="1"/>
  <c r="BM3064" i="1"/>
  <c r="BN3062" i="1"/>
  <c r="BP3062" i="1" l="1"/>
  <c r="BO3062" i="1"/>
  <c r="BM3065" i="1"/>
  <c r="BN3064" i="1" s="1"/>
  <c r="BO3064" i="1" s="1"/>
  <c r="BN3063" i="1"/>
  <c r="BO3063" i="1" l="1"/>
  <c r="BP3063" i="1"/>
  <c r="BP3064" i="1"/>
  <c r="BM3066" i="1"/>
  <c r="BM3067" i="1" l="1"/>
  <c r="BN3066" i="1" s="1"/>
  <c r="BO3066" i="1" s="1"/>
  <c r="BN3065" i="1"/>
  <c r="BP3065" i="1" l="1"/>
  <c r="BO3065" i="1"/>
  <c r="BP3066" i="1"/>
  <c r="BM3068" i="1"/>
  <c r="BM3069" i="1" l="1"/>
  <c r="BN3067" i="1"/>
  <c r="BO3067" i="1" l="1"/>
  <c r="BP3067" i="1"/>
  <c r="BM3070" i="1"/>
  <c r="BN3069" i="1" s="1"/>
  <c r="BP3069" i="1" s="1"/>
  <c r="BN3068" i="1"/>
  <c r="BP3068" i="1" l="1"/>
  <c r="BO3068" i="1"/>
  <c r="BO3069" i="1"/>
  <c r="BM3071" i="1"/>
  <c r="BM3072" i="1" l="1"/>
  <c r="BN3071" i="1" s="1"/>
  <c r="BN3070" i="1"/>
  <c r="BO3071" i="1" l="1"/>
  <c r="BP3071" i="1"/>
  <c r="BO3070" i="1"/>
  <c r="BP3070" i="1"/>
  <c r="BM3073" i="1"/>
  <c r="BM3074" i="1" l="1"/>
  <c r="BN3072" i="1"/>
  <c r="BO3072" i="1" l="1"/>
  <c r="BP3072" i="1"/>
  <c r="BM3075" i="1"/>
  <c r="BN3074" i="1" s="1"/>
  <c r="BO3074" i="1" s="1"/>
  <c r="BN3073" i="1"/>
  <c r="BO3073" i="1" l="1"/>
  <c r="BP3073" i="1"/>
  <c r="BP3074" i="1"/>
  <c r="BM3076" i="1"/>
  <c r="BM3077" i="1" l="1"/>
  <c r="BN3076" i="1" s="1"/>
  <c r="BP3076" i="1" s="1"/>
  <c r="BN3075" i="1"/>
  <c r="BP3075" i="1" l="1"/>
  <c r="BO3075" i="1"/>
  <c r="BO3076" i="1"/>
  <c r="BM3078" i="1"/>
  <c r="BM3079" i="1" l="1"/>
  <c r="BN3078" i="1" s="1"/>
  <c r="BO3078" i="1" s="1"/>
  <c r="BN3077" i="1"/>
  <c r="BO3077" i="1" l="1"/>
  <c r="BP3077" i="1"/>
  <c r="BP3078" i="1"/>
  <c r="BM3080" i="1"/>
  <c r="BN3079" i="1" s="1"/>
  <c r="BO3079" i="1" s="1"/>
  <c r="BP3079" i="1" l="1"/>
  <c r="BM3081" i="1"/>
  <c r="BM3082" i="1" l="1"/>
  <c r="BN3081" i="1" s="1"/>
  <c r="BO3081" i="1" s="1"/>
  <c r="BN3080" i="1"/>
  <c r="BO3080" i="1" l="1"/>
  <c r="BP3080" i="1"/>
  <c r="BP3081" i="1"/>
  <c r="BM3083" i="1"/>
  <c r="BM3084" i="1" l="1"/>
  <c r="BN3083" i="1" s="1"/>
  <c r="BP3083" i="1" s="1"/>
  <c r="BN3082" i="1"/>
  <c r="BO3082" i="1" l="1"/>
  <c r="BP3082" i="1"/>
  <c r="BO3083" i="1"/>
  <c r="BM3085" i="1"/>
  <c r="BM3086" i="1" l="1"/>
  <c r="BN3084" i="1"/>
  <c r="BO3084" i="1" l="1"/>
  <c r="BP3084" i="1"/>
  <c r="BM3087" i="1"/>
  <c r="BN3085" i="1"/>
  <c r="BP3085" i="1" l="1"/>
  <c r="BO3085" i="1"/>
  <c r="BM3088" i="1"/>
  <c r="BN3086" i="1"/>
  <c r="BP3086" i="1" l="1"/>
  <c r="BO3086" i="1"/>
  <c r="BM3089" i="1"/>
  <c r="BN3088" i="1" s="1"/>
  <c r="BO3088" i="1" s="1"/>
  <c r="BN3087" i="1"/>
  <c r="BO3087" i="1" l="1"/>
  <c r="BP3087" i="1"/>
  <c r="BP3088" i="1"/>
  <c r="BM3090" i="1"/>
  <c r="BM3091" i="1" l="1"/>
  <c r="BN3090" i="1" s="1"/>
  <c r="BO3090" i="1" s="1"/>
  <c r="BN3089" i="1"/>
  <c r="BO3089" i="1" l="1"/>
  <c r="BP3089" i="1"/>
  <c r="BP3090" i="1"/>
  <c r="BM3092" i="1"/>
  <c r="BM3093" i="1" l="1"/>
  <c r="BN3091" i="1"/>
  <c r="BO3091" i="1" l="1"/>
  <c r="BP3091" i="1"/>
  <c r="BM3094" i="1"/>
  <c r="BN3093" i="1" s="1"/>
  <c r="BO3093" i="1" s="1"/>
  <c r="BN3092" i="1"/>
  <c r="BO3092" i="1" l="1"/>
  <c r="BP3092" i="1"/>
  <c r="BP3093" i="1"/>
  <c r="BM3095" i="1"/>
  <c r="BM3096" i="1" l="1"/>
  <c r="BN3095" i="1" s="1"/>
  <c r="BO3095" i="1" s="1"/>
  <c r="BN3094" i="1"/>
  <c r="BP3094" i="1" l="1"/>
  <c r="BO3094" i="1"/>
  <c r="BP3095" i="1"/>
  <c r="BM3097" i="1"/>
  <c r="BM3098" i="1" l="1"/>
  <c r="BN3096" i="1"/>
  <c r="BO3096" i="1" l="1"/>
  <c r="BP3096" i="1"/>
  <c r="BM3099" i="1"/>
  <c r="BN3098" i="1" s="1"/>
  <c r="BP3098" i="1" s="1"/>
  <c r="BN3097" i="1"/>
  <c r="BO3097" i="1" l="1"/>
  <c r="BP3097" i="1"/>
  <c r="BO3098" i="1"/>
  <c r="BM3100" i="1"/>
  <c r="BM3101" i="1" l="1"/>
  <c r="BN3100" i="1" s="1"/>
  <c r="BP3100" i="1" s="1"/>
  <c r="BN3099" i="1"/>
  <c r="BO3099" i="1" l="1"/>
  <c r="BP3099" i="1"/>
  <c r="BO3100" i="1"/>
  <c r="BM3102" i="1"/>
  <c r="BM3103" i="1" l="1"/>
  <c r="BN3102" i="1" s="1"/>
  <c r="BO3102" i="1" s="1"/>
  <c r="BN3101" i="1"/>
  <c r="BO3101" i="1" l="1"/>
  <c r="BP3101" i="1"/>
  <c r="BP3102" i="1"/>
  <c r="BM3104" i="1"/>
  <c r="BN3103" i="1" s="1"/>
  <c r="BO3103" i="1" s="1"/>
  <c r="BP3103" i="1" l="1"/>
  <c r="BM3105" i="1"/>
  <c r="BM3106" i="1" l="1"/>
  <c r="BN3105" i="1" s="1"/>
  <c r="BO3105" i="1" s="1"/>
  <c r="BN3104" i="1"/>
  <c r="BO3104" i="1" l="1"/>
  <c r="BP3104" i="1"/>
  <c r="BP3105" i="1"/>
  <c r="BM3107" i="1"/>
  <c r="BM3108" i="1" l="1"/>
  <c r="BN3107" i="1" s="1"/>
  <c r="BO3107" i="1" s="1"/>
  <c r="BN3106" i="1"/>
  <c r="BO3106" i="1" l="1"/>
  <c r="BP3106" i="1"/>
  <c r="BP3107" i="1"/>
  <c r="BM3109" i="1"/>
  <c r="BM3110" i="1" l="1"/>
  <c r="BN3108" i="1"/>
  <c r="BO3108" i="1" l="1"/>
  <c r="BP3108" i="1"/>
  <c r="BM3111" i="1"/>
  <c r="BN3109" i="1"/>
  <c r="BO3109" i="1" l="1"/>
  <c r="BP3109" i="1"/>
  <c r="BM3112" i="1"/>
  <c r="BN3110" i="1"/>
  <c r="BP3110" i="1" l="1"/>
  <c r="BO3110" i="1"/>
  <c r="BM3113" i="1"/>
  <c r="BN3112" i="1" s="1"/>
  <c r="BP3112" i="1" s="1"/>
  <c r="BN3111" i="1"/>
  <c r="BP3111" i="1" l="1"/>
  <c r="BO3111" i="1"/>
  <c r="BO3112" i="1"/>
  <c r="BM3114" i="1"/>
  <c r="BM3115" i="1" l="1"/>
  <c r="BN3114" i="1" s="1"/>
  <c r="BO3114" i="1" s="1"/>
  <c r="BN3113" i="1"/>
  <c r="BO3113" i="1" l="1"/>
  <c r="BP3113" i="1"/>
  <c r="BP3114" i="1"/>
  <c r="BM3116" i="1"/>
  <c r="BM3117" i="1" l="1"/>
  <c r="BN3115" i="1"/>
  <c r="BO3115" i="1" l="1"/>
  <c r="BP3115" i="1"/>
  <c r="BM3118" i="1"/>
  <c r="BN3117" i="1" s="1"/>
  <c r="BO3117" i="1" s="1"/>
  <c r="BN3116" i="1"/>
  <c r="BO3116" i="1" l="1"/>
  <c r="BP3116" i="1"/>
  <c r="BP3117" i="1"/>
  <c r="BM3119" i="1"/>
  <c r="BM3120" i="1" l="1"/>
  <c r="BN3119" i="1" s="1"/>
  <c r="BP3119" i="1" s="1"/>
  <c r="BN3118" i="1"/>
  <c r="BO3118" i="1" l="1"/>
  <c r="BP3118" i="1"/>
  <c r="BO3119" i="1"/>
  <c r="BM3121" i="1"/>
  <c r="BM3122" i="1" l="1"/>
  <c r="BN3120" i="1"/>
  <c r="BO3120" i="1" l="1"/>
  <c r="BP3120" i="1"/>
  <c r="BM3123" i="1"/>
  <c r="BN3121" i="1"/>
  <c r="BO3121" i="1" l="1"/>
  <c r="BP3121" i="1"/>
  <c r="BM3124" i="1"/>
  <c r="BN3122" i="1"/>
  <c r="BO3122" i="1" l="1"/>
  <c r="BP3122" i="1"/>
  <c r="BM3125" i="1"/>
  <c r="BN3124" i="1" s="1"/>
  <c r="BP3124" i="1" s="1"/>
  <c r="BN3123" i="1"/>
  <c r="BO3123" i="1" l="1"/>
  <c r="BP3123" i="1"/>
  <c r="BO3124" i="1"/>
  <c r="BM3126" i="1"/>
  <c r="BM3127" i="1" l="1"/>
  <c r="BN3126" i="1" s="1"/>
  <c r="BO3126" i="1" s="1"/>
  <c r="BN3125" i="1"/>
  <c r="BO3125" i="1" l="1"/>
  <c r="BP3125" i="1"/>
  <c r="BP3126" i="1"/>
  <c r="BM3128" i="1"/>
  <c r="BN3127" i="1" s="1"/>
  <c r="BO3127" i="1" s="1"/>
  <c r="BP3127" i="1" l="1"/>
  <c r="BM3129" i="1"/>
  <c r="BM3130" i="1" l="1"/>
  <c r="BN3129" i="1" s="1"/>
  <c r="BO3129" i="1" s="1"/>
  <c r="BN3128" i="1"/>
  <c r="BP3128" i="1" l="1"/>
  <c r="BO3128" i="1"/>
  <c r="BP3129" i="1"/>
  <c r="BM3131" i="1"/>
  <c r="BM3132" i="1" l="1"/>
  <c r="BN3131" i="1" s="1"/>
  <c r="BO3131" i="1" s="1"/>
  <c r="BN3130" i="1"/>
  <c r="BO3130" i="1" l="1"/>
  <c r="BP3130" i="1"/>
  <c r="BP3131" i="1"/>
  <c r="BM3133" i="1"/>
  <c r="BM3134" i="1" l="1"/>
  <c r="BN3132" i="1"/>
  <c r="BO3132" i="1" l="1"/>
  <c r="BP3132" i="1"/>
  <c r="BM3135" i="1"/>
  <c r="BN3133" i="1"/>
  <c r="BO3133" i="1" l="1"/>
  <c r="BP3133" i="1"/>
  <c r="BM3136" i="1"/>
  <c r="BN3134" i="1"/>
  <c r="BO3134" i="1" l="1"/>
  <c r="BP3134" i="1"/>
  <c r="BM3137" i="1"/>
  <c r="BN3136" i="1" s="1"/>
  <c r="BP3136" i="1" s="1"/>
  <c r="BN3135" i="1"/>
  <c r="BP3135" i="1" l="1"/>
  <c r="BO3135" i="1"/>
  <c r="BO3136" i="1"/>
  <c r="BM3138" i="1"/>
  <c r="BM3139" i="1" l="1"/>
  <c r="BN3138" i="1" s="1"/>
  <c r="BO3138" i="1" s="1"/>
  <c r="BN3137" i="1"/>
  <c r="BP3137" i="1" l="1"/>
  <c r="BO3137" i="1"/>
  <c r="BP3138" i="1"/>
  <c r="BM3140" i="1"/>
  <c r="BM3141" i="1" l="1"/>
  <c r="BN3139" i="1"/>
  <c r="BO3139" i="1" l="1"/>
  <c r="BP3139" i="1"/>
  <c r="BM3142" i="1"/>
  <c r="BN3141" i="1" s="1"/>
  <c r="BO3141" i="1" s="1"/>
  <c r="BN3140" i="1"/>
  <c r="BO3140" i="1" l="1"/>
  <c r="BP3140" i="1"/>
  <c r="BP3141" i="1"/>
  <c r="BM3143" i="1"/>
  <c r="BM3144" i="1" l="1"/>
  <c r="BN3143" i="1" s="1"/>
  <c r="BO3143" i="1" s="1"/>
  <c r="BN3142" i="1"/>
  <c r="BP3142" i="1" l="1"/>
  <c r="BO3142" i="1"/>
  <c r="BP3143" i="1"/>
  <c r="BM3145" i="1"/>
  <c r="BM3146" i="1" l="1"/>
  <c r="BN3144" i="1"/>
  <c r="BO3144" i="1" l="1"/>
  <c r="BP3144" i="1"/>
  <c r="BM3147" i="1"/>
  <c r="BN3145" i="1"/>
  <c r="BP3145" i="1" l="1"/>
  <c r="BO3145" i="1"/>
  <c r="BM3148" i="1"/>
  <c r="BN3146" i="1"/>
  <c r="BO3146" i="1" l="1"/>
  <c r="BP3146" i="1"/>
  <c r="BM3149" i="1"/>
  <c r="BN3148" i="1" s="1"/>
  <c r="BO3148" i="1" s="1"/>
  <c r="BN3147" i="1"/>
  <c r="BO3147" i="1" l="1"/>
  <c r="BP3147" i="1"/>
  <c r="BP3148" i="1"/>
  <c r="BM3150" i="1"/>
  <c r="BM3151" i="1" l="1"/>
  <c r="BN3149" i="1"/>
  <c r="BO3149" i="1" l="1"/>
  <c r="BP3149" i="1"/>
  <c r="BN3150" i="1"/>
  <c r="BM3152" i="1"/>
  <c r="BN3151" i="1" s="1"/>
  <c r="BO3151" i="1" s="1"/>
  <c r="BP3151" i="1" l="1"/>
  <c r="BO3150" i="1"/>
  <c r="BP3150" i="1"/>
  <c r="BM3153" i="1"/>
  <c r="BM3154" i="1" l="1"/>
  <c r="BN3153" i="1" s="1"/>
  <c r="BP3153" i="1" s="1"/>
  <c r="BN3152" i="1"/>
  <c r="BO3152" i="1" l="1"/>
  <c r="BP3152" i="1"/>
  <c r="BO3153" i="1"/>
  <c r="BM3155" i="1"/>
  <c r="BM3156" i="1" l="1"/>
  <c r="BN3155" i="1" s="1"/>
  <c r="BO3155" i="1" s="1"/>
  <c r="BN3154" i="1"/>
  <c r="BO3154" i="1" l="1"/>
  <c r="BP3154" i="1"/>
  <c r="BP3155" i="1"/>
  <c r="BM3157" i="1"/>
  <c r="BM3158" i="1" l="1"/>
  <c r="BN3156" i="1"/>
  <c r="BO3156" i="1" l="1"/>
  <c r="BP3156" i="1"/>
  <c r="BM3159" i="1"/>
  <c r="BN3157" i="1"/>
  <c r="BP3157" i="1" l="1"/>
  <c r="BO3157" i="1"/>
  <c r="BM3160" i="1"/>
  <c r="BN3158" i="1"/>
  <c r="BO3158" i="1" l="1"/>
  <c r="BP3158" i="1"/>
  <c r="BM3161" i="1"/>
  <c r="BN3160" i="1" s="1"/>
  <c r="BO3160" i="1" s="1"/>
  <c r="BN3159" i="1"/>
  <c r="BO3159" i="1" l="1"/>
  <c r="BP3159" i="1"/>
  <c r="BP3160" i="1"/>
  <c r="BM3162" i="1"/>
  <c r="BM3163" i="1" l="1"/>
  <c r="BN3162" i="1" s="1"/>
  <c r="BO3162" i="1" s="1"/>
  <c r="BN3161" i="1"/>
  <c r="BP3161" i="1" l="1"/>
  <c r="BO3161" i="1"/>
  <c r="BP3162" i="1"/>
  <c r="BM3164" i="1"/>
  <c r="BM3165" i="1" l="1"/>
  <c r="BN3163" i="1"/>
  <c r="BO3163" i="1" l="1"/>
  <c r="BP3163" i="1"/>
  <c r="BM3166" i="1"/>
  <c r="BN3165" i="1" s="1"/>
  <c r="BO3165" i="1" s="1"/>
  <c r="BN3164" i="1"/>
  <c r="BO3164" i="1" l="1"/>
  <c r="BP3164" i="1"/>
  <c r="BP3165" i="1"/>
  <c r="BM3167" i="1"/>
  <c r="BM3168" i="1" l="1"/>
  <c r="BN3167" i="1" s="1"/>
  <c r="BO3167" i="1" s="1"/>
  <c r="BN3166" i="1"/>
  <c r="BO3166" i="1" l="1"/>
  <c r="BP3166" i="1"/>
  <c r="BP3167" i="1"/>
  <c r="BM3169" i="1"/>
  <c r="BM3170" i="1" l="1"/>
  <c r="BN3168" i="1"/>
  <c r="BO3168" i="1" l="1"/>
  <c r="BP3168" i="1"/>
  <c r="BM3171" i="1"/>
  <c r="BN3169" i="1"/>
  <c r="BP3169" i="1" l="1"/>
  <c r="BO3169" i="1"/>
  <c r="BM3172" i="1"/>
  <c r="BN3170" i="1"/>
  <c r="BP3170" i="1" l="1"/>
  <c r="BO3170" i="1"/>
  <c r="BM3173" i="1"/>
  <c r="BN3172" i="1" s="1"/>
  <c r="BO3172" i="1" s="1"/>
  <c r="BN3171" i="1"/>
  <c r="BP3171" i="1" l="1"/>
  <c r="BO3171" i="1"/>
  <c r="BP3172" i="1"/>
  <c r="BM3174" i="1"/>
  <c r="BM3175" i="1" l="1"/>
  <c r="BN3174" i="1" s="1"/>
  <c r="BO3174" i="1" s="1"/>
  <c r="BN3173" i="1"/>
  <c r="BO3173" i="1" l="1"/>
  <c r="BP3173" i="1"/>
  <c r="BP3174" i="1"/>
  <c r="BM3176" i="1"/>
  <c r="BN3175" i="1" s="1"/>
  <c r="BO3175" i="1" s="1"/>
  <c r="BP3175" i="1" l="1"/>
  <c r="BM3177" i="1"/>
  <c r="BM3178" i="1" l="1"/>
  <c r="BN3177" i="1" s="1"/>
  <c r="BO3177" i="1" s="1"/>
  <c r="BN3176" i="1"/>
  <c r="BP3176" i="1" l="1"/>
  <c r="BO3176" i="1"/>
  <c r="BP3177" i="1"/>
  <c r="BM3179" i="1"/>
  <c r="BM3180" i="1" l="1"/>
  <c r="BN3179" i="1" s="1"/>
  <c r="BP3179" i="1" s="1"/>
  <c r="BN3178" i="1"/>
  <c r="BP3178" i="1" l="1"/>
  <c r="BO3178" i="1"/>
  <c r="BO3179" i="1"/>
  <c r="BM3181" i="1"/>
  <c r="BM3182" i="1" l="1"/>
  <c r="BN3180" i="1"/>
  <c r="BO3180" i="1" l="1"/>
  <c r="BP3180" i="1"/>
  <c r="BM3183" i="1"/>
  <c r="BN3181" i="1"/>
  <c r="BO3181" i="1" l="1"/>
  <c r="BP3181" i="1"/>
  <c r="BM3184" i="1"/>
  <c r="BN3182" i="1"/>
  <c r="BO3182" i="1" l="1"/>
  <c r="BP3182" i="1"/>
  <c r="BM3185" i="1"/>
  <c r="BN3184" i="1" s="1"/>
  <c r="BO3184" i="1" s="1"/>
  <c r="BN3183" i="1"/>
  <c r="BP3183" i="1" l="1"/>
  <c r="BO3183" i="1"/>
  <c r="BP3184" i="1"/>
  <c r="BM3186" i="1"/>
  <c r="BM3187" i="1" l="1"/>
  <c r="BN3186" i="1" s="1"/>
  <c r="BO3186" i="1" s="1"/>
  <c r="BN3185" i="1"/>
  <c r="BP3185" i="1" l="1"/>
  <c r="BO3185" i="1"/>
  <c r="BP3186" i="1"/>
  <c r="BM3188" i="1"/>
  <c r="BM3189" i="1" l="1"/>
  <c r="BN3187" i="1"/>
  <c r="BP3187" i="1" l="1"/>
  <c r="BO3187" i="1"/>
  <c r="BM3190" i="1"/>
  <c r="BN3189" i="1" s="1"/>
  <c r="BO3189" i="1" s="1"/>
  <c r="BN3188" i="1"/>
  <c r="BP3188" i="1" l="1"/>
  <c r="BO3188" i="1"/>
  <c r="BP3189" i="1"/>
  <c r="BM3191" i="1"/>
  <c r="BM3192" i="1" l="1"/>
  <c r="BN3191" i="1" s="1"/>
  <c r="BO3191" i="1" s="1"/>
  <c r="BN3190" i="1"/>
  <c r="BO3190" i="1" l="1"/>
  <c r="BP3190" i="1"/>
  <c r="BP3191" i="1"/>
  <c r="BM3193" i="1"/>
  <c r="BM3194" i="1" l="1"/>
  <c r="BN3192" i="1"/>
  <c r="BO3192" i="1" l="1"/>
  <c r="BP3192" i="1"/>
  <c r="BM3195" i="1"/>
  <c r="BN3193" i="1"/>
  <c r="BO3193" i="1" l="1"/>
  <c r="BP3193" i="1"/>
  <c r="BM3196" i="1"/>
  <c r="BN3194" i="1"/>
  <c r="BO3194" i="1" l="1"/>
  <c r="BP3194" i="1"/>
  <c r="BM3197" i="1"/>
  <c r="BN3196" i="1" s="1"/>
  <c r="BP3196" i="1" s="1"/>
  <c r="BN3195" i="1"/>
  <c r="BO3195" i="1" l="1"/>
  <c r="BP3195" i="1"/>
  <c r="BO3196" i="1"/>
  <c r="BM3198" i="1"/>
  <c r="BM3199" i="1" l="1"/>
  <c r="BN3198" i="1" s="1"/>
  <c r="BO3198" i="1" s="1"/>
  <c r="BN3197" i="1"/>
  <c r="BO3197" i="1" l="1"/>
  <c r="BP3197" i="1"/>
  <c r="BP3198" i="1"/>
  <c r="BM3200" i="1"/>
  <c r="BN3199" i="1" s="1"/>
  <c r="BO3199" i="1" s="1"/>
  <c r="BP3199" i="1" l="1"/>
  <c r="BM3201" i="1"/>
  <c r="BM3202" i="1" l="1"/>
  <c r="BN3201" i="1" s="1"/>
  <c r="BO3201" i="1" s="1"/>
  <c r="BN3200" i="1"/>
  <c r="BO3200" i="1" l="1"/>
  <c r="BP3200" i="1"/>
  <c r="BP3201" i="1"/>
  <c r="BM3203" i="1"/>
  <c r="BM3204" i="1" l="1"/>
  <c r="BN3203" i="1" s="1"/>
  <c r="BO3203" i="1" s="1"/>
  <c r="BN3202" i="1"/>
  <c r="BO3202" i="1" l="1"/>
  <c r="BP3202" i="1"/>
  <c r="BP3203" i="1"/>
  <c r="BM3205" i="1"/>
  <c r="BM3206" i="1" l="1"/>
  <c r="BN3204" i="1"/>
  <c r="BO3204" i="1" l="1"/>
  <c r="BP3204" i="1"/>
  <c r="BM3207" i="1"/>
  <c r="BN3205" i="1"/>
  <c r="BP3205" i="1" l="1"/>
  <c r="BO3205" i="1"/>
  <c r="BM3208" i="1"/>
  <c r="BN3206" i="1"/>
  <c r="BO3206" i="1" l="1"/>
  <c r="BP3206" i="1"/>
  <c r="BM3209" i="1"/>
  <c r="BN3207" i="1"/>
  <c r="BO3207" i="1" l="1"/>
  <c r="BP3207" i="1"/>
  <c r="BN3208" i="1"/>
  <c r="BM3210" i="1"/>
  <c r="BO3208" i="1" l="1"/>
  <c r="BP3208" i="1"/>
  <c r="BM3211" i="1"/>
  <c r="BN3210" i="1" s="1"/>
  <c r="BO3210" i="1" s="1"/>
  <c r="BN3209" i="1"/>
  <c r="BP3209" i="1" l="1"/>
  <c r="BO3209" i="1"/>
  <c r="BP3210" i="1"/>
  <c r="BM3212" i="1"/>
  <c r="BM3213" i="1" l="1"/>
  <c r="BN3211" i="1"/>
  <c r="BO3211" i="1" l="1"/>
  <c r="BP3211" i="1"/>
  <c r="BM3214" i="1"/>
  <c r="BN3213" i="1" s="1"/>
  <c r="BO3213" i="1" s="1"/>
  <c r="BN3212" i="1"/>
  <c r="BP3212" i="1" l="1"/>
  <c r="BO3212" i="1"/>
  <c r="BP3213" i="1"/>
  <c r="BM3215" i="1"/>
  <c r="BM3216" i="1" l="1"/>
  <c r="BN3215" i="1" s="1"/>
  <c r="BO3215" i="1" s="1"/>
  <c r="BN3214" i="1"/>
  <c r="BP3214" i="1" l="1"/>
  <c r="BO3214" i="1"/>
  <c r="BP3215" i="1"/>
  <c r="BM3217" i="1"/>
  <c r="BM3218" i="1" l="1"/>
  <c r="BN3216" i="1"/>
  <c r="BO3216" i="1" l="1"/>
  <c r="BP3216" i="1"/>
  <c r="BM3219" i="1"/>
  <c r="BN3217" i="1"/>
  <c r="BO3217" i="1" l="1"/>
  <c r="BP3217" i="1"/>
  <c r="BM3220" i="1"/>
  <c r="BN3218" i="1"/>
  <c r="BO3218" i="1" l="1"/>
  <c r="BP3218" i="1"/>
  <c r="BM3221" i="1"/>
  <c r="BN3220" i="1" s="1"/>
  <c r="BO3220" i="1" s="1"/>
  <c r="BN3219" i="1"/>
  <c r="BP3219" i="1" l="1"/>
  <c r="BO3219" i="1"/>
  <c r="BP3220" i="1"/>
  <c r="BM3222" i="1"/>
  <c r="BM3223" i="1" l="1"/>
  <c r="BN3222" i="1" s="1"/>
  <c r="BO3222" i="1" s="1"/>
  <c r="BN3221" i="1"/>
  <c r="BO3221" i="1" l="1"/>
  <c r="BP3221" i="1"/>
  <c r="BP3222" i="1"/>
  <c r="BM3224" i="1"/>
  <c r="BN3223" i="1" s="1"/>
  <c r="BO3223" i="1" s="1"/>
  <c r="BP3223" i="1" l="1"/>
  <c r="BM3225" i="1"/>
  <c r="BM3226" i="1" l="1"/>
  <c r="BN3225" i="1" s="1"/>
  <c r="BO3225" i="1" s="1"/>
  <c r="BN3224" i="1"/>
  <c r="BO3224" i="1" l="1"/>
  <c r="BP3224" i="1"/>
  <c r="BP3225" i="1"/>
  <c r="BM3227" i="1"/>
  <c r="BM3228" i="1" l="1"/>
  <c r="BN3227" i="1" s="1"/>
  <c r="BO3227" i="1" s="1"/>
  <c r="BN3226" i="1"/>
  <c r="BP3226" i="1" l="1"/>
  <c r="BO3226" i="1"/>
  <c r="BP3227" i="1"/>
  <c r="BM3229" i="1"/>
  <c r="BM3230" i="1" l="1"/>
  <c r="BN3228" i="1"/>
  <c r="BO3228" i="1" l="1"/>
  <c r="BP3228" i="1"/>
  <c r="BM3231" i="1"/>
  <c r="BN3229" i="1"/>
  <c r="BP3229" i="1" l="1"/>
  <c r="BO3229" i="1"/>
  <c r="BM3232" i="1"/>
  <c r="BN3230" i="1"/>
  <c r="BO3230" i="1" l="1"/>
  <c r="BP3230" i="1"/>
  <c r="BM3233" i="1"/>
  <c r="BN3232" i="1" s="1"/>
  <c r="BO3232" i="1" s="1"/>
  <c r="BN3231" i="1"/>
  <c r="BP3231" i="1" l="1"/>
  <c r="BO3231" i="1"/>
  <c r="BP3232" i="1"/>
  <c r="BM3234" i="1"/>
  <c r="BM3235" i="1" l="1"/>
  <c r="BN3234" i="1" s="1"/>
  <c r="BO3234" i="1" s="1"/>
  <c r="BN3233" i="1"/>
  <c r="BP3233" i="1" l="1"/>
  <c r="BO3233" i="1"/>
  <c r="BP3234" i="1"/>
  <c r="BM3236" i="1"/>
  <c r="BM3237" i="1" l="1"/>
  <c r="BN3235" i="1"/>
  <c r="BO3235" i="1" l="1"/>
  <c r="BP3235" i="1"/>
  <c r="BM3238" i="1"/>
  <c r="BN3237" i="1" s="1"/>
  <c r="BO3237" i="1" s="1"/>
  <c r="BN3236" i="1"/>
  <c r="BO3236" i="1" l="1"/>
  <c r="BP3236" i="1"/>
  <c r="BP3237" i="1"/>
  <c r="BM3239" i="1"/>
  <c r="BM3240" i="1" l="1"/>
  <c r="BN3239" i="1" s="1"/>
  <c r="BP3239" i="1" s="1"/>
  <c r="BN3238" i="1"/>
  <c r="BO3238" i="1" l="1"/>
  <c r="BP3238" i="1"/>
  <c r="BO3239" i="1"/>
  <c r="BM3241" i="1"/>
  <c r="BM3242" i="1" l="1"/>
  <c r="BN3240" i="1"/>
  <c r="BO3240" i="1" l="1"/>
  <c r="BP3240" i="1"/>
  <c r="BM3243" i="1"/>
  <c r="BN3241" i="1"/>
  <c r="BO3241" i="1" l="1"/>
  <c r="BP3241" i="1"/>
  <c r="BM3244" i="1"/>
  <c r="BN3242" i="1"/>
  <c r="BP3242" i="1" l="1"/>
  <c r="BO3242" i="1"/>
  <c r="BM3245" i="1"/>
  <c r="BN3244" i="1" s="1"/>
  <c r="BO3244" i="1" s="1"/>
  <c r="BN3243" i="1"/>
  <c r="BO3243" i="1" l="1"/>
  <c r="BP3243" i="1"/>
  <c r="BP3244" i="1"/>
  <c r="BM3246" i="1"/>
  <c r="BM3247" i="1" l="1"/>
  <c r="BN3246" i="1" s="1"/>
  <c r="BO3246" i="1" s="1"/>
  <c r="BN3245" i="1"/>
  <c r="BP3245" i="1" l="1"/>
  <c r="BO3245" i="1"/>
  <c r="BP3246" i="1"/>
  <c r="BM3248" i="1"/>
  <c r="BN3247" i="1" s="1"/>
  <c r="BP3247" i="1" s="1"/>
  <c r="BO3247" i="1" l="1"/>
  <c r="BM3249" i="1"/>
  <c r="BM3250" i="1" l="1"/>
  <c r="BN3249" i="1" s="1"/>
  <c r="BO3249" i="1" s="1"/>
  <c r="BN3248" i="1"/>
  <c r="BO3248" i="1" l="1"/>
  <c r="BP3248" i="1"/>
  <c r="BP3249" i="1"/>
  <c r="BM3251" i="1"/>
  <c r="BM3252" i="1" l="1"/>
  <c r="BN3251" i="1" s="1"/>
  <c r="BO3251" i="1" s="1"/>
  <c r="BN3250" i="1"/>
  <c r="BO3250" i="1" l="1"/>
  <c r="BP3250" i="1"/>
  <c r="BP3251" i="1"/>
  <c r="BM3253" i="1"/>
  <c r="BM3254" i="1" l="1"/>
  <c r="BN3252" i="1"/>
  <c r="BO3252" i="1" l="1"/>
  <c r="BP3252" i="1"/>
  <c r="BM3255" i="1"/>
  <c r="BN3253" i="1"/>
  <c r="BO3253" i="1" l="1"/>
  <c r="BP3253" i="1"/>
  <c r="BM3256" i="1"/>
  <c r="BN3254" i="1"/>
  <c r="BO3254" i="1" l="1"/>
  <c r="BP3254" i="1"/>
  <c r="BM3257" i="1"/>
  <c r="BN3256" i="1" s="1"/>
  <c r="BO3256" i="1" s="1"/>
  <c r="BN3255" i="1"/>
  <c r="BP3255" i="1" l="1"/>
  <c r="BO3255" i="1"/>
  <c r="BP3256" i="1"/>
  <c r="BM3258" i="1"/>
  <c r="BM3259" i="1" l="1"/>
  <c r="BN3258" i="1" s="1"/>
  <c r="BO3258" i="1" s="1"/>
  <c r="BN3257" i="1"/>
  <c r="BP3257" i="1" l="1"/>
  <c r="BO3257" i="1"/>
  <c r="BP3258" i="1"/>
  <c r="BM3260" i="1"/>
  <c r="BM3261" i="1" l="1"/>
  <c r="BN3259" i="1"/>
  <c r="BO3259" i="1" l="1"/>
  <c r="BP3259" i="1"/>
  <c r="BM3262" i="1"/>
  <c r="BN3261" i="1" s="1"/>
  <c r="BO3261" i="1" s="1"/>
  <c r="BN3260" i="1"/>
  <c r="BO3260" i="1" l="1"/>
  <c r="BP3260" i="1"/>
  <c r="BP3261" i="1"/>
  <c r="BM3263" i="1"/>
  <c r="BM3264" i="1" l="1"/>
  <c r="BN3263" i="1" s="1"/>
  <c r="BO3263" i="1" s="1"/>
  <c r="BN3262" i="1"/>
  <c r="BO3262" i="1" l="1"/>
  <c r="BP3262" i="1"/>
  <c r="BP3263" i="1"/>
  <c r="BM3265" i="1"/>
  <c r="BM3266" i="1" l="1"/>
  <c r="BN3264" i="1"/>
  <c r="BO3264" i="1" l="1"/>
  <c r="BP3264" i="1"/>
  <c r="BM3267" i="1"/>
  <c r="BN3265" i="1"/>
  <c r="BP3265" i="1" l="1"/>
  <c r="BO3265" i="1"/>
  <c r="BM3268" i="1"/>
  <c r="BN3266" i="1"/>
  <c r="BO3266" i="1" l="1"/>
  <c r="BP3266" i="1"/>
  <c r="BM3269" i="1"/>
  <c r="BN3268" i="1" s="1"/>
  <c r="BP3268" i="1" s="1"/>
  <c r="BN3267" i="1"/>
  <c r="BO3267" i="1" l="1"/>
  <c r="BP3267" i="1"/>
  <c r="BO3268" i="1"/>
  <c r="BM3270" i="1"/>
  <c r="BM3271" i="1" l="1"/>
  <c r="BN3270" i="1" s="1"/>
  <c r="BO3270" i="1" s="1"/>
  <c r="BN3269" i="1"/>
  <c r="BP3269" i="1" l="1"/>
  <c r="BO3269" i="1"/>
  <c r="BP3270" i="1"/>
  <c r="BM3272" i="1"/>
  <c r="BN3271" i="1" s="1"/>
  <c r="BO3271" i="1" s="1"/>
  <c r="BP3271" i="1" l="1"/>
  <c r="BM3273" i="1"/>
  <c r="BM3274" i="1" l="1"/>
  <c r="BN3273" i="1" s="1"/>
  <c r="BP3273" i="1" s="1"/>
  <c r="BN3272" i="1"/>
  <c r="BO3272" i="1" l="1"/>
  <c r="BP3272" i="1"/>
  <c r="BO3273" i="1"/>
  <c r="BM3275" i="1"/>
  <c r="BM3276" i="1" l="1"/>
  <c r="BN3275" i="1" s="1"/>
  <c r="BO3275" i="1" s="1"/>
  <c r="BN3274" i="1"/>
  <c r="BO3274" i="1" l="1"/>
  <c r="BP3274" i="1"/>
  <c r="BP3275" i="1"/>
  <c r="BM3277" i="1"/>
  <c r="BM3278" i="1" l="1"/>
  <c r="BN3276" i="1"/>
  <c r="BO3276" i="1" l="1"/>
  <c r="BP3276" i="1"/>
  <c r="BM3279" i="1"/>
  <c r="BN3277" i="1"/>
  <c r="BO3277" i="1" l="1"/>
  <c r="BP3277" i="1"/>
  <c r="BM3280" i="1"/>
  <c r="BN3278" i="1"/>
  <c r="BO3278" i="1" l="1"/>
  <c r="BP3278" i="1"/>
  <c r="BM3281" i="1"/>
  <c r="BN3280" i="1" s="1"/>
  <c r="BO3280" i="1" s="1"/>
  <c r="BN3279" i="1"/>
  <c r="BO3279" i="1" l="1"/>
  <c r="BP3279" i="1"/>
  <c r="BP3280" i="1"/>
  <c r="BM3282" i="1"/>
  <c r="BM3283" i="1" l="1"/>
  <c r="BN3281" i="1"/>
  <c r="BP3281" i="1" l="1"/>
  <c r="BO3281" i="1"/>
  <c r="BN3282" i="1"/>
  <c r="BM3284" i="1"/>
  <c r="BO3282" i="1" l="1"/>
  <c r="BP3282" i="1"/>
  <c r="BM3285" i="1"/>
  <c r="BN3283" i="1"/>
  <c r="BO3283" i="1" l="1"/>
  <c r="BP3283" i="1"/>
  <c r="BM3286" i="1"/>
  <c r="BN3285" i="1" s="1"/>
  <c r="BO3285" i="1" s="1"/>
  <c r="BN3284" i="1"/>
  <c r="BO3284" i="1" l="1"/>
  <c r="BP3284" i="1"/>
  <c r="BP3285" i="1"/>
  <c r="BM3287" i="1"/>
  <c r="BM3288" i="1" l="1"/>
  <c r="BN3287" i="1" s="1"/>
  <c r="BP3287" i="1" s="1"/>
  <c r="BN3286" i="1"/>
  <c r="BO3286" i="1" l="1"/>
  <c r="BP3286" i="1"/>
  <c r="BO3287" i="1"/>
  <c r="BM3289" i="1"/>
  <c r="BM3290" i="1" l="1"/>
  <c r="BN3288" i="1"/>
  <c r="BO3288" i="1" l="1"/>
  <c r="BP3288" i="1"/>
  <c r="BM3291" i="1"/>
  <c r="BN3290" i="1" s="1"/>
  <c r="BP3290" i="1" s="1"/>
  <c r="BN3289" i="1"/>
  <c r="BO3289" i="1" l="1"/>
  <c r="BP3289" i="1"/>
  <c r="BO3290" i="1"/>
  <c r="BM3292" i="1"/>
  <c r="BM3293" i="1" l="1"/>
  <c r="BN3292" i="1" s="1"/>
  <c r="BO3292" i="1" s="1"/>
  <c r="BN3291" i="1"/>
  <c r="BO3291" i="1" l="1"/>
  <c r="BP3291" i="1"/>
  <c r="BP3292" i="1"/>
  <c r="BM3294" i="1"/>
  <c r="BM3295" i="1" l="1"/>
  <c r="BN3294" i="1" s="1"/>
  <c r="BO3294" i="1" s="1"/>
  <c r="BN3293" i="1"/>
  <c r="BO3293" i="1" l="1"/>
  <c r="BP3293" i="1"/>
  <c r="BP3294" i="1"/>
  <c r="BM3296" i="1"/>
  <c r="BN3295" i="1" s="1"/>
  <c r="BO3295" i="1" s="1"/>
  <c r="BP3295" i="1" l="1"/>
  <c r="BM3297" i="1"/>
  <c r="BM3298" i="1" l="1"/>
  <c r="BN3297" i="1" s="1"/>
  <c r="BO3297" i="1" s="1"/>
  <c r="BN3296" i="1"/>
  <c r="BO3296" i="1" l="1"/>
  <c r="BP3296" i="1"/>
  <c r="BP3297" i="1"/>
  <c r="BM3299" i="1"/>
  <c r="BM3300" i="1" l="1"/>
  <c r="BN3299" i="1" s="1"/>
  <c r="BP3299" i="1" s="1"/>
  <c r="BN3298" i="1"/>
  <c r="BO3298" i="1" l="1"/>
  <c r="BP3298" i="1"/>
  <c r="BO3299" i="1"/>
  <c r="BM3301" i="1"/>
  <c r="BM3302" i="1" l="1"/>
  <c r="BN3300" i="1"/>
  <c r="BO3300" i="1" l="1"/>
  <c r="BP3300" i="1"/>
  <c r="BM3303" i="1"/>
  <c r="BN3301" i="1"/>
  <c r="BP3301" i="1" l="1"/>
  <c r="BO3301" i="1"/>
  <c r="BM3304" i="1"/>
  <c r="BN3302" i="1"/>
  <c r="BO3302" i="1" l="1"/>
  <c r="BP3302" i="1"/>
  <c r="BM3305" i="1"/>
  <c r="BN3304" i="1" s="1"/>
  <c r="BO3304" i="1" s="1"/>
  <c r="BN3303" i="1"/>
  <c r="BO3303" i="1" l="1"/>
  <c r="BP3303" i="1"/>
  <c r="BP3304" i="1"/>
  <c r="BM3306" i="1"/>
  <c r="BM3307" i="1" l="1"/>
  <c r="BN3306" i="1" s="1"/>
  <c r="BO3306" i="1" s="1"/>
  <c r="BN3305" i="1"/>
  <c r="BO3305" i="1" l="1"/>
  <c r="BP3305" i="1"/>
  <c r="BP3306" i="1"/>
  <c r="BM3308" i="1"/>
  <c r="BM3309" i="1" l="1"/>
  <c r="BN3307" i="1"/>
  <c r="BO3307" i="1" l="1"/>
  <c r="BP3307" i="1"/>
  <c r="BM3310" i="1"/>
  <c r="BN3309" i="1" s="1"/>
  <c r="BO3309" i="1" s="1"/>
  <c r="BN3308" i="1"/>
  <c r="BO3308" i="1" l="1"/>
  <c r="BP3308" i="1"/>
  <c r="BP3309" i="1"/>
  <c r="BM3311" i="1"/>
  <c r="BM3312" i="1" l="1"/>
  <c r="BN3311" i="1" s="1"/>
  <c r="BO3311" i="1" s="1"/>
  <c r="BN3310" i="1"/>
  <c r="BO3310" i="1" l="1"/>
  <c r="BP3310" i="1"/>
  <c r="BP3311" i="1"/>
  <c r="BM3313" i="1"/>
  <c r="BM3314" i="1" l="1"/>
  <c r="BN3312" i="1"/>
  <c r="BO3312" i="1" l="1"/>
  <c r="BP3312" i="1"/>
  <c r="BM3315" i="1"/>
  <c r="BN3314" i="1" s="1"/>
  <c r="BP3314" i="1" s="1"/>
  <c r="BN3313" i="1"/>
  <c r="BO3313" i="1" l="1"/>
  <c r="BP3313" i="1"/>
  <c r="BO3314" i="1"/>
  <c r="BM3316" i="1"/>
  <c r="BM3317" i="1" l="1"/>
  <c r="BN3316" i="1" s="1"/>
  <c r="BP3316" i="1" s="1"/>
  <c r="BN3315" i="1"/>
  <c r="BO3315" i="1" l="1"/>
  <c r="BP3315" i="1"/>
  <c r="BO3316" i="1"/>
  <c r="BM3318" i="1"/>
  <c r="BM3319" i="1" l="1"/>
  <c r="BN3318" i="1" s="1"/>
  <c r="BO3318" i="1" s="1"/>
  <c r="BN3317" i="1"/>
  <c r="BO3317" i="1" l="1"/>
  <c r="BP3317" i="1"/>
  <c r="BP3318" i="1"/>
  <c r="BM3320" i="1"/>
  <c r="BN3319" i="1" s="1"/>
  <c r="BP3319" i="1" s="1"/>
  <c r="BO3319" i="1" l="1"/>
  <c r="BM3321" i="1"/>
  <c r="BM3322" i="1" l="1"/>
  <c r="BN3321" i="1" s="1"/>
  <c r="BO3321" i="1" s="1"/>
  <c r="BN3320" i="1"/>
  <c r="BO3320" i="1" l="1"/>
  <c r="BP3320" i="1"/>
  <c r="BP3321" i="1"/>
  <c r="BM3323" i="1"/>
  <c r="BM3324" i="1" l="1"/>
  <c r="BN3323" i="1" s="1"/>
  <c r="BP3323" i="1" s="1"/>
  <c r="BN3322" i="1"/>
  <c r="BO3322" i="1" l="1"/>
  <c r="BP3322" i="1"/>
  <c r="BO3323" i="1"/>
  <c r="BM3325" i="1"/>
  <c r="BM3326" i="1" l="1"/>
  <c r="BN3324" i="1"/>
  <c r="BO3324" i="1" l="1"/>
  <c r="BP3324" i="1"/>
  <c r="BM3327" i="1"/>
  <c r="BN3325" i="1"/>
  <c r="BP3325" i="1" l="1"/>
  <c r="BO3325" i="1"/>
  <c r="BM3328" i="1"/>
  <c r="BN3326" i="1"/>
  <c r="BP3326" i="1" l="1"/>
  <c r="BO3326" i="1"/>
  <c r="BM3329" i="1"/>
  <c r="BN3328" i="1" s="1"/>
  <c r="BO3328" i="1" s="1"/>
  <c r="BN3327" i="1"/>
  <c r="BP3327" i="1" l="1"/>
  <c r="BO3327" i="1"/>
  <c r="BP3328" i="1"/>
  <c r="BM3330" i="1"/>
  <c r="BM3331" i="1" l="1"/>
  <c r="BN3330" i="1" s="1"/>
  <c r="BO3330" i="1" s="1"/>
  <c r="BN3329" i="1"/>
  <c r="BO3329" i="1" l="1"/>
  <c r="BP3329" i="1"/>
  <c r="BP3330" i="1"/>
  <c r="BM3332" i="1"/>
  <c r="BM3333" i="1" l="1"/>
  <c r="BN3331" i="1"/>
  <c r="BO3331" i="1" l="1"/>
  <c r="BP3331" i="1"/>
  <c r="BM3334" i="1"/>
  <c r="BN3333" i="1" s="1"/>
  <c r="BP3333" i="1" s="1"/>
  <c r="BN3332" i="1"/>
  <c r="BO3332" i="1" l="1"/>
  <c r="BP3332" i="1"/>
  <c r="BO3333" i="1"/>
  <c r="BM3335" i="1"/>
  <c r="BM3336" i="1" l="1"/>
  <c r="BN3335" i="1" s="1"/>
  <c r="BO3335" i="1" s="1"/>
  <c r="BN3334" i="1"/>
  <c r="BO3334" i="1" l="1"/>
  <c r="BP3334" i="1"/>
  <c r="BP3335" i="1"/>
  <c r="BM3337" i="1"/>
  <c r="BM3338" i="1" l="1"/>
  <c r="BN3336" i="1"/>
  <c r="BO3336" i="1" l="1"/>
  <c r="BP3336" i="1"/>
  <c r="BM3339" i="1"/>
  <c r="BN3338" i="1" s="1"/>
  <c r="BO3338" i="1" s="1"/>
  <c r="BN3337" i="1"/>
  <c r="BO3337" i="1" l="1"/>
  <c r="BP3337" i="1"/>
  <c r="BP3338" i="1"/>
  <c r="BM3340" i="1"/>
  <c r="BM3341" i="1" l="1"/>
  <c r="BN3340" i="1" s="1"/>
  <c r="BP3340" i="1" s="1"/>
  <c r="BN3339" i="1"/>
  <c r="BO3339" i="1" l="1"/>
  <c r="BP3339" i="1"/>
  <c r="BO3340" i="1"/>
  <c r="BM3342" i="1"/>
  <c r="BM3343" i="1" l="1"/>
  <c r="BN3342" i="1" s="1"/>
  <c r="BO3342" i="1" s="1"/>
  <c r="BN3341" i="1"/>
  <c r="BO3341" i="1" l="1"/>
  <c r="BP3341" i="1"/>
  <c r="BP3342" i="1"/>
  <c r="BM3344" i="1"/>
  <c r="BN3343" i="1" s="1"/>
  <c r="BP3343" i="1" s="1"/>
  <c r="BO3343" i="1" l="1"/>
  <c r="BM3345" i="1"/>
  <c r="BM3346" i="1" l="1"/>
  <c r="BN3345" i="1" s="1"/>
  <c r="BO3345" i="1" s="1"/>
  <c r="BN3344" i="1"/>
  <c r="BO3344" i="1" l="1"/>
  <c r="BP3344" i="1"/>
  <c r="BP3345" i="1"/>
  <c r="BM3347" i="1"/>
  <c r="BM3348" i="1" l="1"/>
  <c r="BN3347" i="1" s="1"/>
  <c r="BO3347" i="1" s="1"/>
  <c r="BN3346" i="1"/>
  <c r="BO3346" i="1" l="1"/>
  <c r="BP3346" i="1"/>
  <c r="BP3347" i="1"/>
  <c r="BM3349" i="1"/>
  <c r="BM3350" i="1" l="1"/>
  <c r="BN3348" i="1"/>
  <c r="BO3348" i="1" l="1"/>
  <c r="BP3348" i="1"/>
  <c r="BM3351" i="1"/>
  <c r="BN3349" i="1"/>
  <c r="BO3349" i="1" l="1"/>
  <c r="BP3349" i="1"/>
  <c r="BM3352" i="1"/>
  <c r="BN3350" i="1"/>
  <c r="BO3350" i="1" l="1"/>
  <c r="BP3350" i="1"/>
  <c r="BM3353" i="1"/>
  <c r="BN3352" i="1" s="1"/>
  <c r="BO3352" i="1" s="1"/>
  <c r="BN3351" i="1"/>
  <c r="BP3351" i="1" l="1"/>
  <c r="BO3351" i="1"/>
  <c r="BP3352" i="1"/>
  <c r="BM3354" i="1"/>
  <c r="BM3355" i="1" l="1"/>
  <c r="BN3354" i="1" s="1"/>
  <c r="BO3354" i="1" s="1"/>
  <c r="BN3353" i="1"/>
  <c r="BP3353" i="1" l="1"/>
  <c r="BO3353" i="1"/>
  <c r="BP3354" i="1"/>
  <c r="BM3356" i="1"/>
  <c r="BM3357" i="1" l="1"/>
  <c r="BN3355" i="1"/>
  <c r="BP3355" i="1" l="1"/>
  <c r="BO3355" i="1"/>
  <c r="BM3358" i="1"/>
  <c r="BN3357" i="1" s="1"/>
  <c r="BO3357" i="1" s="1"/>
  <c r="BN3356" i="1"/>
  <c r="BO3356" i="1" l="1"/>
  <c r="BP3356" i="1"/>
  <c r="BP3357" i="1"/>
  <c r="BM3359" i="1"/>
  <c r="BM3360" i="1" l="1"/>
  <c r="BN3359" i="1" s="1"/>
  <c r="BP3359" i="1" s="1"/>
  <c r="BN3358" i="1"/>
  <c r="BO3358" i="1" l="1"/>
  <c r="BP3358" i="1"/>
  <c r="BO3359" i="1"/>
  <c r="BM3361" i="1"/>
  <c r="BM3362" i="1" l="1"/>
  <c r="BN3360" i="1"/>
  <c r="BO3360" i="1" l="1"/>
  <c r="BP3360" i="1"/>
  <c r="BM3363" i="1"/>
  <c r="BN3362" i="1" s="1"/>
  <c r="BP3362" i="1" s="1"/>
  <c r="BN3361" i="1"/>
  <c r="BO3361" i="1" l="1"/>
  <c r="BP3361" i="1"/>
  <c r="BO3362" i="1"/>
  <c r="BM3364" i="1"/>
  <c r="BM3365" i="1" l="1"/>
  <c r="BN3364" i="1" s="1"/>
  <c r="BO3364" i="1" s="1"/>
  <c r="BN3363" i="1"/>
  <c r="BO3363" i="1" l="1"/>
  <c r="BP3363" i="1"/>
  <c r="BP3364" i="1"/>
  <c r="BM3366" i="1"/>
  <c r="BM3367" i="1" l="1"/>
  <c r="BN3366" i="1" s="1"/>
  <c r="BO3366" i="1" s="1"/>
  <c r="BN3365" i="1"/>
  <c r="BO3365" i="1" l="1"/>
  <c r="BP3365" i="1"/>
  <c r="BP3366" i="1"/>
  <c r="BM3368" i="1"/>
  <c r="BN3367" i="1" s="1"/>
  <c r="BO3367" i="1" s="1"/>
  <c r="BP3367" i="1" l="1"/>
  <c r="BM3369" i="1"/>
  <c r="BM3370" i="1" l="1"/>
  <c r="BN3369" i="1" s="1"/>
  <c r="BP3369" i="1" s="1"/>
  <c r="BN3368" i="1"/>
  <c r="BP3368" i="1" l="1"/>
  <c r="BO3368" i="1"/>
  <c r="BO3369" i="1"/>
  <c r="BM3371" i="1"/>
  <c r="BM3372" i="1" l="1"/>
  <c r="BN3371" i="1" s="1"/>
  <c r="BO3371" i="1" s="1"/>
  <c r="BN3370" i="1"/>
  <c r="BO3370" i="1" l="1"/>
  <c r="BP3370" i="1"/>
  <c r="BP3371" i="1"/>
  <c r="BM3373" i="1"/>
  <c r="BM3374" i="1" l="1"/>
  <c r="BN3372" i="1"/>
  <c r="BO3372" i="1" l="1"/>
  <c r="BP3372" i="1"/>
  <c r="BM3375" i="1"/>
  <c r="BN3373" i="1"/>
  <c r="BP3373" i="1" l="1"/>
  <c r="BO3373" i="1"/>
  <c r="BM3376" i="1"/>
  <c r="BN3374" i="1"/>
  <c r="BP3374" i="1" l="1"/>
  <c r="BO3374" i="1"/>
  <c r="BM3377" i="1"/>
  <c r="BN3376" i="1" s="1"/>
  <c r="BP3376" i="1" s="1"/>
  <c r="BN3375" i="1"/>
  <c r="BO3375" i="1" l="1"/>
  <c r="BP3375" i="1"/>
  <c r="BO3376" i="1"/>
  <c r="BM3378" i="1"/>
  <c r="BM3379" i="1" l="1"/>
  <c r="BN3378" i="1" s="1"/>
  <c r="BO3378" i="1" s="1"/>
  <c r="BN3377" i="1"/>
  <c r="BO3377" i="1" l="1"/>
  <c r="BP3377" i="1"/>
  <c r="BP3378" i="1"/>
  <c r="BM3380" i="1"/>
  <c r="BM3381" i="1" l="1"/>
  <c r="BN3379" i="1"/>
  <c r="BO3379" i="1" l="1"/>
  <c r="BP3379" i="1"/>
  <c r="BM3382" i="1"/>
  <c r="BN3381" i="1" s="1"/>
  <c r="BO3381" i="1" s="1"/>
  <c r="BN3380" i="1"/>
  <c r="BO3380" i="1" l="1"/>
  <c r="BP3380" i="1"/>
  <c r="BP3381" i="1"/>
  <c r="BM3383" i="1"/>
  <c r="BM3384" i="1" l="1"/>
  <c r="BN3383" i="1" s="1"/>
  <c r="BP3383" i="1" s="1"/>
  <c r="BN3382" i="1"/>
  <c r="BO3382" i="1" l="1"/>
  <c r="BP3382" i="1"/>
  <c r="BO3383" i="1"/>
  <c r="BM3385" i="1"/>
  <c r="BM3386" i="1" l="1"/>
  <c r="BN3384" i="1"/>
  <c r="BO3384" i="1" l="1"/>
  <c r="BP3384" i="1"/>
  <c r="BM3387" i="1"/>
  <c r="BN3386" i="1" s="1"/>
  <c r="BP3386" i="1" s="1"/>
  <c r="BN3385" i="1"/>
  <c r="BP3385" i="1" l="1"/>
  <c r="BO3385" i="1"/>
  <c r="BO3386" i="1"/>
  <c r="BM3388" i="1"/>
  <c r="BM3389" i="1" l="1"/>
  <c r="BN3388" i="1" s="1"/>
  <c r="BO3388" i="1" s="1"/>
  <c r="BN3387" i="1"/>
  <c r="BO3387" i="1" l="1"/>
  <c r="BP3387" i="1"/>
  <c r="BP3388" i="1"/>
  <c r="BM3390" i="1"/>
  <c r="BM3391" i="1" l="1"/>
  <c r="BN3390" i="1" s="1"/>
  <c r="BO3390" i="1" s="1"/>
  <c r="BN3389" i="1"/>
  <c r="BO3389" i="1" l="1"/>
  <c r="BP3389" i="1"/>
  <c r="BP3390" i="1"/>
  <c r="BM3392" i="1"/>
  <c r="BN3391" i="1" s="1"/>
  <c r="BO3391" i="1" s="1"/>
  <c r="BP3391" i="1" l="1"/>
  <c r="BM3393" i="1"/>
  <c r="BM3394" i="1" l="1"/>
  <c r="BN3393" i="1" s="1"/>
  <c r="BO3393" i="1" s="1"/>
  <c r="BN3392" i="1"/>
  <c r="BO3392" i="1" l="1"/>
  <c r="BP3392" i="1"/>
  <c r="BP3393" i="1"/>
  <c r="BM3395" i="1"/>
  <c r="BM3396" i="1" l="1"/>
  <c r="BN3395" i="1" s="1"/>
  <c r="BO3395" i="1" s="1"/>
  <c r="BN3394" i="1"/>
  <c r="BP3394" i="1" l="1"/>
  <c r="BO3394" i="1"/>
  <c r="BP3395" i="1"/>
  <c r="BM3397" i="1"/>
  <c r="BM3398" i="1" l="1"/>
  <c r="BN3396" i="1"/>
  <c r="BO3396" i="1" l="1"/>
  <c r="BP3396" i="1"/>
  <c r="BM3399" i="1"/>
  <c r="BN3397" i="1"/>
  <c r="BO3397" i="1" l="1"/>
  <c r="BP3397" i="1"/>
  <c r="BM3400" i="1"/>
  <c r="BN3398" i="1"/>
  <c r="BO3398" i="1" l="1"/>
  <c r="BP3398" i="1"/>
  <c r="BM3401" i="1"/>
  <c r="BN3400" i="1" s="1"/>
  <c r="BO3400" i="1" s="1"/>
  <c r="BN3399" i="1"/>
  <c r="BP3399" i="1" l="1"/>
  <c r="BO3399" i="1"/>
  <c r="BP3400" i="1"/>
  <c r="BM3402" i="1"/>
  <c r="BM3403" i="1" l="1"/>
  <c r="BN3402" i="1" s="1"/>
  <c r="BO3402" i="1" s="1"/>
  <c r="BN3401" i="1"/>
  <c r="BO3401" i="1" l="1"/>
  <c r="BP3401" i="1"/>
  <c r="BP3402" i="1"/>
  <c r="BM3404" i="1"/>
  <c r="BM3405" i="1" l="1"/>
  <c r="BN3403" i="1"/>
  <c r="BO3403" i="1" l="1"/>
  <c r="BP3403" i="1"/>
  <c r="BM3406" i="1"/>
  <c r="BN3405" i="1" s="1"/>
  <c r="BO3405" i="1" s="1"/>
  <c r="BN3404" i="1"/>
  <c r="BO3404" i="1" l="1"/>
  <c r="BP3404" i="1"/>
  <c r="BP3405" i="1"/>
  <c r="BM3407" i="1"/>
  <c r="BM3408" i="1" l="1"/>
  <c r="BN3407" i="1" s="1"/>
  <c r="BO3407" i="1" s="1"/>
  <c r="BN3406" i="1"/>
  <c r="BO3406" i="1" l="1"/>
  <c r="BP3406" i="1"/>
  <c r="BP3407" i="1"/>
  <c r="BM3409" i="1"/>
  <c r="BM3410" i="1" l="1"/>
  <c r="BN3408" i="1"/>
  <c r="BO3408" i="1" l="1"/>
  <c r="BP3408" i="1"/>
  <c r="BM3411" i="1"/>
  <c r="BN3410" i="1" s="1"/>
  <c r="BO3410" i="1" s="1"/>
  <c r="BN3409" i="1"/>
  <c r="BP3409" i="1" l="1"/>
  <c r="BO3409" i="1"/>
  <c r="BP3410" i="1"/>
  <c r="BM3412" i="1"/>
  <c r="BM3413" i="1" l="1"/>
  <c r="BN3412" i="1" s="1"/>
  <c r="BP3412" i="1" s="1"/>
  <c r="BN3411" i="1"/>
  <c r="BO3411" i="1" l="1"/>
  <c r="BP3411" i="1"/>
  <c r="BO3412" i="1"/>
  <c r="BM3414" i="1"/>
  <c r="BM3415" i="1" l="1"/>
  <c r="BN3414" i="1" s="1"/>
  <c r="BO3414" i="1" s="1"/>
  <c r="BN3413" i="1"/>
  <c r="BO3413" i="1" l="1"/>
  <c r="BP3413" i="1"/>
  <c r="BP3414" i="1"/>
  <c r="BM3416" i="1"/>
  <c r="BN3415" i="1" s="1"/>
  <c r="BO3415" i="1" s="1"/>
  <c r="BP3415" i="1" l="1"/>
  <c r="BM3417" i="1"/>
  <c r="BM3418" i="1" l="1"/>
  <c r="BN3417" i="1" s="1"/>
  <c r="BO3417" i="1" s="1"/>
  <c r="BN3416" i="1"/>
  <c r="BO3416" i="1" l="1"/>
  <c r="BP3416" i="1"/>
  <c r="BP3417" i="1"/>
  <c r="BM3419" i="1"/>
  <c r="BM3420" i="1" l="1"/>
  <c r="BN3419" i="1" s="1"/>
  <c r="BO3419" i="1" s="1"/>
  <c r="BN3418" i="1"/>
  <c r="BO3418" i="1" l="1"/>
  <c r="BP3418" i="1"/>
  <c r="BP3419" i="1"/>
  <c r="BM3421" i="1"/>
  <c r="BM3422" i="1" l="1"/>
  <c r="BN3420" i="1"/>
  <c r="BO3420" i="1" l="1"/>
  <c r="BP3420" i="1"/>
  <c r="BM3423" i="1"/>
  <c r="BN3421" i="1"/>
  <c r="BO3421" i="1" l="1"/>
  <c r="BP3421" i="1"/>
  <c r="BM3424" i="1"/>
  <c r="BN3422" i="1"/>
  <c r="BO3422" i="1" l="1"/>
  <c r="BP3422" i="1"/>
  <c r="BM3425" i="1"/>
  <c r="BN3424" i="1" s="1"/>
  <c r="BO3424" i="1" s="1"/>
  <c r="BN3423" i="1"/>
  <c r="BO3423" i="1" l="1"/>
  <c r="BP3423" i="1"/>
  <c r="BP3424" i="1"/>
  <c r="BM3426" i="1"/>
  <c r="BM3427" i="1" l="1"/>
  <c r="BN3426" i="1" s="1"/>
  <c r="BO3426" i="1" s="1"/>
  <c r="BN3425" i="1"/>
  <c r="BP3425" i="1" l="1"/>
  <c r="BO3425" i="1"/>
  <c r="BP3426" i="1"/>
  <c r="BM3428" i="1"/>
  <c r="BM3429" i="1" l="1"/>
  <c r="BN3427" i="1"/>
  <c r="BO3427" i="1" l="1"/>
  <c r="BP3427" i="1"/>
  <c r="BM3430" i="1"/>
  <c r="BN3429" i="1" s="1"/>
  <c r="BO3429" i="1" s="1"/>
  <c r="BN3428" i="1"/>
  <c r="BO3428" i="1" l="1"/>
  <c r="BP3428" i="1"/>
  <c r="BP3429" i="1"/>
  <c r="BM3431" i="1"/>
  <c r="BM3432" i="1" l="1"/>
  <c r="BN3431" i="1" s="1"/>
  <c r="BO3431" i="1" s="1"/>
  <c r="BN3430" i="1"/>
  <c r="BO3430" i="1" l="1"/>
  <c r="BP3430" i="1"/>
  <c r="BP3431" i="1"/>
  <c r="BM3433" i="1"/>
  <c r="BM3434" i="1" l="1"/>
  <c r="BN3432" i="1"/>
  <c r="BO3432" i="1" l="1"/>
  <c r="BP3432" i="1"/>
  <c r="BM3435" i="1"/>
  <c r="BN3434" i="1" s="1"/>
  <c r="BO3434" i="1" s="1"/>
  <c r="BN3433" i="1"/>
  <c r="BO3433" i="1" l="1"/>
  <c r="BP3433" i="1"/>
  <c r="BP3434" i="1"/>
  <c r="BM3436" i="1"/>
  <c r="BM3437" i="1" l="1"/>
  <c r="BN3436" i="1" s="1"/>
  <c r="BO3436" i="1" s="1"/>
  <c r="BN3435" i="1"/>
  <c r="BO3435" i="1" l="1"/>
  <c r="BP3435" i="1"/>
  <c r="BP3436" i="1"/>
  <c r="BM3438" i="1"/>
  <c r="BM3439" i="1" l="1"/>
  <c r="BN3438" i="1" s="1"/>
  <c r="BO3438" i="1" s="1"/>
  <c r="BN3437" i="1"/>
  <c r="BO3437" i="1" l="1"/>
  <c r="BP3437" i="1"/>
  <c r="BP3438" i="1"/>
  <c r="BM3440" i="1"/>
  <c r="BN3439" i="1" s="1"/>
  <c r="BO3439" i="1" s="1"/>
  <c r="BP3439" i="1" l="1"/>
  <c r="BM3441" i="1"/>
  <c r="BM3442" i="1" l="1"/>
  <c r="BN3441" i="1" s="1"/>
  <c r="BO3441" i="1" s="1"/>
  <c r="BN3440" i="1"/>
  <c r="BO3440" i="1" l="1"/>
  <c r="BP3440" i="1"/>
  <c r="BP3441" i="1"/>
  <c r="BM3443" i="1"/>
  <c r="BM3444" i="1" l="1"/>
  <c r="BN3443" i="1" s="1"/>
  <c r="BP3443" i="1" s="1"/>
  <c r="BN3442" i="1"/>
  <c r="BO3442" i="1" l="1"/>
  <c r="BP3442" i="1"/>
  <c r="BO3443" i="1"/>
  <c r="BM3445" i="1"/>
  <c r="BM3446" i="1" l="1"/>
  <c r="BN3444" i="1"/>
  <c r="BO3444" i="1" l="1"/>
  <c r="BP3444" i="1"/>
  <c r="BM3447" i="1"/>
  <c r="BN3446" i="1" s="1"/>
  <c r="BN3445" i="1"/>
  <c r="BO3446" i="1" l="1"/>
  <c r="BP3446" i="1"/>
  <c r="BP3445" i="1"/>
  <c r="BO3445" i="1"/>
  <c r="BM3448" i="1"/>
  <c r="BM3449" i="1" l="1"/>
  <c r="BN3448" i="1" s="1"/>
  <c r="BO3448" i="1" s="1"/>
  <c r="BN3447" i="1"/>
  <c r="BO3447" i="1" l="1"/>
  <c r="BP3447" i="1"/>
  <c r="BP3448" i="1"/>
  <c r="BM3450" i="1"/>
  <c r="BM3451" i="1" l="1"/>
  <c r="BN3450" i="1" s="1"/>
  <c r="BO3450" i="1" s="1"/>
  <c r="BN3449" i="1"/>
  <c r="BO3449" i="1" l="1"/>
  <c r="BP3449" i="1"/>
  <c r="BP3450" i="1"/>
  <c r="BM3452" i="1"/>
  <c r="BN3451" i="1" s="1"/>
  <c r="BO3451" i="1" s="1"/>
  <c r="BP3451" i="1" l="1"/>
  <c r="BM3453" i="1"/>
  <c r="BM3454" i="1" l="1"/>
  <c r="BN3453" i="1" s="1"/>
  <c r="BP3453" i="1" s="1"/>
  <c r="BN3452" i="1"/>
  <c r="BO3452" i="1" l="1"/>
  <c r="BP3452" i="1"/>
  <c r="BO3453" i="1"/>
  <c r="BM3455" i="1"/>
  <c r="BM3456" i="1" l="1"/>
  <c r="BN3455" i="1" s="1"/>
  <c r="BO3455" i="1" s="1"/>
  <c r="BN3454" i="1"/>
  <c r="BP3454" i="1" l="1"/>
  <c r="BO3454" i="1"/>
  <c r="BP3455" i="1"/>
  <c r="BM3457" i="1"/>
  <c r="BM3458" i="1" l="1"/>
  <c r="BN3456" i="1"/>
  <c r="BO3456" i="1" l="1"/>
  <c r="BP3456" i="1"/>
  <c r="BM3459" i="1"/>
  <c r="BN3458" i="1" s="1"/>
  <c r="BP3458" i="1" s="1"/>
  <c r="BN3457" i="1"/>
  <c r="BO3457" i="1" l="1"/>
  <c r="BP3457" i="1"/>
  <c r="BO3458" i="1"/>
  <c r="BM3460" i="1"/>
  <c r="BM3461" i="1" l="1"/>
  <c r="BN3460" i="1" s="1"/>
  <c r="BO3460" i="1" s="1"/>
  <c r="BN3459" i="1"/>
  <c r="BO3459" i="1" l="1"/>
  <c r="BP3459" i="1"/>
  <c r="BP3460" i="1"/>
  <c r="BM3462" i="1"/>
  <c r="BM3463" i="1" l="1"/>
  <c r="BN3462" i="1" s="1"/>
  <c r="BO3462" i="1" s="1"/>
  <c r="BN3461" i="1"/>
  <c r="BP3461" i="1" l="1"/>
  <c r="BO3461" i="1"/>
  <c r="BP3462" i="1"/>
  <c r="BM3464" i="1"/>
  <c r="BN3463" i="1" s="1"/>
  <c r="BO3463" i="1" s="1"/>
  <c r="BP3463" i="1" l="1"/>
  <c r="BM3465" i="1"/>
  <c r="BM3466" i="1" l="1"/>
  <c r="BN3465" i="1" s="1"/>
  <c r="BO3465" i="1" s="1"/>
  <c r="BN3464" i="1"/>
  <c r="BO3464" i="1" l="1"/>
  <c r="BP3464" i="1"/>
  <c r="BP3465" i="1"/>
  <c r="BM3467" i="1"/>
  <c r="BM3468" i="1" l="1"/>
  <c r="BN3467" i="1" s="1"/>
  <c r="BO3467" i="1" s="1"/>
  <c r="BN3466" i="1"/>
  <c r="BO3466" i="1" l="1"/>
  <c r="BP3466" i="1"/>
  <c r="BP3467" i="1"/>
  <c r="BM3469" i="1"/>
  <c r="BM3470" i="1" l="1"/>
  <c r="BN3468" i="1"/>
  <c r="BO3468" i="1" l="1"/>
  <c r="BP3468" i="1"/>
  <c r="BM3471" i="1"/>
  <c r="BN3470" i="1" s="1"/>
  <c r="BO3470" i="1" s="1"/>
  <c r="BN3469" i="1"/>
  <c r="BP3469" i="1" l="1"/>
  <c r="BO3469" i="1"/>
  <c r="BP3470" i="1"/>
  <c r="BM3472" i="1"/>
  <c r="BM3473" i="1" l="1"/>
  <c r="BN3472" i="1" s="1"/>
  <c r="BP3472" i="1" s="1"/>
  <c r="BN3471" i="1"/>
  <c r="BP3471" i="1" l="1"/>
  <c r="BO3471" i="1"/>
  <c r="BO3472" i="1"/>
  <c r="BM3474" i="1"/>
  <c r="BM3475" i="1" l="1"/>
  <c r="BN3474" i="1" s="1"/>
  <c r="BO3474" i="1" s="1"/>
  <c r="BN3473" i="1"/>
  <c r="BO3473" i="1" l="1"/>
  <c r="BP3473" i="1"/>
  <c r="BP3474" i="1"/>
  <c r="BM3476" i="1"/>
  <c r="BN3475" i="1" s="1"/>
  <c r="BO3475" i="1" s="1"/>
  <c r="BP3475" i="1" l="1"/>
  <c r="BM3477" i="1"/>
  <c r="BM3478" i="1" l="1"/>
  <c r="BN3477" i="1" s="1"/>
  <c r="BO3477" i="1" s="1"/>
  <c r="BN3476" i="1"/>
  <c r="BP3476" i="1" l="1"/>
  <c r="BO3476" i="1"/>
  <c r="BP3477" i="1"/>
  <c r="BM3479" i="1"/>
  <c r="BM3480" i="1" l="1"/>
  <c r="BN3479" i="1" s="1"/>
  <c r="BO3479" i="1" s="1"/>
  <c r="BN3478" i="1"/>
  <c r="BO3478" i="1" l="1"/>
  <c r="BP3478" i="1"/>
  <c r="BP3479" i="1"/>
  <c r="BM3481" i="1"/>
  <c r="BM3482" i="1" l="1"/>
  <c r="BN3480" i="1"/>
  <c r="BO3480" i="1" l="1"/>
  <c r="BP3480" i="1"/>
  <c r="BM3483" i="1"/>
  <c r="BN3481" i="1"/>
  <c r="BO3481" i="1" l="1"/>
  <c r="BP3481" i="1"/>
  <c r="BM3484" i="1"/>
  <c r="BN3482" i="1"/>
  <c r="BO3482" i="1" l="1"/>
  <c r="BP3482" i="1"/>
  <c r="BM3485" i="1"/>
  <c r="BN3484" i="1" s="1"/>
  <c r="BP3484" i="1" s="1"/>
  <c r="BN3483" i="1"/>
  <c r="BP3483" i="1" l="1"/>
  <c r="BO3483" i="1"/>
  <c r="BO3484" i="1"/>
  <c r="BM3486" i="1"/>
  <c r="BM3487" i="1" l="1"/>
  <c r="BN3486" i="1" s="1"/>
  <c r="BO3486" i="1" s="1"/>
  <c r="BN3485" i="1"/>
  <c r="BO3485" i="1" l="1"/>
  <c r="BP3485" i="1"/>
  <c r="BP3486" i="1"/>
  <c r="BM3488" i="1"/>
  <c r="BN3487" i="1" s="1"/>
  <c r="BO3487" i="1" s="1"/>
  <c r="BP3487" i="1" l="1"/>
  <c r="BM3489" i="1"/>
  <c r="BM3490" i="1" l="1"/>
  <c r="BN3489" i="1" s="1"/>
  <c r="BO3489" i="1" s="1"/>
  <c r="BN3488" i="1"/>
  <c r="BO3488" i="1" l="1"/>
  <c r="BP3488" i="1"/>
  <c r="BP3489" i="1"/>
  <c r="BM3491" i="1"/>
  <c r="BM3492" i="1" l="1"/>
  <c r="BN3491" i="1" s="1"/>
  <c r="BO3491" i="1" s="1"/>
  <c r="BN3490" i="1"/>
  <c r="BP3490" i="1" l="1"/>
  <c r="BO3490" i="1"/>
  <c r="BP3491" i="1"/>
  <c r="BM3493" i="1"/>
  <c r="BM3494" i="1" l="1"/>
  <c r="BN3492" i="1"/>
  <c r="BO3492" i="1" l="1"/>
  <c r="BP3492" i="1"/>
  <c r="BM3495" i="1"/>
  <c r="BN3493" i="1"/>
  <c r="BO3493" i="1" l="1"/>
  <c r="BP3493" i="1"/>
  <c r="BM3496" i="1"/>
  <c r="BN3494" i="1"/>
  <c r="BO3494" i="1" l="1"/>
  <c r="BP3494" i="1"/>
  <c r="BM3497" i="1"/>
  <c r="BN3495" i="1"/>
  <c r="BO3495" i="1" l="1"/>
  <c r="BP3495" i="1"/>
  <c r="BN3496" i="1"/>
  <c r="BM3498" i="1"/>
  <c r="BN3497" i="1" l="1"/>
  <c r="BP3496" i="1"/>
  <c r="BO3496" i="1"/>
  <c r="BM3499" i="1"/>
  <c r="BN3498" i="1" l="1"/>
  <c r="BP3497" i="1"/>
  <c r="BO3497" i="1"/>
  <c r="BM3500" i="1"/>
  <c r="BO3498" i="1" l="1"/>
  <c r="BP3498" i="1"/>
  <c r="BN3499" i="1"/>
  <c r="BM3501" i="1"/>
  <c r="BO3499" i="1" l="1"/>
  <c r="BP3499" i="1"/>
  <c r="BM3502" i="1"/>
  <c r="BN3500" i="1"/>
  <c r="BO3500" i="1" l="1"/>
  <c r="BP3500" i="1"/>
  <c r="BN3501" i="1"/>
  <c r="BM3503" i="1"/>
  <c r="BO3501" i="1" l="1"/>
  <c r="BP3501" i="1"/>
  <c r="BM3504" i="1"/>
  <c r="BN3502" i="1"/>
  <c r="BP3502" i="1" l="1"/>
  <c r="BO3502" i="1"/>
  <c r="BM3505" i="1"/>
  <c r="BN3503" i="1"/>
  <c r="BO3503" i="1" l="1"/>
  <c r="BP3503" i="1"/>
  <c r="BM3506" i="1"/>
  <c r="BN3504" i="1"/>
  <c r="BO3504" i="1" l="1"/>
  <c r="BP3504" i="1"/>
  <c r="BN3505" i="1"/>
  <c r="BM3507" i="1"/>
  <c r="BP3505" i="1" l="1"/>
  <c r="BO3505" i="1"/>
  <c r="BM3508" i="1"/>
  <c r="BN3506" i="1"/>
  <c r="BO3506" i="1" l="1"/>
  <c r="BP3506" i="1"/>
  <c r="BN3507" i="1"/>
  <c r="BM3509" i="1"/>
  <c r="BO3507" i="1" l="1"/>
  <c r="BP3507" i="1"/>
  <c r="BN3508" i="1"/>
  <c r="BM3510" i="1"/>
  <c r="BO3508" i="1" l="1"/>
  <c r="BP3508" i="1"/>
  <c r="BM3511" i="1"/>
  <c r="BN3509" i="1"/>
  <c r="BO3509" i="1" l="1"/>
  <c r="BP3509" i="1"/>
  <c r="BN3510" i="1"/>
  <c r="BM3512" i="1"/>
  <c r="BN3511" i="1" l="1"/>
  <c r="BO3510" i="1"/>
  <c r="BP3510" i="1"/>
  <c r="BM3513" i="1"/>
  <c r="BO3511" i="1" l="1"/>
  <c r="BP3511" i="1"/>
  <c r="BM3514" i="1"/>
  <c r="BN3512" i="1"/>
  <c r="BP3512" i="1" l="1"/>
  <c r="BO3512" i="1"/>
  <c r="BM3515" i="1"/>
  <c r="BN3514" i="1" s="1"/>
  <c r="BO3514" i="1" s="1"/>
  <c r="BN3513" i="1"/>
  <c r="BO3513" i="1" l="1"/>
  <c r="BP3513" i="1"/>
  <c r="BP3514" i="1"/>
  <c r="BM3516" i="1"/>
  <c r="BN3515" i="1" s="1"/>
  <c r="BO3515" i="1" s="1"/>
  <c r="BP3515" i="1" l="1"/>
  <c r="BM3517" i="1"/>
  <c r="BN3516" i="1" l="1"/>
  <c r="BM3518" i="1"/>
  <c r="BO3516" i="1" l="1"/>
  <c r="BP3516" i="1"/>
  <c r="BM3519" i="1"/>
  <c r="BN3517" i="1"/>
  <c r="BP3517" i="1" l="1"/>
  <c r="BO3517" i="1"/>
  <c r="BN3518" i="1"/>
  <c r="BM3520" i="1"/>
  <c r="BO3518" i="1" l="1"/>
  <c r="BP3518" i="1"/>
  <c r="BM3521" i="1"/>
  <c r="BN3520" i="1" s="1"/>
  <c r="BO3520" i="1" s="1"/>
  <c r="BN3519" i="1"/>
  <c r="BP3519" i="1" l="1"/>
  <c r="BO3519" i="1"/>
  <c r="BP3520" i="1"/>
  <c r="BM3522" i="1"/>
  <c r="BM3523" i="1" l="1"/>
  <c r="BN3521" i="1"/>
  <c r="BP3521" i="1" l="1"/>
  <c r="BO3521" i="1"/>
  <c r="BM3524" i="1"/>
  <c r="BN3523" i="1" s="1"/>
  <c r="BP3523" i="1" s="1"/>
  <c r="BN3522" i="1"/>
  <c r="BO3522" i="1" l="1"/>
  <c r="BP3522" i="1"/>
  <c r="BO3523" i="1"/>
  <c r="BM3525" i="1"/>
  <c r="BM3526" i="1" l="1"/>
  <c r="BN3525" i="1"/>
  <c r="BO3525" i="1" s="1"/>
  <c r="BN3524" i="1"/>
  <c r="BO3524" i="1" l="1"/>
  <c r="BP3524" i="1"/>
  <c r="BP3525" i="1"/>
  <c r="BM3527" i="1"/>
  <c r="BN3526" i="1" s="1"/>
  <c r="BP3526" i="1" s="1"/>
  <c r="BO3526" i="1" l="1"/>
  <c r="BM3528" i="1"/>
  <c r="BM3529" i="1" l="1"/>
  <c r="BN3528" i="1" s="1"/>
  <c r="BO3528" i="1" s="1"/>
  <c r="BN3527" i="1"/>
  <c r="BO3527" i="1" l="1"/>
  <c r="BP3527" i="1"/>
  <c r="BP3528" i="1"/>
  <c r="BM3530" i="1"/>
  <c r="BN3529" i="1" s="1"/>
  <c r="BO3529" i="1" s="1"/>
  <c r="BP3529" i="1" l="1"/>
  <c r="BM3531" i="1"/>
  <c r="BM3532" i="1" l="1"/>
  <c r="BN3530" i="1"/>
  <c r="BP3530" i="1" l="1"/>
  <c r="BO3530" i="1"/>
  <c r="BM3533" i="1"/>
  <c r="BN3531" i="1"/>
  <c r="BP3531" i="1" l="1"/>
  <c r="BO3531" i="1"/>
  <c r="BM3534" i="1"/>
  <c r="BN3532" i="1"/>
  <c r="BO3532" i="1" l="1"/>
  <c r="BP3532" i="1"/>
  <c r="BM3535" i="1"/>
  <c r="BN3534" i="1" s="1"/>
  <c r="BO3534" i="1" s="1"/>
  <c r="BN3533" i="1"/>
  <c r="BP3533" i="1" l="1"/>
  <c r="BO3533" i="1"/>
  <c r="BP3534" i="1"/>
  <c r="BM3536" i="1"/>
  <c r="BM3537" i="1" l="1"/>
  <c r="BN3536" i="1" s="1"/>
  <c r="BO3536" i="1" s="1"/>
  <c r="BN3535" i="1"/>
  <c r="BO3535" i="1" l="1"/>
  <c r="BP3535" i="1"/>
  <c r="BP3536" i="1"/>
  <c r="BM3538" i="1"/>
  <c r="BM3539" i="1" l="1"/>
  <c r="BN3537" i="1"/>
  <c r="BO3537" i="1" l="1"/>
  <c r="BP3537" i="1"/>
  <c r="BM3540" i="1"/>
  <c r="BN3539" i="1" s="1"/>
  <c r="BO3539" i="1" s="1"/>
  <c r="BN3538" i="1"/>
  <c r="BO3538" i="1" l="1"/>
  <c r="BP3538" i="1"/>
  <c r="BP3539" i="1"/>
  <c r="BM3541" i="1"/>
  <c r="BM3542" i="1" l="1"/>
  <c r="BN3541" i="1" s="1"/>
  <c r="BO3541" i="1" s="1"/>
  <c r="BN3540" i="1"/>
  <c r="BO3540" i="1" l="1"/>
  <c r="BP3540" i="1"/>
  <c r="BP3541" i="1"/>
  <c r="BM3543" i="1"/>
  <c r="BM3544" i="1" l="1"/>
  <c r="BN3542" i="1"/>
  <c r="BO3542" i="1" l="1"/>
  <c r="BP3542" i="1"/>
  <c r="BM3545" i="1"/>
  <c r="BN3544" i="1" s="1"/>
  <c r="BO3544" i="1" s="1"/>
  <c r="BN3543" i="1"/>
  <c r="BP3543" i="1" l="1"/>
  <c r="BO3543" i="1"/>
  <c r="BP3544" i="1"/>
  <c r="BM3546" i="1"/>
  <c r="BM3547" i="1" l="1"/>
  <c r="BN3545" i="1"/>
  <c r="BO3545" i="1" l="1"/>
  <c r="BP3545" i="1"/>
  <c r="BN3546" i="1"/>
  <c r="BM3548" i="1"/>
  <c r="BN3547" i="1" s="1"/>
  <c r="BO3547" i="1" s="1"/>
  <c r="BP3547" i="1" l="1"/>
  <c r="BO3546" i="1"/>
  <c r="BP3546" i="1"/>
  <c r="BM3549" i="1"/>
  <c r="BM3550" i="1" l="1"/>
  <c r="BN3549" i="1" s="1"/>
  <c r="BP3549" i="1" s="1"/>
  <c r="BN3548" i="1"/>
  <c r="BO3548" i="1" l="1"/>
  <c r="BP3548" i="1"/>
  <c r="BO3549" i="1"/>
  <c r="BM3551" i="1"/>
  <c r="BM3552" i="1" l="1"/>
  <c r="BN3550" i="1"/>
  <c r="BO3550" i="1" l="1"/>
  <c r="BP3550" i="1"/>
  <c r="BM3553" i="1"/>
  <c r="BN3552" i="1" s="1"/>
  <c r="BO3552" i="1" s="1"/>
  <c r="BN3551" i="1"/>
  <c r="BO3551" i="1" l="1"/>
  <c r="BP3551" i="1"/>
  <c r="BP3552" i="1"/>
  <c r="BM3554" i="1"/>
  <c r="BN3553" i="1" s="1"/>
  <c r="BO3553" i="1" s="1"/>
  <c r="BP3553" i="1" l="1"/>
  <c r="BM3555" i="1"/>
  <c r="BN3554" i="1" s="1"/>
  <c r="BO3554" i="1" s="1"/>
  <c r="BP3554" i="1" l="1"/>
  <c r="BM3556" i="1"/>
  <c r="BM3557" i="1" l="1"/>
  <c r="BN3555" i="1"/>
  <c r="BO3555" i="1" l="1"/>
  <c r="BP3555" i="1"/>
  <c r="BM3558" i="1"/>
  <c r="BN3556" i="1"/>
  <c r="BP3556" i="1" l="1"/>
  <c r="BO3556" i="1"/>
  <c r="BM3559" i="1"/>
  <c r="BN3557" i="1"/>
  <c r="BO3557" i="1" l="1"/>
  <c r="BP3557" i="1"/>
  <c r="BM3560" i="1"/>
  <c r="BN3559" i="1" s="1"/>
  <c r="BO3559" i="1" s="1"/>
  <c r="BN3558" i="1"/>
  <c r="BO3558" i="1" l="1"/>
  <c r="BP3558" i="1"/>
  <c r="BP3559" i="1"/>
  <c r="BM3561" i="1"/>
  <c r="BN3560" i="1" s="1"/>
  <c r="BO3560" i="1" s="1"/>
  <c r="BP3560" i="1" l="1"/>
  <c r="BM3562" i="1"/>
  <c r="BM3563" i="1" l="1"/>
  <c r="BN3562" i="1" s="1"/>
  <c r="BO3562" i="1" s="1"/>
  <c r="BN3561" i="1"/>
  <c r="BO3561" i="1" l="1"/>
  <c r="BP3561" i="1"/>
  <c r="BP3562" i="1"/>
  <c r="BM3564" i="1"/>
  <c r="BM3565" i="1" l="1"/>
  <c r="BN3563" i="1"/>
  <c r="BO3563" i="1" l="1"/>
  <c r="BP3563" i="1"/>
  <c r="BM3566" i="1"/>
  <c r="BN3565" i="1" s="1"/>
  <c r="BP3565" i="1" s="1"/>
  <c r="BN3564" i="1"/>
  <c r="BO3564" i="1" l="1"/>
  <c r="BP3564" i="1"/>
  <c r="BO3565" i="1"/>
  <c r="BM3567" i="1"/>
  <c r="BM3568" i="1" l="1"/>
  <c r="BN3567" i="1" s="1"/>
  <c r="BO3567" i="1" s="1"/>
  <c r="BN3566" i="1"/>
  <c r="BP3566" i="1" l="1"/>
  <c r="BO3566" i="1"/>
  <c r="BP3567" i="1"/>
  <c r="BM3569" i="1"/>
  <c r="BN3568" i="1" l="1"/>
  <c r="BM3570" i="1"/>
  <c r="BO3568" i="1" l="1"/>
  <c r="BP3568" i="1"/>
  <c r="BM3571" i="1"/>
  <c r="BN3570" i="1" s="1"/>
  <c r="BO3570" i="1" s="1"/>
  <c r="BN3569" i="1"/>
  <c r="BP3569" i="1" l="1"/>
  <c r="BO3569" i="1"/>
  <c r="BP3570" i="1"/>
  <c r="BM3572" i="1"/>
  <c r="BM3573" i="1" l="1"/>
  <c r="BN3571" i="1"/>
  <c r="BO3571" i="1" l="1"/>
  <c r="BP3571" i="1"/>
  <c r="BM3574" i="1"/>
  <c r="BN3573" i="1" s="1"/>
  <c r="BO3573" i="1" s="1"/>
  <c r="BN3572" i="1"/>
  <c r="BO3572" i="1" l="1"/>
  <c r="BP3572" i="1"/>
  <c r="BP3573" i="1"/>
  <c r="BM3575" i="1"/>
  <c r="BM3576" i="1" l="1"/>
  <c r="BN3574" i="1"/>
  <c r="BP3574" i="1" l="1"/>
  <c r="BO3574" i="1"/>
  <c r="BM3577" i="1"/>
  <c r="BN3576" i="1" s="1"/>
  <c r="BO3576" i="1" s="1"/>
  <c r="BN3575" i="1"/>
  <c r="BO3575" i="1" l="1"/>
  <c r="BP3575" i="1"/>
  <c r="BP3576" i="1"/>
  <c r="BM3578" i="1"/>
  <c r="BM3579" i="1" l="1"/>
  <c r="BN3578" i="1" s="1"/>
  <c r="BO3578" i="1" s="1"/>
  <c r="BN3577" i="1"/>
  <c r="BO3577" i="1" l="1"/>
  <c r="BP3577" i="1"/>
  <c r="BP3578" i="1"/>
  <c r="BM3580" i="1"/>
  <c r="BM3581" i="1" l="1"/>
  <c r="BN3580" i="1" s="1"/>
  <c r="BP3580" i="1" s="1"/>
  <c r="BN3579" i="1"/>
  <c r="BO3579" i="1" l="1"/>
  <c r="BP3579" i="1"/>
  <c r="BO3580" i="1"/>
  <c r="BM3582" i="1"/>
  <c r="BM3583" i="1" l="1"/>
  <c r="BN3581" i="1"/>
  <c r="BO3581" i="1" l="1"/>
  <c r="BP3581" i="1"/>
  <c r="BM3584" i="1"/>
  <c r="BN3582" i="1"/>
  <c r="BO3582" i="1" l="1"/>
  <c r="BP3582" i="1"/>
  <c r="BM3585" i="1"/>
  <c r="BN3583" i="1"/>
  <c r="BO3583" i="1" l="1"/>
  <c r="BP3583" i="1"/>
  <c r="BM3586" i="1"/>
  <c r="BN3585" i="1" s="1"/>
  <c r="BO3585" i="1" s="1"/>
  <c r="BN3584" i="1"/>
  <c r="BO3584" i="1" l="1"/>
  <c r="BP3584" i="1"/>
  <c r="BP3585" i="1"/>
  <c r="BM3587" i="1"/>
  <c r="BM3588" i="1" l="1"/>
  <c r="BN3586" i="1"/>
  <c r="BO3586" i="1" l="1"/>
  <c r="BP3586" i="1"/>
  <c r="BM3589" i="1"/>
  <c r="BN3588" i="1" s="1"/>
  <c r="BO3588" i="1" s="1"/>
  <c r="BN3587" i="1"/>
  <c r="BO3587" i="1" l="1"/>
  <c r="BP3587" i="1"/>
  <c r="BP3588" i="1"/>
  <c r="BM3590" i="1"/>
  <c r="BM3591" i="1" l="1"/>
  <c r="BN3590" i="1" s="1"/>
  <c r="BP3590" i="1" s="1"/>
  <c r="BN3589" i="1"/>
  <c r="BP3589" i="1" l="1"/>
  <c r="BO3589" i="1"/>
  <c r="BO3590" i="1"/>
  <c r="BM3592" i="1"/>
  <c r="BM3593" i="1" l="1"/>
  <c r="BN3592" i="1" s="1"/>
  <c r="BP3592" i="1" s="1"/>
  <c r="BN3591" i="1"/>
  <c r="BO3591" i="1" l="1"/>
  <c r="BP3591" i="1"/>
  <c r="BO3592" i="1"/>
  <c r="BM3594" i="1"/>
  <c r="BM3595" i="1" l="1"/>
  <c r="BN3593" i="1"/>
  <c r="BO3593" i="1" l="1"/>
  <c r="BP3593" i="1"/>
  <c r="BM3596" i="1"/>
  <c r="BN3594" i="1"/>
  <c r="BO3594" i="1" l="1"/>
  <c r="BP3594" i="1"/>
  <c r="BM3597" i="1"/>
  <c r="BN3595" i="1"/>
  <c r="BO3595" i="1" l="1"/>
  <c r="BP3595" i="1"/>
  <c r="BM3598" i="1"/>
  <c r="BN3597" i="1" s="1"/>
  <c r="BO3597" i="1" s="1"/>
  <c r="BN3596" i="1"/>
  <c r="BO3596" i="1" l="1"/>
  <c r="BP3596" i="1"/>
  <c r="BP3597" i="1"/>
  <c r="BM3599" i="1"/>
  <c r="BM3600" i="1" l="1"/>
  <c r="BN3598" i="1"/>
  <c r="BO3598" i="1" l="1"/>
  <c r="BP3598" i="1"/>
  <c r="BM3601" i="1"/>
  <c r="BN3599" i="1"/>
  <c r="BO3599" i="1" l="1"/>
  <c r="BP3599" i="1"/>
  <c r="BM3602" i="1"/>
  <c r="BN3600" i="1"/>
  <c r="BO3600" i="1" l="1"/>
  <c r="BP3600" i="1"/>
  <c r="BM3603" i="1"/>
  <c r="BN3602" i="1" s="1"/>
  <c r="BP3602" i="1" s="1"/>
  <c r="BN3601" i="1"/>
  <c r="BO3601" i="1" l="1"/>
  <c r="BP3601" i="1"/>
  <c r="BO3602" i="1"/>
  <c r="BM3604" i="1"/>
  <c r="BM3605" i="1" l="1"/>
  <c r="BN3604" i="1" s="1"/>
  <c r="BO3604" i="1" s="1"/>
  <c r="BN3603" i="1"/>
  <c r="BO3603" i="1" l="1"/>
  <c r="BP3603" i="1"/>
  <c r="BP3604" i="1"/>
  <c r="BM3606" i="1"/>
  <c r="BM3607" i="1" l="1"/>
  <c r="BN3605" i="1"/>
  <c r="BO3605" i="1" l="1"/>
  <c r="BP3605" i="1"/>
  <c r="BM3608" i="1"/>
  <c r="BN3606" i="1"/>
  <c r="BO3606" i="1" l="1"/>
  <c r="BP3606" i="1"/>
  <c r="BN3607" i="1"/>
  <c r="BM3609" i="1"/>
  <c r="BN3608" i="1" s="1"/>
  <c r="BP3608" i="1" s="1"/>
  <c r="BO3608" i="1" l="1"/>
  <c r="BO3607" i="1"/>
  <c r="BP3607" i="1"/>
  <c r="BM3610" i="1"/>
  <c r="BN3609" i="1" s="1"/>
  <c r="BO3609" i="1" s="1"/>
  <c r="BP3609" i="1" l="1"/>
  <c r="BM3611" i="1"/>
  <c r="BN3610" i="1" l="1"/>
  <c r="BM3612" i="1"/>
  <c r="BO3610" i="1" l="1"/>
  <c r="BP3610" i="1"/>
  <c r="BM3613" i="1"/>
  <c r="BN3611" i="1"/>
  <c r="BO3611" i="1" l="1"/>
  <c r="BP3611" i="1"/>
  <c r="BM3614" i="1"/>
  <c r="BN3612" i="1"/>
  <c r="BO3612" i="1" l="1"/>
  <c r="BP3612" i="1"/>
  <c r="BM3615" i="1"/>
  <c r="BN3614" i="1" s="1"/>
  <c r="BO3614" i="1" s="1"/>
  <c r="BN3613" i="1"/>
  <c r="BO3613" i="1" l="1"/>
  <c r="BP3613" i="1"/>
  <c r="BP3614" i="1"/>
  <c r="BM3616" i="1"/>
  <c r="BM3617" i="1" l="1"/>
  <c r="BN3616" i="1" s="1"/>
  <c r="BO3616" i="1" s="1"/>
  <c r="BN3615" i="1"/>
  <c r="BP3615" i="1" l="1"/>
  <c r="BO3615" i="1"/>
  <c r="BP3616" i="1"/>
  <c r="BM3618" i="1"/>
  <c r="BM3619" i="1" l="1"/>
  <c r="BN3617" i="1"/>
  <c r="BP3617" i="1" l="1"/>
  <c r="BO3617" i="1"/>
  <c r="BM3620" i="1"/>
  <c r="BN3618" i="1"/>
  <c r="BO3618" i="1" l="1"/>
  <c r="BP3618" i="1"/>
  <c r="BM3621" i="1"/>
  <c r="BN3619" i="1"/>
  <c r="BP3619" i="1" l="1"/>
  <c r="BO3619" i="1"/>
  <c r="BM3622" i="1"/>
  <c r="BN3621" i="1" s="1"/>
  <c r="BO3621" i="1" s="1"/>
  <c r="BN3620" i="1"/>
  <c r="BO3620" i="1" l="1"/>
  <c r="BP3620" i="1"/>
  <c r="BP3621" i="1"/>
  <c r="BM3623" i="1"/>
  <c r="BM3624" i="1" l="1"/>
  <c r="BN3623" i="1" s="1"/>
  <c r="BO3623" i="1" s="1"/>
  <c r="BN3622" i="1"/>
  <c r="BO3622" i="1" l="1"/>
  <c r="BP3622" i="1"/>
  <c r="BP3623" i="1"/>
  <c r="BM3625" i="1"/>
  <c r="BM3626" i="1" l="1"/>
  <c r="BN3624" i="1"/>
  <c r="BO3624" i="1" l="1"/>
  <c r="BP3624" i="1"/>
  <c r="BM3627" i="1"/>
  <c r="BN3626" i="1" s="1"/>
  <c r="BP3626" i="1" s="1"/>
  <c r="BN3625" i="1"/>
  <c r="BO3625" i="1" l="1"/>
  <c r="BP3625" i="1"/>
  <c r="BO3626" i="1"/>
  <c r="BM3628" i="1"/>
  <c r="BM3629" i="1" l="1"/>
  <c r="BN3628" i="1" s="1"/>
  <c r="BP3628" i="1" s="1"/>
  <c r="BN3627" i="1"/>
  <c r="BO3627" i="1" l="1"/>
  <c r="BP3627" i="1"/>
  <c r="BO3628" i="1"/>
  <c r="BM3630" i="1"/>
  <c r="BM3631" i="1" l="1"/>
  <c r="BN3629" i="1"/>
  <c r="BO3629" i="1" l="1"/>
  <c r="BP3629" i="1"/>
  <c r="BM3632" i="1"/>
  <c r="BN3631" i="1" s="1"/>
  <c r="BP3631" i="1" s="1"/>
  <c r="BN3630" i="1"/>
  <c r="BO3630" i="1" l="1"/>
  <c r="BP3630" i="1"/>
  <c r="BO3631" i="1"/>
  <c r="BM3633" i="1"/>
  <c r="BM3634" i="1" l="1"/>
  <c r="BN3633" i="1" s="1"/>
  <c r="BP3633" i="1" s="1"/>
  <c r="BN3632" i="1"/>
  <c r="BO3632" i="1" l="1"/>
  <c r="BP3632" i="1"/>
  <c r="BO3633" i="1"/>
  <c r="BM3635" i="1"/>
  <c r="BM3636" i="1" l="1"/>
  <c r="BN3634" i="1"/>
  <c r="BO3634" i="1" l="1"/>
  <c r="BP3634" i="1"/>
  <c r="BM3637" i="1"/>
  <c r="BN3635" i="1"/>
  <c r="BO3635" i="1" l="1"/>
  <c r="BP3635" i="1"/>
  <c r="BM3638" i="1"/>
  <c r="BN3636" i="1"/>
  <c r="BO3636" i="1" l="1"/>
  <c r="BP3636" i="1"/>
  <c r="BM3639" i="1"/>
  <c r="BN3638" i="1" s="1"/>
  <c r="BO3638" i="1" s="1"/>
  <c r="BN3637" i="1"/>
  <c r="BO3637" i="1" l="1"/>
  <c r="BP3637" i="1"/>
  <c r="BP3638" i="1"/>
  <c r="BM3640" i="1"/>
  <c r="BN3639" i="1" s="1"/>
  <c r="BP3639" i="1" s="1"/>
  <c r="BO3639" i="1" l="1"/>
  <c r="BM3641" i="1"/>
  <c r="BN3640" i="1" s="1"/>
  <c r="BP3640" i="1" s="1"/>
  <c r="BO3640" i="1" l="1"/>
  <c r="BM3642" i="1"/>
  <c r="BM3643" i="1" l="1"/>
  <c r="BN3641" i="1"/>
  <c r="BP3641" i="1" l="1"/>
  <c r="BO3641" i="1"/>
  <c r="BM3644" i="1"/>
  <c r="BN3642" i="1"/>
  <c r="BO3642" i="1" l="1"/>
  <c r="BP3642" i="1"/>
  <c r="BM3645" i="1"/>
  <c r="BN3643" i="1"/>
  <c r="BO3643" i="1" l="1"/>
  <c r="BP3643" i="1"/>
  <c r="BM3646" i="1"/>
  <c r="BN3645" i="1" s="1"/>
  <c r="BO3645" i="1" s="1"/>
  <c r="BN3644" i="1"/>
  <c r="BO3644" i="1" l="1"/>
  <c r="BP3644" i="1"/>
  <c r="BP3645" i="1"/>
  <c r="BM3647" i="1"/>
  <c r="BM3648" i="1" l="1"/>
  <c r="BN3647" i="1" s="1"/>
  <c r="BP3647" i="1" s="1"/>
  <c r="BN3646" i="1"/>
  <c r="BO3646" i="1" l="1"/>
  <c r="BP3646" i="1"/>
  <c r="BO3647" i="1"/>
  <c r="BM3649" i="1"/>
  <c r="BM3650" i="1" l="1"/>
  <c r="BN3648" i="1"/>
  <c r="BO3648" i="1" l="1"/>
  <c r="BP3648" i="1"/>
  <c r="BM3651" i="1"/>
  <c r="BN3650" i="1" s="1"/>
  <c r="BP3650" i="1" s="1"/>
  <c r="BN3649" i="1"/>
  <c r="BO3649" i="1" l="1"/>
  <c r="BP3649" i="1"/>
  <c r="BO3650" i="1"/>
  <c r="BM3652" i="1"/>
  <c r="BN3651" i="1" s="1"/>
  <c r="BO3651" i="1" s="1"/>
  <c r="BP3651" i="1" l="1"/>
  <c r="BM3653" i="1"/>
  <c r="BN3652" i="1" s="1"/>
  <c r="BO3652" i="1" s="1"/>
  <c r="BP3652" i="1" l="1"/>
  <c r="BM3654" i="1"/>
  <c r="BM3655" i="1" l="1"/>
  <c r="BN3653" i="1"/>
  <c r="BO3653" i="1" l="1"/>
  <c r="BP3653" i="1"/>
  <c r="BM3656" i="1"/>
  <c r="BN3655" i="1" s="1"/>
  <c r="BO3655" i="1" s="1"/>
  <c r="BN3654" i="1"/>
  <c r="BO3654" i="1" l="1"/>
  <c r="BP3654" i="1"/>
  <c r="BP3655" i="1"/>
  <c r="BM3657" i="1"/>
  <c r="BM3658" i="1" l="1"/>
  <c r="BN3657" i="1" s="1"/>
  <c r="BO3657" i="1" s="1"/>
  <c r="BN3656" i="1"/>
  <c r="BO3656" i="1" l="1"/>
  <c r="BP3656" i="1"/>
  <c r="BP3657" i="1"/>
  <c r="BM3659" i="1"/>
  <c r="BM3660" i="1" l="1"/>
  <c r="BN3658" i="1"/>
  <c r="BO3658" i="1" l="1"/>
  <c r="BP3658" i="1"/>
  <c r="BM3661" i="1"/>
  <c r="BN3659" i="1"/>
  <c r="BO3659" i="1" l="1"/>
  <c r="BP3659" i="1"/>
  <c r="BM3662" i="1"/>
  <c r="BN3660" i="1"/>
  <c r="BO3660" i="1" l="1"/>
  <c r="BP3660" i="1"/>
  <c r="BM3663" i="1"/>
  <c r="BN3662" i="1" s="1"/>
  <c r="BP3662" i="1" s="1"/>
  <c r="BN3661" i="1"/>
  <c r="BP3661" i="1" l="1"/>
  <c r="BO3661" i="1"/>
  <c r="BO3662" i="1"/>
  <c r="BM3664" i="1"/>
  <c r="BM3665" i="1" l="1"/>
  <c r="BN3663" i="1"/>
  <c r="BO3663" i="1" l="1"/>
  <c r="BP3663" i="1"/>
  <c r="BN3664" i="1"/>
  <c r="BM3666" i="1"/>
  <c r="BO3664" i="1" l="1"/>
  <c r="BP3664" i="1"/>
  <c r="BM3667" i="1"/>
  <c r="BN3665" i="1"/>
  <c r="BO3665" i="1" l="1"/>
  <c r="BP3665" i="1"/>
  <c r="BM3668" i="1"/>
  <c r="BN3667" i="1" s="1"/>
  <c r="BP3667" i="1" s="1"/>
  <c r="BN3666" i="1"/>
  <c r="BO3666" i="1" l="1"/>
  <c r="BP3666" i="1"/>
  <c r="BO3667" i="1"/>
  <c r="BM3669" i="1"/>
  <c r="BM3670" i="1" l="1"/>
  <c r="BN3669" i="1" s="1"/>
  <c r="BP3669" i="1" s="1"/>
  <c r="BN3668" i="1"/>
  <c r="BP3668" i="1" l="1"/>
  <c r="BO3668" i="1"/>
  <c r="BO3669" i="1"/>
  <c r="BM3671" i="1"/>
  <c r="BM3672" i="1" l="1"/>
  <c r="BN3671" i="1" s="1"/>
  <c r="BO3671" i="1" s="1"/>
  <c r="BN3670" i="1"/>
  <c r="BO3670" i="1" l="1"/>
  <c r="BP3670" i="1"/>
  <c r="BP3671" i="1"/>
  <c r="BM3673" i="1"/>
  <c r="BN3672" i="1" l="1"/>
  <c r="BM3674" i="1"/>
  <c r="BP3672" i="1" l="1"/>
  <c r="BO3672" i="1"/>
  <c r="BM3675" i="1"/>
  <c r="BN3673" i="1"/>
  <c r="BO3673" i="1" l="1"/>
  <c r="BP3673" i="1"/>
  <c r="BN3674" i="1"/>
  <c r="BM3676" i="1"/>
  <c r="BN3675" i="1" l="1"/>
  <c r="BP3674" i="1"/>
  <c r="BO3674" i="1"/>
  <c r="BM3677" i="1"/>
  <c r="BN3676" i="1" s="1"/>
  <c r="BP3676" i="1" l="1"/>
  <c r="BO3676" i="1"/>
  <c r="BO3675" i="1"/>
  <c r="BP3675" i="1"/>
  <c r="BM3678" i="1"/>
  <c r="BM3679" i="1" l="1"/>
  <c r="BN3677" i="1"/>
  <c r="BO3677" i="1" l="1"/>
  <c r="BP3677" i="1"/>
  <c r="BM3680" i="1"/>
  <c r="BN3679" i="1" s="1"/>
  <c r="BO3679" i="1" s="1"/>
  <c r="BN3678" i="1"/>
  <c r="BO3678" i="1" l="1"/>
  <c r="BP3678" i="1"/>
  <c r="BP3679" i="1"/>
  <c r="BM3681" i="1"/>
  <c r="BM3682" i="1" l="1"/>
  <c r="BN3681" i="1" s="1"/>
  <c r="BO3681" i="1" s="1"/>
  <c r="BN3680" i="1"/>
  <c r="BO3680" i="1" l="1"/>
  <c r="BP3680" i="1"/>
  <c r="BP3681" i="1"/>
  <c r="BM3683" i="1"/>
  <c r="BM3684" i="1" l="1"/>
  <c r="BN3682" i="1"/>
  <c r="BO3682" i="1" l="1"/>
  <c r="BP3682" i="1"/>
  <c r="BM3685" i="1"/>
  <c r="BN3683" i="1"/>
  <c r="BP3683" i="1" l="1"/>
  <c r="BO3683" i="1"/>
  <c r="BM3686" i="1"/>
  <c r="BN3684" i="1"/>
  <c r="BO3684" i="1" l="1"/>
  <c r="BP3684" i="1"/>
  <c r="BM3687" i="1"/>
  <c r="BN3686" i="1" s="1"/>
  <c r="BP3686" i="1" s="1"/>
  <c r="BN3685" i="1"/>
  <c r="BO3685" i="1" l="1"/>
  <c r="BP3685" i="1"/>
  <c r="BO3686" i="1"/>
  <c r="BM3688" i="1"/>
  <c r="BN3687" i="1" s="1"/>
  <c r="BP3687" i="1" s="1"/>
  <c r="BO3687" i="1" l="1"/>
  <c r="BM3689" i="1"/>
  <c r="BN3688" i="1" s="1"/>
  <c r="BO3688" i="1" s="1"/>
  <c r="BP3688" i="1" l="1"/>
  <c r="BM3690" i="1"/>
  <c r="BM3691" i="1" l="1"/>
  <c r="BN3689" i="1"/>
  <c r="BO3689" i="1" l="1"/>
  <c r="BP3689" i="1"/>
  <c r="BM3692" i="1"/>
  <c r="BN3691" i="1" s="1"/>
  <c r="BO3691" i="1" s="1"/>
  <c r="BN3690" i="1"/>
  <c r="BO3690" i="1" l="1"/>
  <c r="BP3690" i="1"/>
  <c r="BP3691" i="1"/>
  <c r="BM3693" i="1"/>
  <c r="BM3694" i="1" l="1"/>
  <c r="BN3693" i="1" s="1"/>
  <c r="BP3693" i="1" s="1"/>
  <c r="BN3692" i="1"/>
  <c r="BO3692" i="1" l="1"/>
  <c r="BP3692" i="1"/>
  <c r="BO3693" i="1"/>
  <c r="BM3695" i="1"/>
  <c r="BM3696" i="1" l="1"/>
  <c r="BN3694" i="1"/>
  <c r="BO3694" i="1" l="1"/>
  <c r="BP3694" i="1"/>
  <c r="BM3697" i="1"/>
  <c r="BN3696" i="1" s="1"/>
  <c r="BO3696" i="1" s="1"/>
  <c r="BN3695" i="1"/>
  <c r="BO3695" i="1" l="1"/>
  <c r="BP3695" i="1"/>
  <c r="BP3696" i="1"/>
  <c r="BM3698" i="1"/>
  <c r="BM3699" i="1" l="1"/>
  <c r="BN3698" i="1" s="1"/>
  <c r="BO3698" i="1" s="1"/>
  <c r="BN3697" i="1"/>
  <c r="BO3697" i="1" l="1"/>
  <c r="BP3697" i="1"/>
  <c r="BP3698" i="1"/>
  <c r="BM3700" i="1"/>
  <c r="BM3701" i="1" l="1"/>
  <c r="BN3700" i="1" s="1"/>
  <c r="BP3700" i="1" s="1"/>
  <c r="BN3699" i="1"/>
  <c r="BP3699" i="1" l="1"/>
  <c r="BO3699" i="1"/>
  <c r="BO3700" i="1"/>
  <c r="BM3702" i="1"/>
  <c r="BM3703" i="1" l="1"/>
  <c r="BN3701" i="1"/>
  <c r="BO3701" i="1" l="1"/>
  <c r="BP3701" i="1"/>
  <c r="BM3704" i="1"/>
  <c r="BN3703" i="1" s="1"/>
  <c r="BP3703" i="1" s="1"/>
  <c r="BN3702" i="1"/>
  <c r="BO3702" i="1" l="1"/>
  <c r="BP3702" i="1"/>
  <c r="BO3703" i="1"/>
  <c r="BM3705" i="1"/>
  <c r="BM3706" i="1" l="1"/>
  <c r="BN3705" i="1" s="1"/>
  <c r="BO3705" i="1" s="1"/>
  <c r="BN3704" i="1"/>
  <c r="BO3704" i="1" l="1"/>
  <c r="BP3704" i="1"/>
  <c r="BP3705" i="1"/>
  <c r="BM3707" i="1"/>
  <c r="BM3708" i="1" l="1"/>
  <c r="BN3706" i="1"/>
  <c r="BO3706" i="1" l="1"/>
  <c r="BP3706" i="1"/>
  <c r="BM3709" i="1"/>
  <c r="BN3707" i="1"/>
  <c r="BO3707" i="1" l="1"/>
  <c r="BP3707" i="1"/>
  <c r="BM3710" i="1"/>
  <c r="BN3708" i="1"/>
  <c r="BO3708" i="1" l="1"/>
  <c r="BP3708" i="1"/>
  <c r="BM3711" i="1"/>
  <c r="BN3710" i="1" s="1"/>
  <c r="BO3710" i="1" s="1"/>
  <c r="BN3709" i="1"/>
  <c r="BP3709" i="1" l="1"/>
  <c r="BO3709" i="1"/>
  <c r="BP3710" i="1"/>
  <c r="BM3712" i="1"/>
  <c r="BN3711" i="1" s="1"/>
  <c r="BP3711" i="1" s="1"/>
  <c r="BO3711" i="1" l="1"/>
  <c r="BM3713" i="1"/>
  <c r="BN3712" i="1" s="1"/>
  <c r="BO3712" i="1" s="1"/>
  <c r="BP3712" i="1" l="1"/>
  <c r="BM3714" i="1"/>
  <c r="BM3715" i="1" l="1"/>
  <c r="BN3713" i="1"/>
  <c r="BP3713" i="1" l="1"/>
  <c r="BO3713" i="1"/>
  <c r="BM3716" i="1"/>
  <c r="BN3715" i="1" s="1"/>
  <c r="BO3715" i="1" s="1"/>
  <c r="BN3714" i="1"/>
  <c r="BO3714" i="1" l="1"/>
  <c r="BP3714" i="1"/>
  <c r="BP3715" i="1"/>
  <c r="BM3717" i="1"/>
  <c r="BM3718" i="1" l="1"/>
  <c r="BN3717" i="1" s="1"/>
  <c r="BP3717" i="1" s="1"/>
  <c r="BN3716" i="1"/>
  <c r="BO3716" i="1" l="1"/>
  <c r="BP3716" i="1"/>
  <c r="BO3717" i="1"/>
  <c r="BM3719" i="1"/>
  <c r="BM3720" i="1" l="1"/>
  <c r="BN3718" i="1"/>
  <c r="BO3718" i="1" l="1"/>
  <c r="BP3718" i="1"/>
  <c r="BM3721" i="1"/>
  <c r="BN3720" i="1" s="1"/>
  <c r="BO3720" i="1" s="1"/>
  <c r="BN3719" i="1"/>
  <c r="BO3719" i="1" l="1"/>
  <c r="BP3719" i="1"/>
  <c r="BP3720" i="1"/>
  <c r="BM3722" i="1"/>
  <c r="BM3723" i="1" l="1"/>
  <c r="BN3722" i="1" s="1"/>
  <c r="BO3722" i="1" s="1"/>
  <c r="BN3721" i="1"/>
  <c r="BP3721" i="1" l="1"/>
  <c r="BO3721" i="1"/>
  <c r="BP3722" i="1"/>
  <c r="BM3724" i="1"/>
  <c r="BM3725" i="1" l="1"/>
  <c r="BN3724" i="1" s="1"/>
  <c r="BP3724" i="1" s="1"/>
  <c r="BN3723" i="1"/>
  <c r="BO3723" i="1" l="1"/>
  <c r="BP3723" i="1"/>
  <c r="BO3724" i="1"/>
  <c r="BM3726" i="1"/>
  <c r="BM3727" i="1" l="1"/>
  <c r="BN3725" i="1"/>
  <c r="BO3725" i="1" l="1"/>
  <c r="BP3725" i="1"/>
  <c r="BM3728" i="1"/>
  <c r="BN3727" i="1" s="1"/>
  <c r="BO3727" i="1" s="1"/>
  <c r="BN3726" i="1"/>
  <c r="BO3726" i="1" l="1"/>
  <c r="BP3726" i="1"/>
  <c r="BP3727" i="1"/>
  <c r="BM3729" i="1"/>
  <c r="BM3730" i="1" l="1"/>
  <c r="BN3729" i="1" s="1"/>
  <c r="BP3729" i="1" s="1"/>
  <c r="BN3728" i="1"/>
  <c r="BO3728" i="1" l="1"/>
  <c r="BP3728" i="1"/>
  <c r="BO3729" i="1"/>
  <c r="BM3731" i="1"/>
  <c r="BM3732" i="1" l="1"/>
  <c r="BN3730" i="1"/>
  <c r="BO3730" i="1" l="1"/>
  <c r="BP3730" i="1"/>
  <c r="BM3733" i="1"/>
  <c r="BN3731" i="1"/>
  <c r="BO3731" i="1" l="1"/>
  <c r="BP3731" i="1"/>
  <c r="BM3734" i="1"/>
  <c r="BN3732" i="1"/>
  <c r="BO3732" i="1" l="1"/>
  <c r="BP3732" i="1"/>
  <c r="BM3735" i="1"/>
  <c r="BN3734" i="1" s="1"/>
  <c r="BO3734" i="1" s="1"/>
  <c r="BN3733" i="1"/>
  <c r="BP3733" i="1" l="1"/>
  <c r="BO3733" i="1"/>
  <c r="BP3734" i="1"/>
  <c r="BM3736" i="1"/>
  <c r="BM3737" i="1" l="1"/>
  <c r="BN3736" i="1" s="1"/>
  <c r="BP3736" i="1" s="1"/>
  <c r="BN3735" i="1"/>
  <c r="BP3735" i="1" l="1"/>
  <c r="BO3735" i="1"/>
  <c r="BO3736" i="1"/>
  <c r="BM3738" i="1"/>
  <c r="BM3739" i="1" l="1"/>
  <c r="BN3737" i="1"/>
  <c r="BP3737" i="1" l="1"/>
  <c r="BO3737" i="1"/>
  <c r="BM3740" i="1"/>
  <c r="BN3739" i="1" s="1"/>
  <c r="BO3739" i="1" s="1"/>
  <c r="BN3738" i="1"/>
  <c r="BO3738" i="1" l="1"/>
  <c r="BP3738" i="1"/>
  <c r="BP3739" i="1"/>
  <c r="BM3741" i="1"/>
  <c r="BM3742" i="1" l="1"/>
  <c r="BN3741" i="1" s="1"/>
  <c r="BO3741" i="1" s="1"/>
  <c r="BN3740" i="1"/>
  <c r="BO3740" i="1" l="1"/>
  <c r="BP3740" i="1"/>
  <c r="BP3741" i="1"/>
  <c r="BM3743" i="1"/>
  <c r="BM3744" i="1" l="1"/>
  <c r="BN3742" i="1"/>
  <c r="BO3742" i="1" l="1"/>
  <c r="BP3742" i="1"/>
  <c r="BM3745" i="1"/>
  <c r="BN3744" i="1" s="1"/>
  <c r="BO3744" i="1" s="1"/>
  <c r="BN3743" i="1"/>
  <c r="BO3743" i="1" l="1"/>
  <c r="BP3743" i="1"/>
  <c r="BP3744" i="1"/>
  <c r="BM3746" i="1"/>
  <c r="BM3747" i="1" l="1"/>
  <c r="BN3746" i="1" s="1"/>
  <c r="BP3746" i="1" s="1"/>
  <c r="BN3745" i="1"/>
  <c r="BO3745" i="1" l="1"/>
  <c r="BP3745" i="1"/>
  <c r="BO3746" i="1"/>
  <c r="BM3748" i="1"/>
  <c r="BM3749" i="1" l="1"/>
  <c r="BN3748" i="1" s="1"/>
  <c r="BO3748" i="1" s="1"/>
  <c r="BN3747" i="1"/>
  <c r="BO3747" i="1" l="1"/>
  <c r="BP3747" i="1"/>
  <c r="BP3748" i="1"/>
  <c r="BM3750" i="1"/>
  <c r="BM3751" i="1" l="1"/>
  <c r="BN3749" i="1"/>
  <c r="BO3749" i="1" l="1"/>
  <c r="BP3749" i="1"/>
  <c r="BM3752" i="1"/>
  <c r="BN3751" i="1" s="1"/>
  <c r="BO3751" i="1" s="1"/>
  <c r="BN3750" i="1"/>
  <c r="BO3750" i="1" l="1"/>
  <c r="BP3750" i="1"/>
  <c r="BP3751" i="1"/>
  <c r="BM3753" i="1"/>
  <c r="BM3754" i="1" l="1"/>
  <c r="BN3752" i="1"/>
  <c r="BP3752" i="1" l="1"/>
  <c r="BO3752" i="1"/>
  <c r="BN3753" i="1"/>
  <c r="BM3755" i="1"/>
  <c r="BO3753" i="1" l="1"/>
  <c r="BP3753" i="1"/>
  <c r="BM3756" i="1"/>
  <c r="BN3754" i="1"/>
  <c r="BP3754" i="1" l="1"/>
  <c r="BO3754" i="1"/>
  <c r="BM3757" i="1"/>
  <c r="BN3755" i="1"/>
  <c r="BO3755" i="1" l="1"/>
  <c r="BP3755" i="1"/>
  <c r="BM3758" i="1"/>
  <c r="BN3756" i="1"/>
  <c r="BO3756" i="1" l="1"/>
  <c r="BP3756" i="1"/>
  <c r="BM3759" i="1"/>
  <c r="BN3758" i="1" s="1"/>
  <c r="BO3758" i="1" s="1"/>
  <c r="BN3757" i="1"/>
  <c r="BO3757" i="1" l="1"/>
  <c r="BP3757" i="1"/>
  <c r="BP3758" i="1"/>
  <c r="BM3760" i="1"/>
  <c r="BM3761" i="1" l="1"/>
  <c r="BN3759" i="1"/>
  <c r="BP3759" i="1" l="1"/>
  <c r="BO3759" i="1"/>
  <c r="BM3762" i="1"/>
  <c r="BN3761" i="1" s="1"/>
  <c r="BP3761" i="1" s="1"/>
  <c r="BN3760" i="1"/>
  <c r="BO3760" i="1" l="1"/>
  <c r="BP3760" i="1"/>
  <c r="BO3761" i="1"/>
  <c r="BM3763" i="1"/>
  <c r="BM3764" i="1" l="1"/>
  <c r="BN3763" i="1" s="1"/>
  <c r="BO3763" i="1" s="1"/>
  <c r="BN3762" i="1"/>
  <c r="BO3762" i="1" l="1"/>
  <c r="BP3762" i="1"/>
  <c r="BP3763" i="1"/>
  <c r="BM3765" i="1"/>
  <c r="BM3766" i="1" l="1"/>
  <c r="BN3764" i="1"/>
  <c r="BO3764" i="1" l="1"/>
  <c r="BP3764" i="1"/>
  <c r="BM3767" i="1"/>
  <c r="BN3766" i="1" s="1"/>
  <c r="BO3766" i="1" s="1"/>
  <c r="BN3765" i="1"/>
  <c r="BO3765" i="1" l="1"/>
  <c r="BP3765" i="1"/>
  <c r="BP3766" i="1"/>
  <c r="BM3768" i="1"/>
  <c r="BM3769" i="1" l="1"/>
  <c r="BN3768" i="1" s="1"/>
  <c r="BO3768" i="1" s="1"/>
  <c r="BN3767" i="1"/>
  <c r="BO3767" i="1" l="1"/>
  <c r="BP3767" i="1"/>
  <c r="BP3768" i="1"/>
  <c r="BM3770" i="1"/>
  <c r="BN3769" i="1" s="1"/>
  <c r="BP3769" i="1" s="1"/>
  <c r="BO3769" i="1" l="1"/>
  <c r="BM3771" i="1"/>
  <c r="BM3772" i="1" l="1"/>
  <c r="BN3771" i="1" s="1"/>
  <c r="BO3771" i="1" s="1"/>
  <c r="BN3770" i="1"/>
  <c r="BO3770" i="1" l="1"/>
  <c r="BP3770" i="1"/>
  <c r="BP3771" i="1"/>
  <c r="BM3773" i="1"/>
  <c r="BM3774" i="1" l="1"/>
  <c r="BN3773" i="1" s="1"/>
  <c r="BO3773" i="1" s="1"/>
  <c r="BN3772" i="1"/>
  <c r="BP3772" i="1" l="1"/>
  <c r="BO3772" i="1"/>
  <c r="BP3773" i="1"/>
  <c r="BM3775" i="1"/>
  <c r="BN3774" i="1" s="1"/>
  <c r="BO3774" i="1" s="1"/>
  <c r="BP3774" i="1" l="1"/>
  <c r="BM3776" i="1"/>
  <c r="BM3777" i="1" l="1"/>
  <c r="BN3776" i="1" s="1"/>
  <c r="BP3776" i="1" s="1"/>
  <c r="BN3775" i="1"/>
  <c r="BO3775" i="1" l="1"/>
  <c r="BP3775" i="1"/>
  <c r="BO3776" i="1"/>
  <c r="BM3778" i="1"/>
  <c r="BM3779" i="1" l="1"/>
  <c r="BN3777" i="1"/>
  <c r="BO3777" i="1" l="1"/>
  <c r="BP3777" i="1"/>
  <c r="BM3780" i="1"/>
  <c r="BN3779" i="1" s="1"/>
  <c r="BO3779" i="1" s="1"/>
  <c r="BN3778" i="1"/>
  <c r="BO3778" i="1" l="1"/>
  <c r="BP3778" i="1"/>
  <c r="BP3779" i="1"/>
  <c r="BM3781" i="1"/>
  <c r="BM3782" i="1" l="1"/>
  <c r="BN3780" i="1"/>
  <c r="BO3780" i="1" l="1"/>
  <c r="BP3780" i="1"/>
  <c r="BM3783" i="1"/>
  <c r="BN3781" i="1"/>
  <c r="BO3781" i="1" l="1"/>
  <c r="BP3781" i="1"/>
  <c r="BM3784" i="1"/>
  <c r="BN3782" i="1"/>
  <c r="BO3782" i="1" l="1"/>
  <c r="BP3782" i="1"/>
  <c r="BM3785" i="1"/>
  <c r="BN3784" i="1" s="1"/>
  <c r="BO3784" i="1" s="1"/>
  <c r="BN3783" i="1"/>
  <c r="BP3783" i="1" l="1"/>
  <c r="BO3783" i="1"/>
  <c r="BP3784" i="1"/>
  <c r="BM3786" i="1"/>
  <c r="BN3785" i="1" s="1"/>
  <c r="BP3785" i="1" s="1"/>
  <c r="BO3785" i="1" l="1"/>
  <c r="BM3787" i="1"/>
  <c r="BM3788" i="1" l="1"/>
  <c r="BN3787" i="1" s="1"/>
  <c r="BO3787" i="1" s="1"/>
  <c r="BN3786" i="1"/>
  <c r="BO3786" i="1" l="1"/>
  <c r="BP3786" i="1"/>
  <c r="BP3787" i="1"/>
  <c r="BM3789" i="1"/>
  <c r="BM3790" i="1" l="1"/>
  <c r="BN3788" i="1"/>
  <c r="BO3788" i="1" l="1"/>
  <c r="BP3788" i="1"/>
  <c r="BM3791" i="1"/>
  <c r="BN3789" i="1"/>
  <c r="BO3789" i="1" l="1"/>
  <c r="BP3789" i="1"/>
  <c r="BM3792" i="1"/>
  <c r="BN3790" i="1"/>
  <c r="BP3790" i="1" l="1"/>
  <c r="BO3790" i="1"/>
  <c r="BM3793" i="1"/>
  <c r="BN3792" i="1" s="1"/>
  <c r="BO3792" i="1" s="1"/>
  <c r="BN3791" i="1"/>
  <c r="BO3791" i="1" l="1"/>
  <c r="BP3791" i="1"/>
  <c r="BP3792" i="1"/>
  <c r="BM3794" i="1"/>
  <c r="BM3795" i="1" l="1"/>
  <c r="BN3793" i="1"/>
  <c r="BO3793" i="1" l="1"/>
  <c r="BP3793" i="1"/>
  <c r="BM3796" i="1"/>
  <c r="BN3795" i="1" s="1"/>
  <c r="BO3795" i="1" s="1"/>
  <c r="BN3794" i="1"/>
  <c r="BO3794" i="1" l="1"/>
  <c r="BP3794" i="1"/>
  <c r="BP3795" i="1"/>
  <c r="BM3797" i="1"/>
  <c r="BM3798" i="1" l="1"/>
  <c r="BN3797" i="1" s="1"/>
  <c r="BP3797" i="1" s="1"/>
  <c r="BN3796" i="1"/>
  <c r="BO3796" i="1" l="1"/>
  <c r="BP3796" i="1"/>
  <c r="BO3797" i="1"/>
  <c r="BM3799" i="1"/>
  <c r="BM3800" i="1" l="1"/>
  <c r="BN3798" i="1"/>
  <c r="BO3798" i="1" l="1"/>
  <c r="BP3798" i="1"/>
  <c r="BM3801" i="1"/>
  <c r="BN3800" i="1" s="1"/>
  <c r="BO3800" i="1" s="1"/>
  <c r="BN3799" i="1"/>
  <c r="BO3799" i="1" l="1"/>
  <c r="BP3799" i="1"/>
  <c r="BP3800" i="1"/>
  <c r="BM3802" i="1"/>
  <c r="BM3803" i="1" l="1"/>
  <c r="BN3801" i="1"/>
  <c r="BO3801" i="1" l="1"/>
  <c r="BP3801" i="1"/>
  <c r="BM3804" i="1"/>
  <c r="BN3802" i="1"/>
  <c r="BO3802" i="1" l="1"/>
  <c r="BP3802" i="1"/>
  <c r="BM3805" i="1"/>
  <c r="BN3803" i="1"/>
  <c r="BO3803" i="1" l="1"/>
  <c r="BP3803" i="1"/>
  <c r="BM3806" i="1"/>
  <c r="BN3805" i="1" s="1"/>
  <c r="BP3805" i="1" s="1"/>
  <c r="BN3804" i="1"/>
  <c r="BO3804" i="1" l="1"/>
  <c r="BP3804" i="1"/>
  <c r="BO3805" i="1"/>
  <c r="BM3807" i="1"/>
  <c r="BM3808" i="1" l="1"/>
  <c r="BN3806" i="1"/>
  <c r="BO3806" i="1" l="1"/>
  <c r="BP3806" i="1"/>
  <c r="BM3809" i="1"/>
  <c r="BN3808" i="1" s="1"/>
  <c r="BO3808" i="1" s="1"/>
  <c r="BN3807" i="1"/>
  <c r="BO3807" i="1" l="1"/>
  <c r="BP3807" i="1"/>
  <c r="BP3808" i="1"/>
  <c r="BM3810" i="1"/>
  <c r="BN3809" i="1" s="1"/>
  <c r="BO3809" i="1" s="1"/>
  <c r="BP3809" i="1" l="1"/>
  <c r="BM3811" i="1"/>
  <c r="BN3810" i="1" s="1"/>
  <c r="BO3810" i="1" s="1"/>
  <c r="BP3810" i="1" l="1"/>
  <c r="BM3812" i="1"/>
  <c r="BN3811" i="1" s="1"/>
  <c r="BP3811" i="1" s="1"/>
  <c r="BO3811" i="1" l="1"/>
  <c r="BM3813" i="1"/>
  <c r="BM3814" i="1" l="1"/>
  <c r="BN3812" i="1"/>
  <c r="BO3812" i="1" l="1"/>
  <c r="BP3812" i="1"/>
  <c r="BM3815" i="1"/>
  <c r="BN3813" i="1"/>
  <c r="BO3813" i="1" l="1"/>
  <c r="BP3813" i="1"/>
  <c r="BM3816" i="1"/>
  <c r="BN3814" i="1"/>
  <c r="BP3814" i="1" l="1"/>
  <c r="BO3814" i="1"/>
  <c r="BM3817" i="1"/>
  <c r="BN3815" i="1"/>
  <c r="BO3815" i="1" l="1"/>
  <c r="BP3815" i="1"/>
  <c r="BM3818" i="1"/>
  <c r="BN3816" i="1"/>
  <c r="BO3816" i="1" l="1"/>
  <c r="BP3816" i="1"/>
  <c r="BM3819" i="1"/>
  <c r="BN3818" i="1" s="1"/>
  <c r="BP3818" i="1" s="1"/>
  <c r="BN3817" i="1"/>
  <c r="BO3817" i="1" l="1"/>
  <c r="BP3817" i="1"/>
  <c r="BO3818" i="1"/>
  <c r="BM3820" i="1"/>
  <c r="BM3821" i="1" l="1"/>
  <c r="BN3819" i="1"/>
  <c r="BP3819" i="1" l="1"/>
  <c r="BO3819" i="1"/>
  <c r="BM3822" i="1"/>
  <c r="BN3821" i="1" s="1"/>
  <c r="BP3821" i="1" s="1"/>
  <c r="BN3820" i="1"/>
  <c r="BO3820" i="1" l="1"/>
  <c r="BP3820" i="1"/>
  <c r="BO3821" i="1"/>
  <c r="BM3823" i="1"/>
  <c r="BM3824" i="1" l="1"/>
  <c r="BN3823" i="1" s="1"/>
  <c r="BP3823" i="1" s="1"/>
  <c r="BN3822" i="1"/>
  <c r="BO3822" i="1" l="1"/>
  <c r="BP3822" i="1"/>
  <c r="BO3823" i="1"/>
  <c r="BM3825" i="1"/>
  <c r="BM3826" i="1" l="1"/>
  <c r="BN3824" i="1"/>
  <c r="BO3824" i="1" l="1"/>
  <c r="BP3824" i="1"/>
  <c r="BM3827" i="1"/>
  <c r="BN3826" i="1" s="1"/>
  <c r="BP3826" i="1" s="1"/>
  <c r="BN3825" i="1"/>
  <c r="BO3825" i="1" l="1"/>
  <c r="BP3825" i="1"/>
  <c r="BO3826" i="1"/>
  <c r="BM3828" i="1"/>
  <c r="BM3829" i="1" l="1"/>
  <c r="BN3827" i="1"/>
  <c r="BO3827" i="1" l="1"/>
  <c r="BP3827" i="1"/>
  <c r="BM3830" i="1"/>
  <c r="BN3828" i="1"/>
  <c r="BO3828" i="1" l="1"/>
  <c r="BP3828" i="1"/>
  <c r="BN3829" i="1"/>
  <c r="BM3831" i="1"/>
  <c r="BO3829" i="1" l="1"/>
  <c r="BP3829" i="1"/>
  <c r="BM3832" i="1"/>
  <c r="BN3831" i="1" s="1"/>
  <c r="BP3831" i="1" s="1"/>
  <c r="BN3830" i="1"/>
  <c r="BO3830" i="1" l="1"/>
  <c r="BP3830" i="1"/>
  <c r="BO3831" i="1"/>
  <c r="BM3833" i="1"/>
  <c r="BM3834" i="1" l="1"/>
  <c r="BN3833" i="1" s="1"/>
  <c r="BP3833" i="1" s="1"/>
  <c r="BN3832" i="1"/>
  <c r="BO3832" i="1" l="1"/>
  <c r="BP3832" i="1"/>
  <c r="BO3833" i="1"/>
  <c r="BM3835" i="1"/>
  <c r="BN3834" i="1" s="1"/>
  <c r="BO3834" i="1" s="1"/>
  <c r="BP3834" i="1" l="1"/>
  <c r="BM3836" i="1"/>
  <c r="BM3837" i="1" l="1"/>
  <c r="BN3835" i="1"/>
  <c r="BO3835" i="1" l="1"/>
  <c r="BP3835" i="1"/>
  <c r="BM3838" i="1"/>
  <c r="BN3836" i="1"/>
  <c r="BO3836" i="1" l="1"/>
  <c r="BP3836" i="1"/>
  <c r="BM3839" i="1"/>
  <c r="BN3837" i="1"/>
  <c r="BO3837" i="1" l="1"/>
  <c r="BP3837" i="1"/>
  <c r="BM3840" i="1"/>
  <c r="BN3839" i="1" s="1"/>
  <c r="BP3839" i="1" s="1"/>
  <c r="BN3838" i="1"/>
  <c r="BO3838" i="1" l="1"/>
  <c r="BP3838" i="1"/>
  <c r="BO3839" i="1"/>
  <c r="BM3841" i="1"/>
  <c r="BM3842" i="1" l="1"/>
  <c r="BN3840" i="1"/>
  <c r="BO3840" i="1" l="1"/>
  <c r="BP3840" i="1"/>
  <c r="BM3843" i="1"/>
  <c r="BN3842" i="1" s="1"/>
  <c r="BO3842" i="1" s="1"/>
  <c r="BN3841" i="1"/>
  <c r="BO3841" i="1" l="1"/>
  <c r="BP3841" i="1"/>
  <c r="BP3842" i="1"/>
  <c r="BM3844" i="1"/>
  <c r="BN3843" i="1" s="1"/>
  <c r="BO3843" i="1" s="1"/>
  <c r="BP3843" i="1" l="1"/>
  <c r="BM3845" i="1"/>
  <c r="BN3844" i="1" s="1"/>
  <c r="BP3844" i="1" s="1"/>
  <c r="BO3844" i="1" l="1"/>
  <c r="BM3846" i="1"/>
  <c r="BN3845" i="1" s="1"/>
  <c r="BP3845" i="1" s="1"/>
  <c r="BO3845" i="1" l="1"/>
  <c r="BM3847" i="1"/>
  <c r="BM3848" i="1" l="1"/>
  <c r="BN3847" i="1" s="1"/>
  <c r="BP3847" i="1" s="1"/>
  <c r="BN3846" i="1"/>
  <c r="BO3846" i="1" l="1"/>
  <c r="BP3846" i="1"/>
  <c r="BO3847" i="1"/>
  <c r="BM3849" i="1"/>
  <c r="BM3850" i="1" l="1"/>
  <c r="BN3848" i="1"/>
  <c r="BO3848" i="1" l="1"/>
  <c r="BP3848" i="1"/>
  <c r="BM3851" i="1"/>
  <c r="BN3850" i="1" s="1"/>
  <c r="BO3850" i="1" s="1"/>
  <c r="BN3849" i="1"/>
  <c r="BP3849" i="1" l="1"/>
  <c r="BO3849" i="1"/>
  <c r="BP3850" i="1"/>
  <c r="BM3852" i="1"/>
  <c r="BM3853" i="1" l="1"/>
  <c r="BN3852" i="1" s="1"/>
  <c r="BO3852" i="1" s="1"/>
  <c r="BN3851" i="1"/>
  <c r="BO3851" i="1" l="1"/>
  <c r="BP3851" i="1"/>
  <c r="BP3852" i="1"/>
  <c r="BM3854" i="1"/>
  <c r="BM3855" i="1" l="1"/>
  <c r="BN3853" i="1"/>
  <c r="BO3853" i="1" l="1"/>
  <c r="BP3853" i="1"/>
  <c r="BM3856" i="1"/>
  <c r="BN3855" i="1" s="1"/>
  <c r="BO3855" i="1" s="1"/>
  <c r="BN3854" i="1"/>
  <c r="BO3854" i="1" l="1"/>
  <c r="BP3854" i="1"/>
  <c r="BP3855" i="1"/>
  <c r="BM3857" i="1"/>
  <c r="BM3858" i="1" l="1"/>
  <c r="BN3857" i="1" s="1"/>
  <c r="BP3857" i="1" s="1"/>
  <c r="BN3856" i="1"/>
  <c r="BO3856" i="1" l="1"/>
  <c r="BP3856" i="1"/>
  <c r="BO3857" i="1"/>
  <c r="BM3859" i="1"/>
  <c r="BM3860" i="1" l="1"/>
  <c r="BN3858" i="1"/>
  <c r="BO3858" i="1" l="1"/>
  <c r="BP3858" i="1"/>
  <c r="BM3861" i="1"/>
  <c r="BN3860" i="1" s="1"/>
  <c r="BO3860" i="1" s="1"/>
  <c r="BN3859" i="1"/>
  <c r="BO3859" i="1" l="1"/>
  <c r="BP3859" i="1"/>
  <c r="BP3860" i="1"/>
  <c r="BM3862" i="1"/>
  <c r="BM3863" i="1" l="1"/>
  <c r="BN3862" i="1" s="1"/>
  <c r="BO3862" i="1" s="1"/>
  <c r="BN3861" i="1"/>
  <c r="BO3861" i="1" l="1"/>
  <c r="BP3861" i="1"/>
  <c r="BP3862" i="1"/>
  <c r="BM3864" i="1"/>
  <c r="BN3863" i="1" s="1"/>
  <c r="BO3863" i="1" s="1"/>
  <c r="BP3863" i="1" l="1"/>
  <c r="BM3865" i="1"/>
  <c r="BM3866" i="1" l="1"/>
  <c r="BN3864" i="1"/>
  <c r="BO3864" i="1" l="1"/>
  <c r="BP3864" i="1"/>
  <c r="BM3867" i="1"/>
  <c r="BN3865" i="1"/>
  <c r="BO3865" i="1" l="1"/>
  <c r="BP3865" i="1"/>
  <c r="BM3868" i="1"/>
  <c r="BN3867" i="1" s="1"/>
  <c r="BO3867" i="1" s="1"/>
  <c r="BN3866" i="1"/>
  <c r="BP3866" i="1" l="1"/>
  <c r="BO3866" i="1"/>
  <c r="BP3867" i="1"/>
  <c r="BM3869" i="1"/>
  <c r="BM3870" i="1" l="1"/>
  <c r="BN3869" i="1" s="1"/>
  <c r="BO3869" i="1" s="1"/>
  <c r="BN3868" i="1"/>
  <c r="BO3868" i="1" l="1"/>
  <c r="BP3868" i="1"/>
  <c r="BP3869" i="1"/>
  <c r="BM3871" i="1"/>
  <c r="BN3870" i="1" s="1"/>
  <c r="BO3870" i="1" s="1"/>
  <c r="BP3870" i="1" l="1"/>
  <c r="BM3872" i="1"/>
  <c r="BN3871" i="1" s="1"/>
  <c r="BO3871" i="1" s="1"/>
  <c r="BP3871" i="1" l="1"/>
  <c r="BM3873" i="1"/>
  <c r="BN3872" i="1" s="1"/>
  <c r="BO3872" i="1" s="1"/>
  <c r="BP3872" i="1" l="1"/>
  <c r="BM3874" i="1"/>
  <c r="BM3875" i="1" l="1"/>
  <c r="BN3873" i="1"/>
  <c r="BP3873" i="1" l="1"/>
  <c r="BO3873" i="1"/>
  <c r="BM3876" i="1"/>
  <c r="BN3875" i="1" s="1"/>
  <c r="BO3875" i="1" s="1"/>
  <c r="BN3874" i="1"/>
  <c r="BP3874" i="1" l="1"/>
  <c r="BO3874" i="1"/>
  <c r="BP3875" i="1"/>
  <c r="BM3877" i="1"/>
  <c r="BM3878" i="1" l="1"/>
  <c r="BN3877" i="1" s="1"/>
  <c r="BP3877" i="1" s="1"/>
  <c r="BN3876" i="1"/>
  <c r="BO3876" i="1" l="1"/>
  <c r="BP3876" i="1"/>
  <c r="BO3877" i="1"/>
  <c r="BM3879" i="1"/>
  <c r="BM3880" i="1" l="1"/>
  <c r="BN3878" i="1"/>
  <c r="BO3878" i="1" l="1"/>
  <c r="BP3878" i="1"/>
  <c r="BM3881" i="1"/>
  <c r="BN3879" i="1"/>
  <c r="BO3879" i="1" l="1"/>
  <c r="BP3879" i="1"/>
  <c r="BM3882" i="1"/>
  <c r="BN3880" i="1"/>
  <c r="BO3880" i="1" l="1"/>
  <c r="BP3880" i="1"/>
  <c r="BM3883" i="1"/>
  <c r="BN3882" i="1" s="1"/>
  <c r="BO3882" i="1" s="1"/>
  <c r="BN3881" i="1"/>
  <c r="BO3881" i="1" l="1"/>
  <c r="BP3881" i="1"/>
  <c r="BP3882" i="1"/>
  <c r="BM3884" i="1"/>
  <c r="BM3885" i="1" l="1"/>
  <c r="BN3884" i="1" s="1"/>
  <c r="BO3884" i="1" s="1"/>
  <c r="BN3883" i="1"/>
  <c r="BP3883" i="1" l="1"/>
  <c r="BO3883" i="1"/>
  <c r="BP3884" i="1"/>
  <c r="BM3886" i="1"/>
  <c r="BM3887" i="1" l="1"/>
  <c r="BN3885" i="1"/>
  <c r="BO3885" i="1" l="1"/>
  <c r="BP3885" i="1"/>
  <c r="BM3888" i="1"/>
  <c r="BN3887" i="1" s="1"/>
  <c r="BO3887" i="1" s="1"/>
  <c r="BN3886" i="1"/>
  <c r="BO3886" i="1" l="1"/>
  <c r="BP3886" i="1"/>
  <c r="BP3887" i="1"/>
  <c r="BM3889" i="1"/>
  <c r="BM3890" i="1" l="1"/>
  <c r="BN3889" i="1" s="1"/>
  <c r="BO3889" i="1" s="1"/>
  <c r="BN3888" i="1"/>
  <c r="BO3888" i="1" l="1"/>
  <c r="BP3888" i="1"/>
  <c r="BP3889" i="1"/>
  <c r="BM3891" i="1"/>
  <c r="BM3892" i="1" l="1"/>
  <c r="BN3891" i="1" s="1"/>
  <c r="BO3891" i="1" s="1"/>
  <c r="BN3890" i="1"/>
  <c r="BP3890" i="1" l="1"/>
  <c r="BO3890" i="1"/>
  <c r="BP3891" i="1"/>
  <c r="BM3893" i="1"/>
  <c r="BM3894" i="1" l="1"/>
  <c r="BN3892" i="1"/>
  <c r="BP3892" i="1" l="1"/>
  <c r="BO3892" i="1"/>
  <c r="BM3895" i="1"/>
  <c r="BN3894" i="1" s="1"/>
  <c r="BO3894" i="1" s="1"/>
  <c r="BN3893" i="1"/>
  <c r="BO3893" i="1" l="1"/>
  <c r="BP3893" i="1"/>
  <c r="BP3894" i="1"/>
  <c r="BM3896" i="1"/>
  <c r="BN3895" i="1" s="1"/>
  <c r="BO3895" i="1" s="1"/>
  <c r="BP3895" i="1" l="1"/>
  <c r="BM3897" i="1"/>
  <c r="BN3896" i="1" s="1"/>
  <c r="BO3896" i="1" s="1"/>
  <c r="BP3896" i="1" l="1"/>
  <c r="BM3898" i="1"/>
  <c r="BM3899" i="1" l="1"/>
  <c r="BN3897" i="1"/>
  <c r="BO3897" i="1" l="1"/>
  <c r="BP3897" i="1"/>
  <c r="BM3900" i="1"/>
  <c r="BN3899" i="1" s="1"/>
  <c r="BP3899" i="1" s="1"/>
  <c r="BN3898" i="1"/>
  <c r="BO3898" i="1" l="1"/>
  <c r="BP3898" i="1"/>
  <c r="BO3899" i="1"/>
  <c r="BM3901" i="1"/>
  <c r="BM3902" i="1" l="1"/>
  <c r="BN3901" i="1" s="1"/>
  <c r="BO3901" i="1" s="1"/>
  <c r="BN3900" i="1"/>
  <c r="BO3900" i="1" l="1"/>
  <c r="BP3900" i="1"/>
  <c r="BP3901" i="1"/>
  <c r="BM3903" i="1"/>
  <c r="BM3904" i="1" l="1"/>
  <c r="BN3903" i="1" s="1"/>
  <c r="BP3903" i="1" s="1"/>
  <c r="BN3902" i="1"/>
  <c r="BO3902" i="1" l="1"/>
  <c r="BP3902" i="1"/>
  <c r="BO3903" i="1"/>
  <c r="BM3905" i="1"/>
  <c r="BM3906" i="1" l="1"/>
  <c r="BN3904" i="1"/>
  <c r="BP3904" i="1" l="1"/>
  <c r="BO3904" i="1"/>
  <c r="BM3907" i="1"/>
  <c r="BN3906" i="1" s="1"/>
  <c r="BO3906" i="1" s="1"/>
  <c r="BN3905" i="1"/>
  <c r="BP3905" i="1" l="1"/>
  <c r="BO3905" i="1"/>
  <c r="BP3906" i="1"/>
  <c r="BM3908" i="1"/>
  <c r="BN3907" i="1" s="1"/>
  <c r="BO3907" i="1" s="1"/>
  <c r="BP3907" i="1" l="1"/>
  <c r="BM3909" i="1"/>
  <c r="BN3908" i="1" s="1"/>
  <c r="BO3908" i="1" s="1"/>
  <c r="BP3908" i="1" l="1"/>
  <c r="BM3910" i="1"/>
  <c r="BM3911" i="1" l="1"/>
  <c r="BN3909" i="1"/>
  <c r="BO3909" i="1" l="1"/>
  <c r="BP3909" i="1"/>
  <c r="BM3912" i="1"/>
  <c r="BN3911" i="1" s="1"/>
  <c r="BO3911" i="1" s="1"/>
  <c r="BN3910" i="1"/>
  <c r="BO3910" i="1" l="1"/>
  <c r="BP3910" i="1"/>
  <c r="BP3911" i="1"/>
  <c r="BM3913" i="1"/>
  <c r="BM3914" i="1" l="1"/>
  <c r="BN3913" i="1" s="1"/>
  <c r="BO3913" i="1" s="1"/>
  <c r="BN3912" i="1"/>
  <c r="BO3912" i="1" l="1"/>
  <c r="BP3912" i="1"/>
  <c r="BP3913" i="1"/>
  <c r="BM3915" i="1"/>
  <c r="BM3916" i="1" l="1"/>
  <c r="BN3914" i="1"/>
  <c r="BP3914" i="1" l="1"/>
  <c r="BO3914" i="1"/>
  <c r="BM3917" i="1"/>
  <c r="BN3916" i="1" s="1"/>
  <c r="BP3916" i="1" s="1"/>
  <c r="BN3915" i="1"/>
  <c r="BO3915" i="1" l="1"/>
  <c r="BP3915" i="1"/>
  <c r="BO3916" i="1"/>
  <c r="BM3918" i="1"/>
  <c r="BM3919" i="1" l="1"/>
  <c r="BN3918" i="1" s="1"/>
  <c r="BO3918" i="1" s="1"/>
  <c r="BN3917" i="1"/>
  <c r="BO3917" i="1" l="1"/>
  <c r="BP3917" i="1"/>
  <c r="BP3918" i="1"/>
  <c r="BM3920" i="1"/>
  <c r="BN3919" i="1" s="1"/>
  <c r="BO3919" i="1" s="1"/>
  <c r="BP3919" i="1" l="1"/>
  <c r="BM3921" i="1"/>
  <c r="BN3920" i="1" s="1"/>
  <c r="BO3920" i="1" s="1"/>
  <c r="BP3920" i="1" l="1"/>
  <c r="BM3922" i="1"/>
  <c r="BM3923" i="1" l="1"/>
  <c r="BN3921" i="1"/>
  <c r="BO3921" i="1" l="1"/>
  <c r="BP3921" i="1"/>
  <c r="BM3924" i="1"/>
  <c r="BN3922" i="1"/>
  <c r="BO3922" i="1" l="1"/>
  <c r="BP3922" i="1"/>
  <c r="BM3925" i="1"/>
  <c r="BN3923" i="1"/>
  <c r="BO3923" i="1" l="1"/>
  <c r="BP3923" i="1"/>
  <c r="BM3926" i="1"/>
  <c r="BN3925" i="1" s="1"/>
  <c r="BO3925" i="1" s="1"/>
  <c r="BN3924" i="1"/>
  <c r="BO3924" i="1" l="1"/>
  <c r="BP3924" i="1"/>
  <c r="BP3925" i="1"/>
  <c r="BM3927" i="1"/>
  <c r="BM3928" i="1" l="1"/>
  <c r="BN3926" i="1"/>
  <c r="BP3926" i="1" l="1"/>
  <c r="BO3926" i="1"/>
  <c r="BM3929" i="1"/>
  <c r="BN3928" i="1" s="1"/>
  <c r="BO3928" i="1" s="1"/>
  <c r="BN3927" i="1"/>
  <c r="BO3927" i="1" l="1"/>
  <c r="BP3927" i="1"/>
  <c r="BP3928" i="1"/>
  <c r="BM3930" i="1"/>
  <c r="BM3931" i="1" l="1"/>
  <c r="BN3930" i="1" s="1"/>
  <c r="BO3930" i="1" s="1"/>
  <c r="BN3929" i="1"/>
  <c r="BP3929" i="1" l="1"/>
  <c r="BO3929" i="1"/>
  <c r="BP3930" i="1"/>
  <c r="BM3932" i="1"/>
  <c r="BM3933" i="1" l="1"/>
  <c r="BN3932" i="1" s="1"/>
  <c r="BO3932" i="1" s="1"/>
  <c r="BN3931" i="1"/>
  <c r="BO3931" i="1" l="1"/>
  <c r="BP3931" i="1"/>
  <c r="BP3932" i="1"/>
  <c r="BM3934" i="1"/>
  <c r="BM3935" i="1" l="1"/>
  <c r="BN3933" i="1"/>
  <c r="BO3933" i="1" l="1"/>
  <c r="BP3933" i="1"/>
  <c r="BM3936" i="1"/>
  <c r="BN3934" i="1"/>
  <c r="BO3934" i="1" l="1"/>
  <c r="BP3934" i="1"/>
  <c r="BM3937" i="1"/>
  <c r="BN3935" i="1"/>
  <c r="BP3935" i="1" l="1"/>
  <c r="BO3935" i="1"/>
  <c r="BM3938" i="1"/>
  <c r="BN3937" i="1" s="1"/>
  <c r="BO3937" i="1" s="1"/>
  <c r="BN3936" i="1"/>
  <c r="BO3936" i="1" l="1"/>
  <c r="BP3936" i="1"/>
  <c r="BP3937" i="1"/>
  <c r="BM3939" i="1"/>
  <c r="BM3940" i="1" l="1"/>
  <c r="BN3938" i="1"/>
  <c r="BO3938" i="1" l="1"/>
  <c r="BP3938" i="1"/>
  <c r="BM3941" i="1"/>
  <c r="BN3939" i="1"/>
  <c r="BO3939" i="1" l="1"/>
  <c r="BP3939" i="1"/>
  <c r="BN3940" i="1"/>
  <c r="BM3942" i="1"/>
  <c r="BO3940" i="1" l="1"/>
  <c r="BP3940" i="1"/>
  <c r="BM3943" i="1"/>
  <c r="BN3942" i="1" s="1"/>
  <c r="BO3942" i="1" s="1"/>
  <c r="BN3941" i="1"/>
  <c r="BP3941" i="1" l="1"/>
  <c r="BO3941" i="1"/>
  <c r="BP3942" i="1"/>
  <c r="BM3944" i="1"/>
  <c r="BM3945" i="1" l="1"/>
  <c r="BN3944" i="1" s="1"/>
  <c r="BO3944" i="1" s="1"/>
  <c r="BN3943" i="1"/>
  <c r="BO3943" i="1" l="1"/>
  <c r="BP3943" i="1"/>
  <c r="BP3944" i="1"/>
  <c r="BM3946" i="1"/>
  <c r="BM3947" i="1" l="1"/>
  <c r="BN3945" i="1"/>
  <c r="BO3945" i="1" l="1"/>
  <c r="BP3945" i="1"/>
  <c r="BM3948" i="1"/>
  <c r="BN3946" i="1"/>
  <c r="BO3946" i="1" l="1"/>
  <c r="BP3946" i="1"/>
  <c r="BM3949" i="1"/>
  <c r="BN3947" i="1"/>
  <c r="BP3947" i="1" l="1"/>
  <c r="BO3947" i="1"/>
  <c r="BM3950" i="1"/>
  <c r="BN3949" i="1" s="1"/>
  <c r="BP3949" i="1" s="1"/>
  <c r="BN3948" i="1"/>
  <c r="BO3948" i="1" l="1"/>
  <c r="BP3948" i="1"/>
  <c r="BO3949" i="1"/>
  <c r="BM3951" i="1"/>
  <c r="BM3952" i="1" l="1"/>
  <c r="BN3951" i="1" s="1"/>
  <c r="BO3951" i="1" s="1"/>
  <c r="BN3950" i="1"/>
  <c r="BO3950" i="1" l="1"/>
  <c r="BP3950" i="1"/>
  <c r="BP3951" i="1"/>
  <c r="BM3953" i="1"/>
  <c r="BN3952" i="1" s="1"/>
  <c r="BO3952" i="1" s="1"/>
  <c r="BP3952" i="1" l="1"/>
  <c r="BM3954" i="1"/>
  <c r="BM3955" i="1" l="1"/>
  <c r="BN3954" i="1" s="1"/>
  <c r="BO3954" i="1" s="1"/>
  <c r="BN3953" i="1"/>
  <c r="BO3953" i="1" l="1"/>
  <c r="BP3953" i="1"/>
  <c r="BP3954" i="1"/>
  <c r="BM3956" i="1"/>
  <c r="BM3957" i="1" l="1"/>
  <c r="BN3956" i="1" s="1"/>
  <c r="BO3956" i="1" s="1"/>
  <c r="BN3955" i="1"/>
  <c r="BP3955" i="1" l="1"/>
  <c r="BO3955" i="1"/>
  <c r="BP3956" i="1"/>
  <c r="BM3958" i="1"/>
  <c r="BM3959" i="1" l="1"/>
  <c r="BN3957" i="1"/>
  <c r="BP3957" i="1" l="1"/>
  <c r="BO3957" i="1"/>
  <c r="BM3960" i="1"/>
  <c r="BN3958" i="1"/>
  <c r="BO3958" i="1" l="1"/>
  <c r="BP3958" i="1"/>
  <c r="BM3961" i="1"/>
  <c r="BN3959" i="1"/>
  <c r="BO3959" i="1" l="1"/>
  <c r="BP3959" i="1"/>
  <c r="BM3962" i="1"/>
  <c r="BN3961" i="1" s="1"/>
  <c r="BO3961" i="1" s="1"/>
  <c r="BN3960" i="1"/>
  <c r="BO3960" i="1" l="1"/>
  <c r="BP3960" i="1"/>
  <c r="BP3961" i="1"/>
  <c r="BM3963" i="1"/>
  <c r="BM3964" i="1" l="1"/>
  <c r="BN3962" i="1"/>
  <c r="BP3962" i="1" l="1"/>
  <c r="BO3962" i="1"/>
  <c r="BM3965" i="1"/>
  <c r="BN3963" i="1"/>
  <c r="BO3963" i="1" l="1"/>
  <c r="BP3963" i="1"/>
  <c r="BM3966" i="1"/>
  <c r="BN3964" i="1"/>
  <c r="BO3964" i="1" l="1"/>
  <c r="BP3964" i="1"/>
  <c r="BM3967" i="1"/>
  <c r="BN3966" i="1" s="1"/>
  <c r="BO3966" i="1" s="1"/>
  <c r="BN3965" i="1"/>
  <c r="BO3965" i="1" l="1"/>
  <c r="BP3965" i="1"/>
  <c r="BP3966" i="1"/>
  <c r="BM3968" i="1"/>
  <c r="BN3967" i="1" s="1"/>
  <c r="BO3967" i="1" s="1"/>
  <c r="BP3967" i="1" l="1"/>
  <c r="BM3969" i="1"/>
  <c r="BN3968" i="1" s="1"/>
  <c r="BO3968" i="1" s="1"/>
  <c r="BP3968" i="1" l="1"/>
  <c r="BM3970" i="1"/>
  <c r="BM3971" i="1" l="1"/>
  <c r="BN3969" i="1"/>
  <c r="BO3969" i="1" l="1"/>
  <c r="BP3969" i="1"/>
  <c r="BM3972" i="1"/>
  <c r="BN3970" i="1"/>
  <c r="BO3970" i="1" l="1"/>
  <c r="BP3970" i="1"/>
  <c r="BM3973" i="1"/>
  <c r="BN3971" i="1"/>
  <c r="BO3971" i="1" l="1"/>
  <c r="BP3971" i="1"/>
  <c r="BM3974" i="1"/>
  <c r="BN3973" i="1" s="1"/>
  <c r="BP3973" i="1" s="1"/>
  <c r="BN3972" i="1"/>
  <c r="BO3972" i="1" l="1"/>
  <c r="BP3972" i="1"/>
  <c r="BO3973" i="1"/>
  <c r="BM3975" i="1"/>
  <c r="BM3976" i="1" l="1"/>
  <c r="BN3974" i="1"/>
  <c r="BO3974" i="1" l="1"/>
  <c r="BP3974" i="1"/>
  <c r="BM3977" i="1"/>
  <c r="BN3975" i="1"/>
  <c r="BP3975" i="1" l="1"/>
  <c r="BO3975" i="1"/>
  <c r="BM3978" i="1"/>
  <c r="BN3976" i="1"/>
  <c r="BP3976" i="1" l="1"/>
  <c r="BO3976" i="1"/>
  <c r="BM3979" i="1"/>
  <c r="BN3978" i="1" s="1"/>
  <c r="BO3978" i="1" s="1"/>
  <c r="BN3977" i="1"/>
  <c r="BO3977" i="1" l="1"/>
  <c r="BP3977" i="1"/>
  <c r="BP3978" i="1"/>
  <c r="BM3980" i="1"/>
  <c r="BM3981" i="1" l="1"/>
  <c r="BN3980" i="1" s="1"/>
  <c r="BP3980" i="1" s="1"/>
  <c r="BN3979" i="1"/>
  <c r="BO3979" i="1" l="1"/>
  <c r="BP3979" i="1"/>
  <c r="BO3980" i="1"/>
  <c r="BM3982" i="1"/>
  <c r="BM3983" i="1" l="1"/>
  <c r="BN3981" i="1"/>
  <c r="BO3981" i="1" l="1"/>
  <c r="BP3981" i="1"/>
  <c r="BM3984" i="1"/>
  <c r="BN3982" i="1"/>
  <c r="BO3982" i="1" l="1"/>
  <c r="BP3982" i="1"/>
  <c r="BM3985" i="1"/>
  <c r="BN3983" i="1"/>
  <c r="BO3983" i="1" l="1"/>
  <c r="BP3983" i="1"/>
  <c r="BM3986" i="1"/>
  <c r="BN3985" i="1" s="1"/>
  <c r="BO3985" i="1" s="1"/>
  <c r="BN3984" i="1"/>
  <c r="BO3984" i="1" l="1"/>
  <c r="BP3984" i="1"/>
  <c r="BP3985" i="1"/>
  <c r="BM3987" i="1"/>
  <c r="BM3988" i="1" l="1"/>
  <c r="BN3986" i="1"/>
  <c r="BP3986" i="1" l="1"/>
  <c r="BO3986" i="1"/>
  <c r="BM3989" i="1"/>
  <c r="BN3987" i="1"/>
  <c r="BP3987" i="1" l="1"/>
  <c r="BO3987" i="1"/>
  <c r="BM3990" i="1"/>
  <c r="BN3988" i="1"/>
  <c r="BP3988" i="1" l="1"/>
  <c r="BO3988" i="1"/>
  <c r="BM3991" i="1"/>
  <c r="BN3990" i="1" s="1"/>
  <c r="BO3990" i="1" s="1"/>
  <c r="BN3989" i="1"/>
  <c r="BO3989" i="1" l="1"/>
  <c r="BP3989" i="1"/>
  <c r="BP3990" i="1"/>
  <c r="BM3992" i="1"/>
  <c r="BM3993" i="1" l="1"/>
  <c r="BN3992" i="1" s="1"/>
  <c r="BO3992" i="1" s="1"/>
  <c r="BN3991" i="1"/>
  <c r="BO3991" i="1" l="1"/>
  <c r="BP3991" i="1"/>
  <c r="BP3992" i="1"/>
  <c r="BM3994" i="1"/>
  <c r="BM3995" i="1" l="1"/>
  <c r="BN3993" i="1"/>
  <c r="BP3993" i="1" l="1"/>
  <c r="BO3993" i="1"/>
  <c r="BM3996" i="1"/>
  <c r="BN3994" i="1"/>
  <c r="BP3994" i="1" l="1"/>
  <c r="BO3994" i="1"/>
  <c r="BM3997" i="1"/>
  <c r="BN3995" i="1"/>
  <c r="BO3995" i="1" l="1"/>
  <c r="BP3995" i="1"/>
  <c r="BM3998" i="1"/>
  <c r="BN3996" i="1"/>
  <c r="BO3996" i="1" l="1"/>
  <c r="BP3996" i="1"/>
  <c r="BN3997" i="1"/>
  <c r="BM3999" i="1"/>
  <c r="BO3997" i="1" l="1"/>
  <c r="BP3997" i="1"/>
  <c r="BM4000" i="1"/>
  <c r="BN3998" i="1"/>
  <c r="BP3998" i="1" l="1"/>
  <c r="BO3998" i="1"/>
  <c r="BM4001" i="1"/>
  <c r="BN3999" i="1"/>
  <c r="BO3999" i="1" l="1"/>
  <c r="BP3999" i="1"/>
  <c r="BM4002" i="1"/>
  <c r="BN4000" i="1"/>
  <c r="BO4000" i="1" l="1"/>
  <c r="BP4000" i="1"/>
  <c r="BM4003" i="1"/>
  <c r="BN4002" i="1" s="1"/>
  <c r="BO4002" i="1" s="1"/>
  <c r="BN4001" i="1"/>
  <c r="BP4001" i="1" l="1"/>
  <c r="BO4001" i="1"/>
  <c r="BP4002" i="1"/>
  <c r="BM4004" i="1"/>
  <c r="BM4005" i="1" l="1"/>
  <c r="BN4004" i="1" s="1"/>
  <c r="BO4004" i="1" s="1"/>
  <c r="BN4003" i="1"/>
  <c r="BO4003" i="1" l="1"/>
  <c r="BP4003" i="1"/>
  <c r="BP4004" i="1"/>
  <c r="BM4006" i="1"/>
  <c r="BM4007" i="1" l="1"/>
  <c r="BN4005" i="1"/>
  <c r="BP4005" i="1" l="1"/>
  <c r="BO4005" i="1"/>
  <c r="BM4008" i="1"/>
  <c r="BN4006" i="1"/>
  <c r="BO4006" i="1" l="1"/>
  <c r="BP4006" i="1"/>
  <c r="BM4009" i="1"/>
  <c r="BN4007" i="1"/>
  <c r="BP4007" i="1" l="1"/>
  <c r="BO4007" i="1"/>
  <c r="BM4010" i="1"/>
  <c r="BN4009" i="1" s="1"/>
  <c r="BP4009" i="1" s="1"/>
  <c r="BN4008" i="1"/>
  <c r="BO4008" i="1" l="1"/>
  <c r="BP4008" i="1"/>
  <c r="BO4009" i="1"/>
  <c r="BM4011" i="1"/>
  <c r="BM4012" i="1" l="1"/>
  <c r="BN4011" i="1" s="1"/>
  <c r="BO4011" i="1" s="1"/>
  <c r="BN4010" i="1"/>
  <c r="BO4010" i="1" l="1"/>
  <c r="BP4010" i="1"/>
  <c r="BP4012" i="1"/>
  <c r="BP4011" i="1"/>
  <c r="BM4013" i="1"/>
  <c r="BN4012" i="1" s="1"/>
  <c r="BO4012" i="1" s="1"/>
  <c r="BM4014" i="1" l="1"/>
  <c r="BM4015" i="1" l="1"/>
  <c r="BN4014" i="1" s="1"/>
  <c r="BO4014" i="1" s="1"/>
  <c r="BN4013" i="1"/>
  <c r="BO4013" i="1" l="1"/>
  <c r="BP4013" i="1"/>
  <c r="BP4014" i="1"/>
  <c r="BM4016" i="1"/>
  <c r="BM4017" i="1" l="1"/>
  <c r="BN4016" i="1" s="1"/>
  <c r="BP4016" i="1" s="1"/>
  <c r="BN4015" i="1"/>
  <c r="BO4015" i="1" l="1"/>
  <c r="BP4015" i="1"/>
  <c r="BO4016" i="1"/>
  <c r="BM4018" i="1"/>
  <c r="BM4019" i="1" l="1"/>
  <c r="BN4017" i="1"/>
  <c r="BO4017" i="1" l="1"/>
  <c r="BP4017" i="1"/>
  <c r="BM4020" i="1"/>
  <c r="BN4019" i="1" s="1"/>
  <c r="BP4019" i="1" s="1"/>
  <c r="BN4018" i="1"/>
  <c r="BO4018" i="1" l="1"/>
  <c r="BP4018" i="1"/>
  <c r="BO4019" i="1"/>
  <c r="BM4021" i="1"/>
  <c r="BM4022" i="1" l="1"/>
  <c r="BN4021" i="1" s="1"/>
  <c r="BP4021" i="1" s="1"/>
  <c r="BN4020" i="1"/>
  <c r="BO4020" i="1" l="1"/>
  <c r="BP4020" i="1"/>
  <c r="BO4021" i="1"/>
  <c r="BM4023" i="1"/>
  <c r="BM4024" i="1" l="1"/>
  <c r="BN4022" i="1"/>
  <c r="BO4022" i="1" l="1"/>
  <c r="BP4022" i="1"/>
  <c r="BM4025" i="1"/>
  <c r="BN4023" i="1"/>
  <c r="BP4023" i="1" l="1"/>
  <c r="BO4023" i="1"/>
  <c r="BM4026" i="1"/>
  <c r="BN4024" i="1"/>
  <c r="BO4024" i="1" l="1"/>
  <c r="BP4024" i="1"/>
  <c r="BM4027" i="1"/>
  <c r="BN4026" i="1" s="1"/>
  <c r="BO4026" i="1" s="1"/>
  <c r="BN4025" i="1"/>
  <c r="BO4025" i="1" l="1"/>
  <c r="BP4025" i="1"/>
  <c r="BP4026" i="1"/>
  <c r="BM4028" i="1"/>
  <c r="BM4029" i="1" l="1"/>
  <c r="BN4028" i="1" s="1"/>
  <c r="BO4028" i="1" s="1"/>
  <c r="BN4027" i="1"/>
  <c r="BO4027" i="1" l="1"/>
  <c r="BP4027" i="1"/>
  <c r="BP4028" i="1"/>
  <c r="BM4030" i="1"/>
  <c r="BM4031" i="1" l="1"/>
  <c r="BN4029" i="1"/>
  <c r="BP4029" i="1" l="1"/>
  <c r="BO4029" i="1"/>
  <c r="BM4032" i="1"/>
  <c r="BN4031" i="1" s="1"/>
  <c r="BO4031" i="1" s="1"/>
  <c r="BN4030" i="1"/>
  <c r="BO4030" i="1" l="1"/>
  <c r="BP4030" i="1"/>
  <c r="BP4031" i="1"/>
  <c r="BM4033" i="1"/>
  <c r="BM4034" i="1" l="1"/>
  <c r="BN4033" i="1" s="1"/>
  <c r="BO4033" i="1" s="1"/>
  <c r="BN4032" i="1"/>
  <c r="BO4032" i="1" l="1"/>
  <c r="BP4032" i="1"/>
  <c r="BP4033" i="1"/>
  <c r="BM4035" i="1"/>
  <c r="BM4036" i="1" l="1"/>
  <c r="BN4035" i="1" s="1"/>
  <c r="BO4035" i="1" s="1"/>
  <c r="BN4034" i="1"/>
  <c r="BP4034" i="1" l="1"/>
  <c r="BO4034" i="1"/>
  <c r="BP4035" i="1"/>
  <c r="BM4037" i="1"/>
  <c r="BM4038" i="1" l="1"/>
  <c r="BN4036" i="1"/>
  <c r="BO4036" i="1" l="1"/>
  <c r="BP4036" i="1"/>
  <c r="BM4039" i="1"/>
  <c r="BN4038" i="1" s="1"/>
  <c r="BO4038" i="1" s="1"/>
  <c r="BN4037" i="1"/>
  <c r="BO4037" i="1" l="1"/>
  <c r="BP4037" i="1"/>
  <c r="BP4038" i="1"/>
  <c r="BM4040" i="1"/>
  <c r="BN4039" i="1" s="1"/>
  <c r="BP4039" i="1" s="1"/>
  <c r="BO4039" i="1" l="1"/>
  <c r="BM4041" i="1"/>
  <c r="BN4040" i="1" s="1"/>
  <c r="BP4040" i="1" s="1"/>
  <c r="BO4040" i="1" l="1"/>
  <c r="BM4042" i="1"/>
  <c r="BM4043" i="1" l="1"/>
  <c r="BN4041" i="1"/>
  <c r="BO4041" i="1" l="1"/>
  <c r="BP4041" i="1"/>
  <c r="BM4044" i="1"/>
  <c r="BN4043" i="1" s="1"/>
  <c r="BO4043" i="1" s="1"/>
  <c r="BN4042" i="1"/>
  <c r="BO4042" i="1" l="1"/>
  <c r="BP4042" i="1"/>
  <c r="BP4043" i="1"/>
  <c r="BM4045" i="1"/>
  <c r="BM4046" i="1" l="1"/>
  <c r="BN4045" i="1" s="1"/>
  <c r="BO4045" i="1" s="1"/>
  <c r="BN4044" i="1"/>
  <c r="BO4044" i="1" l="1"/>
  <c r="BP4044" i="1"/>
  <c r="BP4045" i="1"/>
  <c r="BM4047" i="1"/>
  <c r="BM4048" i="1" l="1"/>
  <c r="BN4047" i="1" s="1"/>
  <c r="BP4047" i="1" s="1"/>
  <c r="BN4046" i="1"/>
  <c r="BP4046" i="1" l="1"/>
  <c r="BO4046" i="1"/>
  <c r="BO4047" i="1"/>
  <c r="BM4049" i="1"/>
  <c r="BM4050" i="1" l="1"/>
  <c r="BN4048" i="1"/>
  <c r="BP4048" i="1" l="1"/>
  <c r="BO4048" i="1"/>
  <c r="BM4051" i="1"/>
  <c r="BN4050" i="1" s="1"/>
  <c r="BO4050" i="1" s="1"/>
  <c r="BN4049" i="1"/>
  <c r="BO4049" i="1" l="1"/>
  <c r="BP4049" i="1"/>
  <c r="BP4050" i="1"/>
  <c r="BM4052" i="1"/>
  <c r="BM4053" i="1" l="1"/>
  <c r="BN4051" i="1"/>
  <c r="BP4051" i="1" l="1"/>
  <c r="BO4051" i="1"/>
  <c r="BM4054" i="1"/>
  <c r="BN4052" i="1"/>
  <c r="BO4052" i="1" l="1"/>
  <c r="BP4052" i="1"/>
  <c r="BM4055" i="1"/>
  <c r="BN4054" i="1" s="1"/>
  <c r="BO4054" i="1" s="1"/>
  <c r="BN4053" i="1"/>
  <c r="BP4053" i="1" l="1"/>
  <c r="BO4053" i="1"/>
  <c r="BP4054" i="1"/>
  <c r="BM4056" i="1"/>
  <c r="BN4055" i="1" s="1"/>
  <c r="BO4055" i="1" s="1"/>
  <c r="BP4055" i="1" l="1"/>
  <c r="BM4057" i="1"/>
  <c r="BN4056" i="1" s="1"/>
  <c r="BO4056" i="1" s="1"/>
  <c r="BP4056" i="1" l="1"/>
  <c r="BM4058" i="1"/>
  <c r="BM4059" i="1" l="1"/>
  <c r="BN4057" i="1"/>
  <c r="BO4057" i="1" l="1"/>
  <c r="BP4057" i="1"/>
  <c r="BM4060" i="1"/>
  <c r="BN4058" i="1"/>
  <c r="BO4058" i="1" l="1"/>
  <c r="BP4058" i="1"/>
  <c r="BM4061" i="1"/>
  <c r="BN4059" i="1"/>
  <c r="BO4059" i="1" l="1"/>
  <c r="BP4059" i="1"/>
  <c r="BM4062" i="1"/>
  <c r="BN4060" i="1"/>
  <c r="BP4060" i="1" l="1"/>
  <c r="BO4060" i="1"/>
  <c r="BN4061" i="1"/>
  <c r="BM4063" i="1"/>
  <c r="BO4061" i="1" l="1"/>
  <c r="BP4061" i="1"/>
  <c r="BM4064" i="1"/>
  <c r="BN4062" i="1"/>
  <c r="BO4062" i="1" l="1"/>
  <c r="BP4062" i="1"/>
  <c r="BN4063" i="1"/>
  <c r="BM4065" i="1"/>
  <c r="BP4063" i="1" l="1"/>
  <c r="BO4063" i="1"/>
  <c r="BM4066" i="1"/>
  <c r="BN4064" i="1"/>
  <c r="BO4064" i="1" l="1"/>
  <c r="BP4064" i="1"/>
  <c r="BM4067" i="1"/>
  <c r="BN4065" i="1"/>
  <c r="BO4065" i="1" l="1"/>
  <c r="BP4065" i="1"/>
  <c r="BN4066" i="1"/>
  <c r="BM4068" i="1"/>
  <c r="BP4066" i="1" l="1"/>
  <c r="BO4066" i="1"/>
  <c r="BM4069" i="1"/>
  <c r="BN4067" i="1"/>
  <c r="BP4067" i="1" l="1"/>
  <c r="BO4067" i="1"/>
  <c r="BN4068" i="1"/>
  <c r="BM4070" i="1"/>
  <c r="BN4069" i="1" l="1"/>
  <c r="BO4068" i="1"/>
  <c r="BP4068" i="1"/>
  <c r="BM4071" i="1"/>
  <c r="BO4069" i="1" l="1"/>
  <c r="BP4069" i="1"/>
  <c r="BM4072" i="1"/>
  <c r="BN4070" i="1"/>
  <c r="BP4070" i="1" l="1"/>
  <c r="BO4070" i="1"/>
  <c r="BN4071" i="1"/>
  <c r="BM4073" i="1"/>
  <c r="BO4071" i="1" l="1"/>
  <c r="BP4071" i="1"/>
  <c r="BM4074" i="1"/>
  <c r="BN4072" i="1"/>
  <c r="BP4072" i="1" l="1"/>
  <c r="BO4072" i="1"/>
  <c r="BM4075" i="1"/>
  <c r="BN4073" i="1"/>
  <c r="BP4073" i="1" l="1"/>
  <c r="BO4073" i="1"/>
  <c r="BN4074" i="1"/>
  <c r="BM4076" i="1"/>
  <c r="BO4074" i="1" l="1"/>
  <c r="BP4074" i="1"/>
  <c r="BM4077" i="1"/>
  <c r="BN4075" i="1"/>
  <c r="BO4075" i="1" l="1"/>
  <c r="BP4075" i="1"/>
  <c r="BN4076" i="1"/>
  <c r="BM4078" i="1"/>
  <c r="BO4076" i="1" l="1"/>
  <c r="BP4076" i="1"/>
  <c r="BM4079" i="1"/>
  <c r="BN4078" i="1" s="1"/>
  <c r="BP4078" i="1" s="1"/>
  <c r="BN4077" i="1"/>
  <c r="BP4077" i="1" l="1"/>
  <c r="BO4077" i="1"/>
  <c r="BO4078" i="1"/>
  <c r="BM4080" i="1"/>
  <c r="BN4079" i="1" s="1"/>
  <c r="BO4079" i="1" s="1"/>
  <c r="BP4079" i="1" l="1"/>
  <c r="BM4081" i="1"/>
  <c r="BM4082" i="1" l="1"/>
  <c r="BN4080" i="1"/>
  <c r="BP4080" i="1" l="1"/>
  <c r="BO4080" i="1"/>
  <c r="BM4083" i="1"/>
  <c r="BN4081" i="1"/>
  <c r="BO4081" i="1" l="1"/>
  <c r="BP4081" i="1"/>
  <c r="BM4084" i="1"/>
  <c r="BN4082" i="1"/>
  <c r="BO4082" i="1" l="1"/>
  <c r="BP4082" i="1"/>
  <c r="BM4085" i="1"/>
  <c r="BN4084" i="1" s="1"/>
  <c r="BP4084" i="1" s="1"/>
  <c r="BN4083" i="1"/>
  <c r="BO4083" i="1" l="1"/>
  <c r="BP4083" i="1"/>
  <c r="BO4084" i="1"/>
  <c r="BM4086" i="1"/>
  <c r="BM4087" i="1" l="1"/>
  <c r="BN4085" i="1"/>
  <c r="BO4085" i="1" l="1"/>
  <c r="BP4085" i="1"/>
  <c r="BM4088" i="1"/>
  <c r="BN4087" i="1" s="1"/>
  <c r="BO4087" i="1" s="1"/>
  <c r="BN4086" i="1"/>
  <c r="BO4086" i="1" l="1"/>
  <c r="BP4086" i="1"/>
  <c r="BP4087" i="1"/>
  <c r="BM4089" i="1"/>
  <c r="BN4088" i="1" l="1"/>
  <c r="BM4090" i="1"/>
  <c r="BN4089" i="1"/>
  <c r="BO4089" i="1" s="1"/>
  <c r="BP4089" i="1" l="1"/>
  <c r="BO4088" i="1"/>
  <c r="BP4088" i="1"/>
  <c r="BM4091" i="1"/>
  <c r="BN4090" i="1" s="1"/>
  <c r="BP4090" i="1" s="1"/>
  <c r="BO4090" i="1" l="1"/>
  <c r="BM4092" i="1"/>
  <c r="BM4093" i="1" l="1"/>
  <c r="BN4092" i="1" s="1"/>
  <c r="BO4092" i="1" s="1"/>
  <c r="BN4091" i="1"/>
  <c r="BO4091" i="1" l="1"/>
  <c r="BP4091" i="1"/>
  <c r="BP4092" i="1"/>
  <c r="BM4094" i="1"/>
  <c r="BM4095" i="1" l="1"/>
  <c r="BN4093" i="1"/>
  <c r="BP4093" i="1" l="1"/>
  <c r="BO4093" i="1"/>
  <c r="BM4096" i="1"/>
  <c r="BN4095" i="1" s="1"/>
  <c r="BO4095" i="1" s="1"/>
  <c r="BN4094" i="1"/>
  <c r="BO4094" i="1" l="1"/>
  <c r="BP4094" i="1"/>
  <c r="BP4095" i="1"/>
  <c r="BM4097" i="1"/>
  <c r="BM4098" i="1" l="1"/>
  <c r="BN4096" i="1"/>
  <c r="BP4096" i="1" l="1"/>
  <c r="BO4096" i="1"/>
  <c r="BM4099" i="1"/>
  <c r="BN4098" i="1" s="1"/>
  <c r="BO4098" i="1" s="1"/>
  <c r="BN4097" i="1"/>
  <c r="BP4097" i="1" l="1"/>
  <c r="BO4097" i="1"/>
  <c r="BP4098" i="1"/>
  <c r="BM4100" i="1"/>
  <c r="BM4101" i="1" l="1"/>
  <c r="BN4099" i="1"/>
  <c r="BO4099" i="1" l="1"/>
  <c r="BP4099" i="1"/>
  <c r="BM4102" i="1"/>
  <c r="BN4101" i="1" s="1"/>
  <c r="BO4101" i="1" s="1"/>
  <c r="BN4100" i="1"/>
  <c r="BO4100" i="1" l="1"/>
  <c r="BP4100" i="1"/>
  <c r="BP4101" i="1"/>
  <c r="BM4103" i="1"/>
  <c r="BN4102" i="1" s="1"/>
  <c r="BP4102" i="1" s="1"/>
  <c r="BO4102" i="1" l="1"/>
  <c r="BM4104" i="1"/>
  <c r="BN4103" i="1" s="1"/>
  <c r="BO4103" i="1" s="1"/>
  <c r="BP4103" i="1" l="1"/>
  <c r="BM4105" i="1"/>
  <c r="BM4106" i="1" l="1"/>
  <c r="BN4105" i="1" s="1"/>
  <c r="BO4105" i="1" s="1"/>
  <c r="BN4104" i="1"/>
  <c r="BP4104" i="1" l="1"/>
  <c r="BO4104" i="1"/>
  <c r="BP4105" i="1"/>
  <c r="BM4107" i="1"/>
  <c r="BN4106" i="1" l="1"/>
  <c r="BM4108" i="1"/>
  <c r="BP4106" i="1" l="1"/>
  <c r="BO4106" i="1"/>
  <c r="BN4107" i="1"/>
  <c r="BM4109" i="1"/>
  <c r="BN4108" i="1" l="1"/>
  <c r="BO4107" i="1"/>
  <c r="BP4107" i="1"/>
  <c r="BM4110" i="1"/>
  <c r="BN4109" i="1" s="1"/>
  <c r="BO4109" i="1" s="1"/>
  <c r="BP4109" i="1" l="1"/>
  <c r="BP4108" i="1"/>
  <c r="BO4108" i="1"/>
  <c r="BM4111" i="1"/>
  <c r="BM4112" i="1" l="1"/>
  <c r="BN4110" i="1"/>
  <c r="BO4110" i="1" l="1"/>
  <c r="BP4110" i="1"/>
  <c r="BN4111" i="1"/>
  <c r="BM4113" i="1"/>
  <c r="BN4112" i="1" s="1"/>
  <c r="BO4112" i="1" s="1"/>
  <c r="BP4112" i="1" l="1"/>
  <c r="BP4111" i="1"/>
  <c r="BO4111" i="1"/>
  <c r="BM4114" i="1"/>
  <c r="BN4113" i="1" l="1"/>
  <c r="BM4115" i="1"/>
  <c r="BN4114" i="1" s="1"/>
  <c r="BP4114" i="1" s="1"/>
  <c r="BO4114" i="1" l="1"/>
  <c r="BO4113" i="1"/>
  <c r="BP4113" i="1"/>
  <c r="BM4116" i="1"/>
  <c r="BN4115" i="1"/>
  <c r="BO4115" i="1" s="1"/>
  <c r="BP4115" i="1" l="1"/>
  <c r="BM4117" i="1"/>
  <c r="BN4116" i="1" l="1"/>
  <c r="BM4118" i="1"/>
  <c r="BN4117" i="1" s="1"/>
  <c r="BO4117" i="1" s="1"/>
  <c r="BP4117" i="1" l="1"/>
  <c r="BP4116" i="1"/>
  <c r="BO4116" i="1"/>
  <c r="BM4119" i="1"/>
  <c r="BM4120" i="1" l="1"/>
  <c r="BN4119" i="1" s="1"/>
  <c r="BP4119" i="1" s="1"/>
  <c r="BN4118" i="1"/>
  <c r="BP4118" i="1" l="1"/>
  <c r="BO4118" i="1"/>
  <c r="BO4119" i="1"/>
  <c r="BM4121" i="1"/>
  <c r="BN4120" i="1" l="1"/>
  <c r="BM4122" i="1"/>
  <c r="BP4120" i="1" l="1"/>
  <c r="BO4120" i="1"/>
  <c r="BM4123" i="1"/>
  <c r="BN4121" i="1"/>
  <c r="BO4121" i="1" l="1"/>
  <c r="BP4121" i="1"/>
  <c r="BM4124" i="1"/>
  <c r="BN4123" i="1" s="1"/>
  <c r="BO4123" i="1" s="1"/>
  <c r="BN4122" i="1"/>
  <c r="BO4122" i="1" l="1"/>
  <c r="BP4122" i="1"/>
  <c r="BP4123" i="1"/>
  <c r="BM4125" i="1"/>
  <c r="BN4124" i="1" l="1"/>
  <c r="BM4126" i="1"/>
  <c r="BN4125" i="1" s="1"/>
  <c r="BP4125" i="1" s="1"/>
  <c r="BO4125" i="1" l="1"/>
  <c r="BO4124" i="1"/>
  <c r="BP4124" i="1"/>
  <c r="BM4127" i="1"/>
  <c r="BN4126" i="1"/>
  <c r="BP4126" i="1" s="1"/>
  <c r="BO4126" i="1" l="1"/>
  <c r="BM4128" i="1"/>
  <c r="BN4127" i="1" s="1"/>
  <c r="BO4127" i="1" s="1"/>
  <c r="BP4127" i="1" l="1"/>
  <c r="BM4129" i="1"/>
  <c r="BM4130" i="1" l="1"/>
  <c r="BN4128" i="1"/>
  <c r="BO4128" i="1" l="1"/>
  <c r="BP4128" i="1"/>
  <c r="BM4131" i="1"/>
  <c r="BN4130" i="1" s="1"/>
  <c r="BO4130" i="1" s="1"/>
  <c r="BN4129" i="1"/>
  <c r="BO4129" i="1" l="1"/>
  <c r="BP4129" i="1"/>
  <c r="BP4130" i="1"/>
  <c r="BM4132" i="1"/>
  <c r="BM4133" i="1" l="1"/>
  <c r="BN4131" i="1"/>
  <c r="BO4131" i="1" l="1"/>
  <c r="BP4131" i="1"/>
  <c r="BM4134" i="1"/>
  <c r="BN4133" i="1" s="1"/>
  <c r="BO4133" i="1" s="1"/>
  <c r="BN4132" i="1"/>
  <c r="BP4132" i="1" l="1"/>
  <c r="BO4132" i="1"/>
  <c r="BP4133" i="1"/>
  <c r="BM4135" i="1"/>
  <c r="BN4134" i="1" s="1"/>
  <c r="BO4134" i="1" s="1"/>
  <c r="BP4134" i="1" l="1"/>
  <c r="BM4136" i="1"/>
  <c r="BM4137" i="1" l="1"/>
  <c r="BN4136" i="1" s="1"/>
  <c r="BO4136" i="1" s="1"/>
  <c r="BN4135" i="1"/>
  <c r="BO4135" i="1" l="1"/>
  <c r="BP4135" i="1"/>
  <c r="BP4136" i="1"/>
  <c r="BM4138" i="1"/>
  <c r="BN4137" i="1" s="1"/>
  <c r="BP4137" i="1" s="1"/>
  <c r="BO4137" i="1" l="1"/>
  <c r="BM4139" i="1"/>
  <c r="BN4138" i="1" s="1"/>
  <c r="BP4138" i="1" s="1"/>
  <c r="BO4138" i="1" l="1"/>
  <c r="BM4140" i="1"/>
  <c r="BN4139" i="1" s="1"/>
  <c r="BP4139" i="1" s="1"/>
  <c r="BO4139" i="1" l="1"/>
  <c r="BM4141" i="1"/>
  <c r="BM4142" i="1" l="1"/>
  <c r="BN4141" i="1" s="1"/>
  <c r="BO4141" i="1" s="1"/>
  <c r="BN4140" i="1"/>
  <c r="BP4140" i="1" l="1"/>
  <c r="BO4140" i="1"/>
  <c r="BP4141" i="1"/>
  <c r="BM4143" i="1"/>
  <c r="BM4144" i="1" l="1"/>
  <c r="BN4142" i="1"/>
  <c r="BO4142" i="1" l="1"/>
  <c r="BP4142" i="1"/>
  <c r="BM4145" i="1"/>
  <c r="BN4144" i="1" s="1"/>
  <c r="BP4144" i="1" s="1"/>
  <c r="BN4143" i="1"/>
  <c r="BO4143" i="1" l="1"/>
  <c r="BP4143" i="1"/>
  <c r="BO4144" i="1"/>
  <c r="BM4146" i="1"/>
  <c r="BM4147" i="1" l="1"/>
  <c r="BN4145" i="1"/>
  <c r="BO4145" i="1" l="1"/>
  <c r="BP4145" i="1"/>
  <c r="BM4148" i="1"/>
  <c r="BN4146" i="1"/>
  <c r="BO4146" i="1" l="1"/>
  <c r="BP4146" i="1"/>
  <c r="BM4149" i="1"/>
  <c r="BN4148" i="1" s="1"/>
  <c r="BO4148" i="1" s="1"/>
  <c r="BN4147" i="1"/>
  <c r="BP4147" i="1" l="1"/>
  <c r="BO4147" i="1"/>
  <c r="BP4148" i="1"/>
  <c r="BM4150" i="1"/>
  <c r="BM4151" i="1" l="1"/>
  <c r="BN4150" i="1" s="1"/>
  <c r="BP4150" i="1" s="1"/>
  <c r="BN4149" i="1"/>
  <c r="BO4149" i="1" l="1"/>
  <c r="BP4149" i="1"/>
  <c r="BO4150" i="1"/>
  <c r="BM4152" i="1"/>
  <c r="BN4151" i="1" s="1"/>
  <c r="BO4151" i="1" s="1"/>
  <c r="BP4151" i="1" l="1"/>
  <c r="BM4153" i="1"/>
  <c r="BN4152" i="1" s="1"/>
  <c r="BP4152" i="1" s="1"/>
  <c r="BO4152" i="1" l="1"/>
  <c r="BM4154" i="1"/>
  <c r="BN4153" i="1" s="1"/>
  <c r="BO4153" i="1" s="1"/>
  <c r="BP4153" i="1" l="1"/>
  <c r="BM4155" i="1"/>
  <c r="BM4156" i="1" l="1"/>
  <c r="BN4154" i="1"/>
  <c r="BP4154" i="1" l="1"/>
  <c r="BO4154" i="1"/>
  <c r="BM4157" i="1"/>
  <c r="BN4155" i="1"/>
  <c r="BO4155" i="1" l="1"/>
  <c r="BP4155" i="1"/>
  <c r="BM4158" i="1"/>
  <c r="BN4156" i="1"/>
  <c r="BP4156" i="1" l="1"/>
  <c r="BO4156" i="1"/>
  <c r="BM4159" i="1"/>
  <c r="BN4157" i="1"/>
  <c r="BO4157" i="1" l="1"/>
  <c r="BP4157" i="1"/>
  <c r="BM4160" i="1"/>
  <c r="BN4158" i="1"/>
  <c r="BO4158" i="1" l="1"/>
  <c r="BP4158" i="1"/>
  <c r="BM4161" i="1"/>
  <c r="BN4159" i="1"/>
  <c r="BO4159" i="1" l="1"/>
  <c r="BP4159" i="1"/>
  <c r="BM4162" i="1"/>
  <c r="BN4160" i="1"/>
  <c r="BO4160" i="1" l="1"/>
  <c r="BP4160" i="1"/>
  <c r="BM4163" i="1"/>
  <c r="BN4162" i="1" s="1"/>
  <c r="BP4162" i="1" s="1"/>
  <c r="BN4161" i="1"/>
  <c r="BP4161" i="1" l="1"/>
  <c r="BO4161" i="1"/>
  <c r="BO4162" i="1"/>
  <c r="BM4164" i="1"/>
  <c r="BN4163" i="1" s="1"/>
  <c r="BP4163" i="1" s="1"/>
  <c r="BO4163" i="1" l="1"/>
  <c r="BM4165" i="1"/>
  <c r="BM4166" i="1" l="1"/>
  <c r="BN4165" i="1" s="1"/>
  <c r="BO4165" i="1" s="1"/>
  <c r="BN4164" i="1"/>
  <c r="BO4164" i="1" l="1"/>
  <c r="BP4164" i="1"/>
  <c r="BP4165" i="1"/>
  <c r="BM4167" i="1"/>
  <c r="BM4168" i="1" l="1"/>
  <c r="BN4166" i="1"/>
  <c r="BO4166" i="1" l="1"/>
  <c r="BP4166" i="1"/>
  <c r="BM4169" i="1"/>
  <c r="BN4167" i="1"/>
  <c r="BO4167" i="1" l="1"/>
  <c r="BP4167" i="1"/>
  <c r="BM4170" i="1"/>
  <c r="BN4168" i="1"/>
  <c r="BP4168" i="1" l="1"/>
  <c r="BO4168" i="1"/>
  <c r="BM4171" i="1"/>
  <c r="BN4170" i="1" s="1"/>
  <c r="BO4170" i="1" s="1"/>
  <c r="BN4169" i="1"/>
  <c r="BO4169" i="1" l="1"/>
  <c r="BP4169" i="1"/>
  <c r="BP4170" i="1"/>
  <c r="BM4172" i="1"/>
  <c r="BM4173" i="1" l="1"/>
  <c r="BN4171" i="1"/>
  <c r="BO4171" i="1" l="1"/>
  <c r="BP4171" i="1"/>
  <c r="BM4174" i="1"/>
  <c r="BN4173" i="1" s="1"/>
  <c r="BO4173" i="1" s="1"/>
  <c r="BN4172" i="1"/>
  <c r="BO4172" i="1" l="1"/>
  <c r="BP4172" i="1"/>
  <c r="BP4173" i="1"/>
  <c r="BM4175" i="1"/>
  <c r="BN4174" i="1" s="1"/>
  <c r="BP4174" i="1" s="1"/>
  <c r="BO4174" i="1" l="1"/>
  <c r="BM4176" i="1"/>
  <c r="BN4175" i="1" s="1"/>
  <c r="BO4175" i="1" s="1"/>
  <c r="BP4175" i="1" l="1"/>
  <c r="BM4177" i="1"/>
  <c r="BM4178" i="1" l="1"/>
  <c r="BN4177" i="1" s="1"/>
  <c r="BO4177" i="1" s="1"/>
  <c r="BN4176" i="1"/>
  <c r="BP4176" i="1" l="1"/>
  <c r="BO4176" i="1"/>
  <c r="BP4177" i="1"/>
  <c r="BM4179" i="1"/>
  <c r="BM4180" i="1" l="1"/>
  <c r="BN4178" i="1"/>
  <c r="BO4178" i="1" l="1"/>
  <c r="BP4178" i="1"/>
  <c r="BM4181" i="1"/>
  <c r="BN4179" i="1"/>
  <c r="BO4179" i="1" l="1"/>
  <c r="BP4179" i="1"/>
  <c r="BM4182" i="1"/>
  <c r="BN4180" i="1"/>
  <c r="BP4180" i="1" l="1"/>
  <c r="BO4180" i="1"/>
  <c r="BM4183" i="1"/>
  <c r="BN4181" i="1"/>
  <c r="BP4181" i="1" l="1"/>
  <c r="BO4181" i="1"/>
  <c r="BM4184" i="1"/>
  <c r="BN4182" i="1"/>
  <c r="BO4182" i="1" l="1"/>
  <c r="BP4182" i="1"/>
  <c r="BM4185" i="1"/>
  <c r="BN4183" i="1"/>
  <c r="BO4183" i="1" l="1"/>
  <c r="BP4183" i="1"/>
  <c r="BM4186" i="1"/>
  <c r="BN4185" i="1" s="1"/>
  <c r="BO4185" i="1" s="1"/>
  <c r="BN4184" i="1"/>
  <c r="BO4184" i="1" l="1"/>
  <c r="BP4184" i="1"/>
  <c r="BP4185" i="1"/>
  <c r="BM4187" i="1"/>
  <c r="BN4186" i="1" s="1"/>
  <c r="BP4186" i="1" s="1"/>
  <c r="BO4186" i="1" l="1"/>
  <c r="BM4188" i="1"/>
  <c r="BN4187" i="1" s="1"/>
  <c r="BP4187" i="1" s="1"/>
  <c r="BO4187" i="1" l="1"/>
  <c r="BM4189" i="1"/>
  <c r="BM4190" i="1" l="1"/>
  <c r="BN4189" i="1" s="1"/>
  <c r="BP4189" i="1" s="1"/>
  <c r="BN4188" i="1"/>
  <c r="BO4188" i="1" l="1"/>
  <c r="BP4188" i="1"/>
  <c r="BO4189" i="1"/>
  <c r="BM4191" i="1"/>
  <c r="BM4192" i="1" l="1"/>
  <c r="BN4190" i="1"/>
  <c r="BO4190" i="1" l="1"/>
  <c r="BP4190" i="1"/>
  <c r="BM4193" i="1"/>
  <c r="BN4191" i="1"/>
  <c r="BO4191" i="1" l="1"/>
  <c r="BP4191" i="1"/>
  <c r="BM4194" i="1"/>
  <c r="BN4192" i="1"/>
  <c r="BP4192" i="1" l="1"/>
  <c r="BO4192" i="1"/>
  <c r="BM4195" i="1"/>
  <c r="BN4194" i="1" s="1"/>
  <c r="BP4194" i="1" s="1"/>
  <c r="BN4193" i="1"/>
  <c r="BO4193" i="1" l="1"/>
  <c r="BP4193" i="1"/>
  <c r="BO4194" i="1"/>
  <c r="BM4196" i="1"/>
  <c r="BM4197" i="1" l="1"/>
  <c r="BN4196" i="1" s="1"/>
  <c r="BO4196" i="1" s="1"/>
  <c r="BN4195" i="1"/>
  <c r="BO4195" i="1" l="1"/>
  <c r="BP4195" i="1"/>
  <c r="BP4196" i="1"/>
  <c r="BM4198" i="1"/>
  <c r="BN4197" i="1" s="1"/>
  <c r="BP4197" i="1" s="1"/>
  <c r="BO4197" i="1" l="1"/>
  <c r="BM4199" i="1"/>
  <c r="BN4198" i="1" s="1"/>
  <c r="BP4198" i="1" s="1"/>
  <c r="BO4198" i="1" l="1"/>
  <c r="BM4200" i="1"/>
  <c r="BN4199" i="1" s="1"/>
  <c r="BO4199" i="1" s="1"/>
  <c r="BP4199" i="1" l="1"/>
  <c r="BM4201" i="1"/>
  <c r="BN4200" i="1" s="1"/>
  <c r="BO4200" i="1" s="1"/>
  <c r="BP4200" i="1" l="1"/>
  <c r="BM4202" i="1"/>
  <c r="BN4201" i="1" s="1"/>
  <c r="BO4201" i="1" s="1"/>
  <c r="BP4201" i="1" l="1"/>
  <c r="BM4203" i="1"/>
  <c r="BM4204" i="1" l="1"/>
  <c r="BN4202" i="1"/>
  <c r="BP4202" i="1" l="1"/>
  <c r="BO4202" i="1"/>
  <c r="BM4205" i="1"/>
  <c r="BN4204" i="1" s="1"/>
  <c r="BP4204" i="1" s="1"/>
  <c r="BN4203" i="1"/>
  <c r="BO4203" i="1" l="1"/>
  <c r="BP4203" i="1"/>
  <c r="BO4204" i="1"/>
  <c r="BM4206" i="1"/>
  <c r="BM4207" i="1" l="1"/>
  <c r="BN4206" i="1" s="1"/>
  <c r="BO4206" i="1" s="1"/>
  <c r="BN4205" i="1"/>
  <c r="BO4205" i="1" l="1"/>
  <c r="BP4205" i="1"/>
  <c r="BP4206" i="1"/>
  <c r="BM4208" i="1"/>
  <c r="BM4209" i="1" l="1"/>
  <c r="BN4207" i="1"/>
  <c r="BP4207" i="1" l="1"/>
  <c r="BO4207" i="1"/>
  <c r="BM4210" i="1"/>
  <c r="BN4209" i="1" s="1"/>
  <c r="BO4209" i="1" s="1"/>
  <c r="BN4208" i="1"/>
  <c r="BO4208" i="1" l="1"/>
  <c r="BP4208" i="1"/>
  <c r="BP4209" i="1"/>
  <c r="BM4211" i="1"/>
  <c r="BN4210" i="1" s="1"/>
  <c r="BP4210" i="1" s="1"/>
  <c r="BO4210" i="1" l="1"/>
  <c r="BM4212" i="1"/>
  <c r="BN4211" i="1" s="1"/>
  <c r="BO4211" i="1" s="1"/>
  <c r="BP4211" i="1" l="1"/>
  <c r="BM4213" i="1"/>
  <c r="BM4214" i="1" l="1"/>
  <c r="BN4212" i="1"/>
  <c r="BO4212" i="1" l="1"/>
  <c r="BP4212" i="1"/>
  <c r="BN4213" i="1"/>
  <c r="BM4215" i="1"/>
  <c r="BO4213" i="1" l="1"/>
  <c r="BP4213" i="1"/>
  <c r="BM4216" i="1"/>
  <c r="BN4214" i="1"/>
  <c r="BO4214" i="1" l="1"/>
  <c r="BP4214" i="1"/>
  <c r="BM4217" i="1"/>
  <c r="BN4215" i="1"/>
  <c r="BP4215" i="1" l="1"/>
  <c r="BO4215" i="1"/>
  <c r="BM4218" i="1"/>
  <c r="BN4216" i="1"/>
  <c r="BP4216" i="1" l="1"/>
  <c r="BO4216" i="1"/>
  <c r="BM4219" i="1"/>
  <c r="BN4218" i="1" s="1"/>
  <c r="BP4218" i="1" s="1"/>
  <c r="BN4217" i="1"/>
  <c r="BP4217" i="1" l="1"/>
  <c r="BO4217" i="1"/>
  <c r="BO4218" i="1"/>
  <c r="BM4220" i="1"/>
  <c r="BM4221" i="1" l="1"/>
  <c r="BN4219" i="1"/>
  <c r="BO4219" i="1" l="1"/>
  <c r="BP4219" i="1"/>
  <c r="BM4222" i="1"/>
  <c r="BN4221" i="1" s="1"/>
  <c r="BO4221" i="1" s="1"/>
  <c r="BN4220" i="1"/>
  <c r="BP4220" i="1" l="1"/>
  <c r="BO4220" i="1"/>
  <c r="BP4221" i="1"/>
  <c r="BM4223" i="1"/>
  <c r="BN4222" i="1" s="1"/>
  <c r="BP4222" i="1" s="1"/>
  <c r="BO4222" i="1" l="1"/>
  <c r="BM4224" i="1"/>
  <c r="BN4223" i="1" s="1"/>
  <c r="BO4223" i="1" s="1"/>
  <c r="BP4223" i="1" l="1"/>
  <c r="BM4225" i="1"/>
  <c r="BM4226" i="1" l="1"/>
  <c r="BN4225" i="1" s="1"/>
  <c r="BO4225" i="1" s="1"/>
  <c r="BN4224" i="1"/>
  <c r="BO4224" i="1" l="1"/>
  <c r="BP4224" i="1"/>
  <c r="BP4225" i="1"/>
  <c r="BM4227" i="1"/>
  <c r="BM4228" i="1" l="1"/>
  <c r="BN4226" i="1"/>
  <c r="BO4226" i="1" l="1"/>
  <c r="BP4226" i="1"/>
  <c r="BM4229" i="1"/>
  <c r="BN4227" i="1"/>
  <c r="BO4227" i="1" l="1"/>
  <c r="BP4227" i="1"/>
  <c r="BM4230" i="1"/>
  <c r="BN4228" i="1"/>
  <c r="BP4228" i="1" l="1"/>
  <c r="BO4228" i="1"/>
  <c r="BM4231" i="1"/>
  <c r="BN4229" i="1"/>
  <c r="BO4229" i="1" l="1"/>
  <c r="BP4229" i="1"/>
  <c r="BM4232" i="1"/>
  <c r="BN4230" i="1"/>
  <c r="BO4230" i="1" l="1"/>
  <c r="BP4230" i="1"/>
  <c r="BM4233" i="1"/>
  <c r="BN4232" i="1" s="1"/>
  <c r="BO4232" i="1" s="1"/>
  <c r="BN4231" i="1"/>
  <c r="BO4231" i="1" l="1"/>
  <c r="BP4231" i="1"/>
  <c r="BP4232" i="1"/>
  <c r="BM4234" i="1"/>
  <c r="BN4233" i="1" s="1"/>
  <c r="BP4233" i="1" s="1"/>
  <c r="BO4233" i="1" l="1"/>
  <c r="BM4235" i="1"/>
  <c r="BN4234" i="1" s="1"/>
  <c r="BP4234" i="1" s="1"/>
  <c r="BO4234" i="1" l="1"/>
  <c r="BM4236" i="1"/>
  <c r="BN4235" i="1" s="1"/>
  <c r="BP4235" i="1" s="1"/>
  <c r="BO4235" i="1" l="1"/>
  <c r="BM4237" i="1"/>
  <c r="BM4238" i="1" l="1"/>
  <c r="BN4237" i="1" s="1"/>
  <c r="BO4237" i="1" s="1"/>
  <c r="BN4236" i="1"/>
  <c r="BO4236" i="1" l="1"/>
  <c r="BP4236" i="1"/>
  <c r="BP4237" i="1"/>
  <c r="BM4239" i="1"/>
  <c r="BM4240" i="1" l="1"/>
  <c r="BN4238" i="1"/>
  <c r="BO4238" i="1" l="1"/>
  <c r="BP4238" i="1"/>
  <c r="BM4241" i="1"/>
  <c r="BN4240" i="1" s="1"/>
  <c r="BP4240" i="1" s="1"/>
  <c r="BN4239" i="1"/>
  <c r="BO4239" i="1" l="1"/>
  <c r="BP4239" i="1"/>
  <c r="BO4240" i="1"/>
  <c r="BM4242" i="1"/>
  <c r="BM4243" i="1" l="1"/>
  <c r="BN4241" i="1"/>
  <c r="BO4241" i="1" l="1"/>
  <c r="BP4241" i="1"/>
  <c r="BM4244" i="1"/>
  <c r="BN4242" i="1"/>
  <c r="BO4242" i="1" l="1"/>
  <c r="BP4242" i="1"/>
  <c r="BM4245" i="1"/>
  <c r="BN4243" i="1"/>
  <c r="BO4243" i="1" l="1"/>
  <c r="BP4243" i="1"/>
  <c r="BM4246" i="1"/>
  <c r="BN4245" i="1" s="1"/>
  <c r="BO4245" i="1" s="1"/>
  <c r="BN4244" i="1"/>
  <c r="BO4244" i="1" l="1"/>
  <c r="BP4244" i="1"/>
  <c r="BP4245" i="1"/>
  <c r="BM4247" i="1"/>
  <c r="BN4246" i="1" s="1"/>
  <c r="BP4246" i="1" s="1"/>
  <c r="BO4246" i="1" l="1"/>
  <c r="BM4248" i="1"/>
  <c r="BN4247" i="1" s="1"/>
  <c r="BO4247" i="1" s="1"/>
  <c r="BP4247" i="1" l="1"/>
  <c r="BM4249" i="1"/>
  <c r="BN4248" i="1" s="1"/>
  <c r="BP4248" i="1" s="1"/>
  <c r="BO4248" i="1" l="1"/>
  <c r="BM4250" i="1"/>
  <c r="BN4249" i="1" s="1"/>
  <c r="BO4249" i="1" s="1"/>
  <c r="BP4249" i="1" l="1"/>
  <c r="BM4251" i="1"/>
  <c r="BM4252" i="1" l="1"/>
  <c r="BN4250" i="1"/>
  <c r="BO4250" i="1" l="1"/>
  <c r="BP4250" i="1"/>
  <c r="BM4253" i="1"/>
  <c r="BN4251" i="1"/>
  <c r="BO4251" i="1" l="1"/>
  <c r="BP4251" i="1"/>
  <c r="BM4254" i="1"/>
  <c r="BN4252" i="1"/>
  <c r="BP4252" i="1" l="1"/>
  <c r="BO4252" i="1"/>
  <c r="BM4255" i="1"/>
  <c r="BN4253" i="1"/>
  <c r="BP4253" i="1" l="1"/>
  <c r="BO4253" i="1"/>
  <c r="BM4256" i="1"/>
  <c r="BN4254" i="1"/>
  <c r="BO4254" i="1" l="1"/>
  <c r="BP4254" i="1"/>
  <c r="BM4257" i="1"/>
  <c r="BN4255" i="1"/>
  <c r="BO4255" i="1" l="1"/>
  <c r="BP4255" i="1"/>
  <c r="BM4258" i="1"/>
  <c r="BN4257" i="1" s="1"/>
  <c r="BP4257" i="1" s="1"/>
  <c r="BN4256" i="1"/>
  <c r="BP4256" i="1" l="1"/>
  <c r="BO4256" i="1"/>
  <c r="BO4257" i="1"/>
  <c r="BM4259" i="1"/>
  <c r="BN4258" i="1" s="1"/>
  <c r="BP4258" i="1" s="1"/>
  <c r="BO4258" i="1" l="1"/>
  <c r="BM4260" i="1"/>
  <c r="BN4259" i="1" s="1"/>
  <c r="BO4259" i="1" s="1"/>
  <c r="BP4259" i="1" l="1"/>
  <c r="BM4261" i="1"/>
  <c r="BM4262" i="1" l="1"/>
  <c r="BN4260" i="1"/>
  <c r="BO4260" i="1" l="1"/>
  <c r="BP4260" i="1"/>
  <c r="BM4263" i="1"/>
  <c r="BN4261" i="1"/>
  <c r="BP4261" i="1" l="1"/>
  <c r="BO4261" i="1"/>
  <c r="BM4264" i="1"/>
  <c r="BN4262" i="1"/>
  <c r="BO4262" i="1" l="1"/>
  <c r="BP4262" i="1"/>
  <c r="BM4265" i="1"/>
  <c r="BN4264" i="1" s="1"/>
  <c r="BN4263" i="1"/>
  <c r="BP4264" i="1" l="1"/>
  <c r="BO4264" i="1"/>
  <c r="BO4263" i="1"/>
  <c r="BP4263" i="1"/>
  <c r="BM4266" i="1"/>
  <c r="BM4267" i="1" l="1"/>
  <c r="BN4266" i="1" s="1"/>
  <c r="BN4265" i="1"/>
  <c r="BP4266" i="1" l="1"/>
  <c r="BO4266" i="1"/>
  <c r="BP4265" i="1"/>
  <c r="BO4265" i="1"/>
  <c r="BM4268" i="1"/>
  <c r="BN4267" i="1" l="1"/>
  <c r="BM4269" i="1"/>
  <c r="BO4267" i="1" l="1"/>
  <c r="BP4267" i="1"/>
  <c r="BM4270" i="1"/>
  <c r="BN4269" i="1" s="1"/>
  <c r="BO4269" i="1" s="1"/>
  <c r="BN4268" i="1"/>
  <c r="BO4268" i="1" l="1"/>
  <c r="BP4268" i="1"/>
  <c r="BP4269" i="1"/>
  <c r="BM4271" i="1"/>
  <c r="BN4270" i="1" s="1"/>
  <c r="BO4270" i="1" s="1"/>
  <c r="BP4270" i="1" l="1"/>
  <c r="BM4272" i="1"/>
  <c r="BM4273" i="1" l="1"/>
  <c r="BN4271" i="1"/>
  <c r="BO4271" i="1" l="1"/>
  <c r="BP4271" i="1"/>
  <c r="BM4274" i="1"/>
  <c r="BN4272" i="1"/>
  <c r="BP4272" i="1" l="1"/>
  <c r="BO4272" i="1"/>
  <c r="BM4275" i="1"/>
  <c r="BN4273" i="1"/>
  <c r="BP4273" i="1" l="1"/>
  <c r="BO4273" i="1"/>
  <c r="BM4276" i="1"/>
  <c r="BN4274" i="1"/>
  <c r="BP4274" i="1" l="1"/>
  <c r="BO4274" i="1"/>
  <c r="BM4277" i="1"/>
  <c r="BN4276" i="1" s="1"/>
  <c r="BN4275" i="1"/>
  <c r="BP4276" i="1" l="1"/>
  <c r="BO4276" i="1"/>
  <c r="BP4275" i="1"/>
  <c r="BO4275" i="1"/>
  <c r="BM4278" i="1"/>
  <c r="BN4277" i="1" l="1"/>
  <c r="BM4279" i="1"/>
  <c r="BN4278" i="1" s="1"/>
  <c r="BO4278" i="1" l="1"/>
  <c r="BP4278" i="1"/>
  <c r="BP4277" i="1"/>
  <c r="BO4277" i="1"/>
  <c r="BM4280" i="1"/>
  <c r="BN4279" i="1" l="1"/>
  <c r="BM4281" i="1"/>
  <c r="BP4279" i="1" l="1"/>
  <c r="BO4279" i="1"/>
  <c r="BM4282" i="1"/>
  <c r="BN4280" i="1"/>
  <c r="BO4280" i="1" l="1"/>
  <c r="BP4280" i="1"/>
  <c r="BM4283" i="1"/>
  <c r="BN4282" i="1" s="1"/>
  <c r="BP4282" i="1" s="1"/>
  <c r="BN4281" i="1"/>
  <c r="BO4281" i="1" l="1"/>
  <c r="BP4281" i="1"/>
  <c r="BO4282" i="1"/>
  <c r="BM4284" i="1"/>
  <c r="BN4283" i="1" s="1"/>
  <c r="BO4283" i="1" s="1"/>
  <c r="BP4283" i="1" l="1"/>
  <c r="BM4285" i="1"/>
  <c r="BM4286" i="1" l="1"/>
  <c r="BN4284" i="1"/>
  <c r="BO4284" i="1" l="1"/>
  <c r="BP4284" i="1"/>
  <c r="BM4287" i="1"/>
  <c r="BN4285" i="1"/>
  <c r="BP4285" i="1" l="1"/>
  <c r="BO4285" i="1"/>
  <c r="BM4288" i="1"/>
  <c r="BN4286" i="1"/>
  <c r="BO4286" i="1" l="1"/>
  <c r="BP4286" i="1"/>
  <c r="BM4289" i="1"/>
  <c r="BN4287" i="1"/>
  <c r="BN4288" i="1" l="1"/>
  <c r="BP4287" i="1"/>
  <c r="BO4287" i="1"/>
  <c r="BM4290" i="1"/>
  <c r="BN4289" i="1" s="1"/>
  <c r="BO4289" i="1" s="1"/>
  <c r="BP4288" i="1" l="1"/>
  <c r="BO4288" i="1"/>
  <c r="BP4289" i="1"/>
  <c r="BM4291" i="1"/>
  <c r="BN4290" i="1" s="1"/>
  <c r="BO4290" i="1" s="1"/>
  <c r="BP4290" i="1" l="1"/>
  <c r="BM4292" i="1"/>
  <c r="BN4291" i="1" s="1"/>
  <c r="BO4291" i="1" l="1"/>
  <c r="BP4291" i="1"/>
  <c r="BM4293" i="1"/>
  <c r="BM4294" i="1" l="1"/>
  <c r="BN4292" i="1"/>
  <c r="BP4292" i="1" l="1"/>
  <c r="BO4292" i="1"/>
  <c r="BM4295" i="1"/>
  <c r="BN4293" i="1"/>
  <c r="BO4293" i="1" l="1"/>
  <c r="BP4293" i="1"/>
  <c r="BM4296" i="1"/>
  <c r="BN4294" i="1"/>
  <c r="BP4294" i="1" l="1"/>
  <c r="BO4294" i="1"/>
  <c r="BM4297" i="1"/>
  <c r="BN4296" i="1" s="1"/>
  <c r="BN4295" i="1"/>
  <c r="BO4296" i="1" l="1"/>
  <c r="BP4296" i="1"/>
  <c r="BO4295" i="1"/>
  <c r="BP4295" i="1"/>
  <c r="BM4298" i="1"/>
  <c r="BM4299" i="1" l="1"/>
  <c r="BN4298" i="1" s="1"/>
  <c r="BO4298" i="1" s="1"/>
  <c r="BN4297" i="1"/>
  <c r="BO4297" i="1" l="1"/>
  <c r="BP4297" i="1"/>
  <c r="BP4298" i="1"/>
  <c r="BM4300" i="1"/>
  <c r="BM4301" i="1" l="1"/>
  <c r="BN4300" i="1" s="1"/>
  <c r="BP4300" i="1" s="1"/>
  <c r="BN4299" i="1"/>
  <c r="BO4299" i="1" l="1"/>
  <c r="BP4299" i="1"/>
  <c r="BO4300" i="1"/>
  <c r="BM4302" i="1"/>
  <c r="BN4301" i="1" s="1"/>
  <c r="BO4301" i="1" l="1"/>
  <c r="BP4301" i="1"/>
  <c r="BM4303" i="1"/>
  <c r="BM4304" i="1" l="1"/>
  <c r="BN4302" i="1"/>
  <c r="BO4302" i="1" l="1"/>
  <c r="BP4302" i="1"/>
  <c r="BM4305" i="1"/>
  <c r="BN4303" i="1"/>
  <c r="BO4303" i="1" l="1"/>
  <c r="BP4303" i="1"/>
  <c r="BM4306" i="1"/>
  <c r="BN4304" i="1"/>
  <c r="BO4304" i="1" l="1"/>
  <c r="BP4304" i="1"/>
  <c r="BM4307" i="1"/>
  <c r="BN4305" i="1"/>
  <c r="BP4305" i="1" l="1"/>
  <c r="BO4305" i="1"/>
  <c r="BM4308" i="1"/>
  <c r="BN4306" i="1"/>
  <c r="BP4306" i="1" l="1"/>
  <c r="BO4306" i="1"/>
  <c r="BM4309" i="1"/>
  <c r="BN4307" i="1"/>
  <c r="BP4307" i="1" l="1"/>
  <c r="BO4307" i="1"/>
  <c r="BM4310" i="1"/>
  <c r="BN4309" i="1" s="1"/>
  <c r="BN4308" i="1"/>
  <c r="BO4309" i="1" l="1"/>
  <c r="BP4309" i="1"/>
  <c r="BO4308" i="1"/>
  <c r="BP4308" i="1"/>
  <c r="BM4311" i="1"/>
  <c r="BN4310" i="1" s="1"/>
  <c r="BP4310" i="1" l="1"/>
  <c r="BO4310" i="1"/>
  <c r="BM4312" i="1"/>
  <c r="BM4313" i="1" l="1"/>
  <c r="BN4312" i="1" s="1"/>
  <c r="BN4311" i="1"/>
  <c r="BP4312" i="1" l="1"/>
  <c r="BO4312" i="1"/>
  <c r="BP4311" i="1"/>
  <c r="BO4311" i="1"/>
  <c r="BM4314" i="1"/>
  <c r="BN4313" i="1" s="1"/>
  <c r="BO4313" i="1" s="1"/>
  <c r="BP4313" i="1" l="1"/>
  <c r="BM4315" i="1"/>
  <c r="BM4316" i="1" l="1"/>
  <c r="BN4314" i="1"/>
  <c r="BO4314" i="1" l="1"/>
  <c r="BP4314" i="1"/>
  <c r="BM4317" i="1"/>
  <c r="BN4315" i="1"/>
  <c r="BP4315" i="1" l="1"/>
  <c r="BO4315" i="1"/>
  <c r="BM4318" i="1"/>
  <c r="BN4317" i="1" s="1"/>
  <c r="BN4316" i="1"/>
  <c r="BO4317" i="1" l="1"/>
  <c r="BP4317" i="1"/>
  <c r="BP4316" i="1"/>
  <c r="BO4316" i="1"/>
  <c r="BM4319" i="1"/>
  <c r="BN4318" i="1" s="1"/>
  <c r="BP4318" i="1" s="1"/>
  <c r="BO4318" i="1" l="1"/>
  <c r="BM4320" i="1"/>
  <c r="BM4321" i="1" l="1"/>
  <c r="BN4319" i="1"/>
  <c r="BO4319" i="1" l="1"/>
  <c r="BP4319" i="1"/>
  <c r="BM4322" i="1"/>
  <c r="BN4320" i="1"/>
  <c r="BP4320" i="1" l="1"/>
  <c r="BO4320" i="1"/>
  <c r="BM4323" i="1"/>
  <c r="BN4322" i="1" s="1"/>
  <c r="BO4322" i="1" s="1"/>
  <c r="BN4321" i="1"/>
  <c r="BP4321" i="1" l="1"/>
  <c r="BO4321" i="1"/>
  <c r="BP4322" i="1"/>
  <c r="BM4324" i="1"/>
  <c r="BM4325" i="1" l="1"/>
  <c r="BN4324" i="1" s="1"/>
  <c r="BP4324" i="1" s="1"/>
  <c r="BN4323" i="1"/>
  <c r="BO4323" i="1" l="1"/>
  <c r="BP4323" i="1"/>
  <c r="BO4324" i="1"/>
  <c r="BM4326" i="1"/>
  <c r="BN4325" i="1" s="1"/>
  <c r="BP4325" i="1" l="1"/>
  <c r="BO4325" i="1"/>
  <c r="BM4327" i="1"/>
  <c r="BN4326" i="1" s="1"/>
  <c r="BO4326" i="1" l="1"/>
  <c r="BP4326" i="1"/>
  <c r="BM4328" i="1"/>
  <c r="BN4327" i="1" s="1"/>
  <c r="BO4327" i="1" s="1"/>
  <c r="BP4327" i="1" l="1"/>
  <c r="BM4329" i="1"/>
  <c r="BM4330" i="1" l="1"/>
  <c r="BN4328" i="1"/>
  <c r="BO4328" i="1" l="1"/>
  <c r="BP4328" i="1"/>
  <c r="BM4331" i="1"/>
  <c r="BN4329" i="1"/>
  <c r="BO4329" i="1" l="1"/>
  <c r="BP4329" i="1"/>
  <c r="BM4332" i="1"/>
  <c r="BN4330" i="1"/>
  <c r="BO4330" i="1" l="1"/>
  <c r="BP4330" i="1"/>
  <c r="BN4331" i="1"/>
  <c r="BM4333" i="1"/>
  <c r="BN4332" i="1" s="1"/>
  <c r="BP4332" i="1" s="1"/>
  <c r="BO4331" i="1" l="1"/>
  <c r="BP4331" i="1"/>
  <c r="BO4332" i="1"/>
  <c r="BM4334" i="1"/>
  <c r="BM4335" i="1" l="1"/>
  <c r="BN4333" i="1"/>
  <c r="BO4333" i="1" l="1"/>
  <c r="BP4333" i="1"/>
  <c r="BM4336" i="1"/>
  <c r="BN4334" i="1"/>
  <c r="BO4334" i="1" l="1"/>
  <c r="BP4334" i="1"/>
  <c r="BN4335" i="1"/>
  <c r="BM4337" i="1"/>
  <c r="BN4336" i="1" l="1"/>
  <c r="BO4335" i="1"/>
  <c r="BP4335" i="1"/>
  <c r="BM4338" i="1"/>
  <c r="BO4336" i="1" l="1"/>
  <c r="BP4336" i="1"/>
  <c r="BM4339" i="1"/>
  <c r="BN4338" i="1" s="1"/>
  <c r="BP4338" i="1" s="1"/>
  <c r="BN4337" i="1"/>
  <c r="BO4337" i="1" l="1"/>
  <c r="BP4337" i="1"/>
  <c r="BO4338" i="1"/>
  <c r="BM4340" i="1"/>
  <c r="BN4339" i="1" s="1"/>
  <c r="BO4339" i="1" s="1"/>
  <c r="BP4339" i="1" l="1"/>
  <c r="BM4341" i="1"/>
  <c r="BM4342" i="1" l="1"/>
  <c r="BN4340" i="1"/>
  <c r="BO4340" i="1" l="1"/>
  <c r="BP4340" i="1"/>
  <c r="BM4343" i="1"/>
  <c r="BN4341" i="1"/>
  <c r="BO4341" i="1" l="1"/>
  <c r="BP4341" i="1"/>
  <c r="BM4344" i="1"/>
  <c r="BN4342" i="1"/>
  <c r="BO4342" i="1" l="1"/>
  <c r="BP4342" i="1"/>
  <c r="BM4345" i="1"/>
  <c r="BN4344" i="1" s="1"/>
  <c r="BN4343" i="1"/>
  <c r="BP4344" i="1" l="1"/>
  <c r="BO4344" i="1"/>
  <c r="BO4343" i="1"/>
  <c r="BP4343" i="1"/>
  <c r="BM4346" i="1"/>
  <c r="BM4347" i="1" l="1"/>
  <c r="BN4345" i="1"/>
  <c r="BO4345" i="1" l="1"/>
  <c r="BP4345" i="1"/>
  <c r="BM4348" i="1"/>
  <c r="BN4346" i="1"/>
  <c r="BO4346" i="1" l="1"/>
  <c r="BP4346" i="1"/>
  <c r="BM4349" i="1"/>
  <c r="BN4347" i="1"/>
  <c r="BO4347" i="1" l="1"/>
  <c r="BP4347" i="1"/>
  <c r="BN4348" i="1"/>
  <c r="BM4350" i="1"/>
  <c r="BP4348" i="1" l="1"/>
  <c r="BO4348" i="1"/>
  <c r="BM4351" i="1"/>
  <c r="BN4349" i="1"/>
  <c r="BO4349" i="1" l="1"/>
  <c r="BP4349" i="1"/>
  <c r="BM4352" i="1"/>
  <c r="BN4351" i="1" s="1"/>
  <c r="BN4350" i="1"/>
  <c r="BO4351" i="1" l="1"/>
  <c r="BP4351" i="1"/>
  <c r="BP4350" i="1"/>
  <c r="BO4350" i="1"/>
  <c r="BM4353" i="1"/>
  <c r="BM4354" i="1" l="1"/>
  <c r="BN4352" i="1"/>
  <c r="BO4352" i="1" l="1"/>
  <c r="BP4352" i="1"/>
  <c r="BM4355" i="1"/>
  <c r="BN4353" i="1"/>
  <c r="BO4353" i="1" l="1"/>
  <c r="BP4353" i="1"/>
  <c r="BM4356" i="1"/>
  <c r="BN4354" i="1"/>
  <c r="BP4354" i="1" l="1"/>
  <c r="BO4354" i="1"/>
  <c r="BM4357" i="1"/>
  <c r="BN4356" i="1" s="1"/>
  <c r="BN4355" i="1"/>
  <c r="BP4356" i="1" l="1"/>
  <c r="BO4356" i="1"/>
  <c r="BO4355" i="1"/>
  <c r="BP4355" i="1"/>
  <c r="BM4358" i="1"/>
  <c r="BM4359" i="1" l="1"/>
  <c r="BN4358" i="1" s="1"/>
  <c r="BO4358" i="1" s="1"/>
  <c r="BN4357" i="1"/>
  <c r="BO4357" i="1" l="1"/>
  <c r="BP4357" i="1"/>
  <c r="BP4358" i="1"/>
  <c r="BM4360" i="1"/>
  <c r="BN4359" i="1" l="1"/>
  <c r="BM4361" i="1"/>
  <c r="BN4360" i="1" s="1"/>
  <c r="BP4360" i="1" l="1"/>
  <c r="BO4360" i="1"/>
  <c r="BP4359" i="1"/>
  <c r="BO4359" i="1"/>
  <c r="BM4362" i="1"/>
  <c r="BN4361" i="1" s="1"/>
  <c r="BO4361" i="1" s="1"/>
  <c r="BP4361" i="1" l="1"/>
  <c r="BM4363" i="1"/>
  <c r="BM4364" i="1" l="1"/>
  <c r="BN4362" i="1"/>
  <c r="BP4362" i="1" l="1"/>
  <c r="BO4362" i="1"/>
  <c r="BM4365" i="1"/>
  <c r="BN4363" i="1"/>
  <c r="BO4363" i="1" l="1"/>
  <c r="BP4363" i="1"/>
  <c r="BM4366" i="1"/>
  <c r="BN4365" i="1" s="1"/>
  <c r="BO4365" i="1" s="1"/>
  <c r="BN4364" i="1"/>
  <c r="BO4364" i="1" l="1"/>
  <c r="BP4364" i="1"/>
  <c r="BP4365" i="1"/>
  <c r="BM4367" i="1"/>
  <c r="BM4368" i="1" l="1"/>
  <c r="BN4366" i="1"/>
  <c r="BP4366" i="1" l="1"/>
  <c r="BO4366" i="1"/>
  <c r="BM4369" i="1"/>
  <c r="BN4367" i="1"/>
  <c r="BO4367" i="1" l="1"/>
  <c r="BP4367" i="1"/>
  <c r="BM4370" i="1"/>
  <c r="BN4369" i="1" s="1"/>
  <c r="BN4368" i="1"/>
  <c r="BO4369" i="1" l="1"/>
  <c r="BP4369" i="1"/>
  <c r="BO4368" i="1"/>
  <c r="BP4368" i="1"/>
  <c r="BM4371" i="1"/>
  <c r="BM4372" i="1" l="1"/>
  <c r="BN4370" i="1"/>
  <c r="BO4370" i="1" l="1"/>
  <c r="BP4370" i="1"/>
  <c r="BM4373" i="1"/>
  <c r="BN4372" i="1" s="1"/>
  <c r="BO4372" i="1" s="1"/>
  <c r="BN4371" i="1"/>
  <c r="BO4371" i="1" l="1"/>
  <c r="BP4371" i="1"/>
  <c r="BP4372" i="1"/>
  <c r="BM4374" i="1"/>
  <c r="BM4375" i="1" l="1"/>
  <c r="BN4374" i="1" s="1"/>
  <c r="BP4374" i="1" s="1"/>
  <c r="BN4373" i="1"/>
  <c r="BO4373" i="1" l="1"/>
  <c r="BP4373" i="1"/>
  <c r="BO4374" i="1"/>
  <c r="BM4376" i="1"/>
  <c r="BM4377" i="1" l="1"/>
  <c r="BN4375" i="1"/>
  <c r="BO4375" i="1" l="1"/>
  <c r="BP4375" i="1"/>
  <c r="BM4378" i="1"/>
  <c r="BN4377" i="1" s="1"/>
  <c r="BN4376" i="1"/>
  <c r="BO4377" i="1" l="1"/>
  <c r="BP4377" i="1"/>
  <c r="BO4376" i="1"/>
  <c r="BP4376" i="1"/>
  <c r="BM4379" i="1"/>
  <c r="BN4378" i="1" s="1"/>
  <c r="BP4378" i="1" s="1"/>
  <c r="BO4378" i="1" l="1"/>
  <c r="BM4380" i="1"/>
  <c r="BN4379" i="1" s="1"/>
  <c r="BO4379" i="1" s="1"/>
  <c r="BP4379" i="1" l="1"/>
  <c r="BM4381" i="1"/>
  <c r="BM4382" i="1" l="1"/>
  <c r="BN4380" i="1"/>
  <c r="BP4380" i="1" l="1"/>
  <c r="BO4380" i="1"/>
  <c r="BN4381" i="1"/>
  <c r="BM4383" i="1"/>
  <c r="BN4382" i="1" s="1"/>
  <c r="BP4382" i="1" l="1"/>
  <c r="BO4382" i="1"/>
  <c r="BO4381" i="1"/>
  <c r="BP4381" i="1"/>
  <c r="BM4384" i="1"/>
  <c r="BM4385" i="1" l="1"/>
  <c r="BN4383" i="1"/>
  <c r="BO4383" i="1" l="1"/>
  <c r="BP4383" i="1"/>
  <c r="BN4384" i="1"/>
  <c r="BM4386" i="1"/>
  <c r="BN4385" i="1" s="1"/>
  <c r="BO4385" i="1" s="1"/>
  <c r="BO4384" i="1" l="1"/>
  <c r="BP4384" i="1"/>
  <c r="BP4385" i="1"/>
  <c r="BM4387" i="1"/>
  <c r="BN4386" i="1" l="1"/>
  <c r="BM4388" i="1"/>
  <c r="BN4387" i="1" s="1"/>
  <c r="BO4387" i="1" l="1"/>
  <c r="BP4387" i="1"/>
  <c r="BP4386" i="1"/>
  <c r="BO4386" i="1"/>
  <c r="BM4389" i="1"/>
  <c r="BM4390" i="1" l="1"/>
  <c r="BN4388" i="1"/>
  <c r="BP4388" i="1" l="1"/>
  <c r="BO4388" i="1"/>
  <c r="BM4391" i="1"/>
  <c r="BN4390" i="1" s="1"/>
  <c r="BO4390" i="1" s="1"/>
  <c r="BN4389" i="1"/>
  <c r="BO4389" i="1" l="1"/>
  <c r="BP4389" i="1"/>
  <c r="BP4390" i="1"/>
  <c r="BM4392" i="1"/>
  <c r="BM4393" i="1" l="1"/>
  <c r="BN4391" i="1"/>
  <c r="BP4391" i="1" l="1"/>
  <c r="BO4391" i="1"/>
  <c r="BM4394" i="1"/>
  <c r="BN4392" i="1"/>
  <c r="BP4392" i="1" l="1"/>
  <c r="BO4392" i="1"/>
  <c r="BN4393" i="1"/>
  <c r="BM4395" i="1"/>
  <c r="BN4394" i="1" s="1"/>
  <c r="BO4394" i="1" l="1"/>
  <c r="BP4394" i="1"/>
  <c r="BO4393" i="1"/>
  <c r="BP4393" i="1"/>
  <c r="BM4396" i="1"/>
  <c r="BN4395" i="1" s="1"/>
  <c r="BO4395" i="1" l="1"/>
  <c r="BP4395" i="1"/>
  <c r="BM4397" i="1"/>
  <c r="BN4396" i="1" s="1"/>
  <c r="BP4396" i="1" l="1"/>
  <c r="BO4396" i="1"/>
  <c r="BM4398" i="1"/>
  <c r="BM4399" i="1" l="1"/>
  <c r="BN4397" i="1"/>
  <c r="BO4397" i="1" l="1"/>
  <c r="BP4397" i="1"/>
  <c r="BM4400" i="1"/>
  <c r="BN4399" i="1" s="1"/>
  <c r="BO4399" i="1" s="1"/>
  <c r="BN4398" i="1"/>
  <c r="BP4398" i="1" l="1"/>
  <c r="BO4398" i="1"/>
  <c r="BP4399" i="1"/>
  <c r="BM4401" i="1"/>
  <c r="BM4402" i="1" l="1"/>
  <c r="BN4400" i="1"/>
  <c r="BP4400" i="1" l="1"/>
  <c r="BO4400" i="1"/>
  <c r="BM4403" i="1"/>
  <c r="BN4401" i="1"/>
  <c r="BO4401" i="1" l="1"/>
  <c r="BP4401" i="1"/>
  <c r="BM4404" i="1"/>
  <c r="BN4403" i="1"/>
  <c r="BO4403" i="1" s="1"/>
  <c r="BN4402" i="1"/>
  <c r="BO4402" i="1" l="1"/>
  <c r="BP4402" i="1"/>
  <c r="BP4403" i="1"/>
  <c r="BM4405" i="1"/>
  <c r="BM4406" i="1" l="1"/>
  <c r="BN4404" i="1"/>
  <c r="BP4404" i="1" l="1"/>
  <c r="BO4404" i="1"/>
  <c r="BM4407" i="1"/>
  <c r="BN4405" i="1"/>
  <c r="BO4405" i="1" l="1"/>
  <c r="BP4405" i="1"/>
  <c r="BN4406" i="1"/>
  <c r="BM4408" i="1"/>
  <c r="BO4406" i="1" l="1"/>
  <c r="BP4406" i="1"/>
  <c r="BM4409" i="1"/>
  <c r="BN4407" i="1"/>
  <c r="BO4407" i="1" l="1"/>
  <c r="BP4407" i="1"/>
  <c r="BN4408" i="1"/>
  <c r="BM4410" i="1"/>
  <c r="BO4408" i="1" l="1"/>
  <c r="BP4408" i="1"/>
  <c r="BM4411" i="1"/>
  <c r="BN4409" i="1"/>
  <c r="BO4409" i="1" l="1"/>
  <c r="BP4409" i="1"/>
  <c r="BM4412" i="1"/>
  <c r="BN4411" i="1" s="1"/>
  <c r="BO4411" i="1" s="1"/>
  <c r="BN4410" i="1"/>
  <c r="BP4410" i="1" l="1"/>
  <c r="BO4410" i="1"/>
  <c r="BP4411" i="1"/>
  <c r="BM4413" i="1"/>
  <c r="BM4414" i="1" l="1"/>
  <c r="BN4413" i="1"/>
  <c r="BO4413" i="1" s="1"/>
  <c r="BN4412" i="1"/>
  <c r="BO4412" i="1" l="1"/>
  <c r="BP4412" i="1"/>
  <c r="BP4413" i="1"/>
  <c r="BM4415" i="1"/>
  <c r="BN4414" i="1" s="1"/>
  <c r="BO4414" i="1" l="1"/>
  <c r="BP4414" i="1"/>
  <c r="BM4416" i="1"/>
  <c r="BN4415" i="1"/>
  <c r="BO4415" i="1" s="1"/>
  <c r="BP4415" i="1" l="1"/>
  <c r="BM4417" i="1"/>
  <c r="BN4416" i="1" s="1"/>
  <c r="BP4416" i="1" l="1"/>
  <c r="BO4416" i="1"/>
  <c r="BM4418" i="1"/>
  <c r="BM4419" i="1" l="1"/>
  <c r="BN4417" i="1"/>
  <c r="BO4417" i="1" l="1"/>
  <c r="BP4417" i="1"/>
  <c r="BM4420" i="1"/>
  <c r="BN4418" i="1"/>
  <c r="BO4418" i="1" l="1"/>
  <c r="BP4418" i="1"/>
  <c r="BM4421" i="1"/>
  <c r="BN4420" i="1" s="1"/>
  <c r="BO4420" i="1" s="1"/>
  <c r="BN4419" i="1"/>
  <c r="BP4419" i="1" l="1"/>
  <c r="BO4419" i="1"/>
  <c r="BP4420" i="1"/>
  <c r="BM4422" i="1"/>
  <c r="BM4423" i="1" l="1"/>
  <c r="BN4421" i="1"/>
  <c r="BO4421" i="1" l="1"/>
  <c r="BP4421" i="1"/>
  <c r="BM4424" i="1"/>
  <c r="BN4422" i="1"/>
  <c r="BP4422" i="1" l="1"/>
  <c r="BO4422" i="1"/>
  <c r="BM4425" i="1"/>
  <c r="BN4423" i="1"/>
  <c r="BO4423" i="1" l="1"/>
  <c r="BP4423" i="1"/>
  <c r="BM4426" i="1"/>
  <c r="BN4424" i="1"/>
  <c r="BO4424" i="1" l="1"/>
  <c r="BP4424" i="1"/>
  <c r="BM4427" i="1"/>
  <c r="BN4425" i="1"/>
  <c r="BO4425" i="1" l="1"/>
  <c r="BP4425" i="1"/>
  <c r="BM4428" i="1"/>
  <c r="BN4426" i="1"/>
  <c r="BP4426" i="1" l="1"/>
  <c r="BO4426" i="1"/>
  <c r="BM4429" i="1"/>
  <c r="BN4427" i="1"/>
  <c r="BO4427" i="1" l="1"/>
  <c r="BP4427" i="1"/>
  <c r="BM4430" i="1"/>
  <c r="BN4429" i="1" s="1"/>
  <c r="BN4428" i="1"/>
  <c r="BP4429" i="1" l="1"/>
  <c r="BO4429" i="1"/>
  <c r="BP4428" i="1"/>
  <c r="BO4428" i="1"/>
  <c r="BM4431" i="1"/>
  <c r="BM4432" i="1" l="1"/>
  <c r="BN4430" i="1"/>
  <c r="BP4430" i="1" l="1"/>
  <c r="BO4430" i="1"/>
  <c r="BM4433" i="1"/>
  <c r="BN4432" i="1" s="1"/>
  <c r="BO4432" i="1" s="1"/>
  <c r="BN4431" i="1"/>
  <c r="BO4431" i="1" l="1"/>
  <c r="BP4431" i="1"/>
  <c r="BP4433" i="1"/>
  <c r="BP4432" i="1"/>
  <c r="BM4434" i="1"/>
  <c r="BN4433" i="1" s="1"/>
  <c r="BO4433" i="1" s="1"/>
  <c r="BM4435" i="1" l="1"/>
  <c r="BN4434" i="1" s="1"/>
  <c r="BP4434" i="1" s="1"/>
  <c r="BO4434" i="1" l="1"/>
  <c r="BM4436" i="1"/>
  <c r="BM4437" i="1" l="1"/>
  <c r="BN4435" i="1"/>
  <c r="BO4435" i="1" l="1"/>
  <c r="BP4435" i="1"/>
  <c r="BM4438" i="1"/>
  <c r="BN4437" i="1" s="1"/>
  <c r="BO4437" i="1" s="1"/>
  <c r="BN4436" i="1"/>
  <c r="BO4436" i="1" l="1"/>
  <c r="BP4436" i="1"/>
  <c r="BP4437" i="1"/>
  <c r="BM4439" i="1"/>
  <c r="BM4440" i="1" l="1"/>
  <c r="BN4438" i="1"/>
  <c r="BO4438" i="1" l="1"/>
  <c r="BP4438" i="1"/>
  <c r="BM4441" i="1"/>
  <c r="BN4440" i="1" s="1"/>
  <c r="BP4440" i="1" s="1"/>
  <c r="BN4439" i="1"/>
  <c r="BO4439" i="1" l="1"/>
  <c r="BP4439" i="1"/>
  <c r="BO4440" i="1"/>
  <c r="BM4442" i="1"/>
  <c r="BN4441" i="1" s="1"/>
  <c r="BO4441" i="1" l="1"/>
  <c r="BP4441" i="1"/>
  <c r="BM4443" i="1"/>
  <c r="BN4442" i="1" s="1"/>
  <c r="BO4442" i="1" l="1"/>
  <c r="BP4442" i="1"/>
  <c r="BM4444" i="1"/>
  <c r="BM4445" i="1" l="1"/>
  <c r="BN4444" i="1" s="1"/>
  <c r="BO4444" i="1" s="1"/>
  <c r="BN4443" i="1"/>
  <c r="BO4443" i="1" l="1"/>
  <c r="BP4443" i="1"/>
  <c r="BP4444" i="1"/>
  <c r="BM4446" i="1"/>
  <c r="BN4445" i="1" s="1"/>
  <c r="BO4445" i="1" s="1"/>
  <c r="BP4445" i="1" l="1"/>
  <c r="BM4447" i="1"/>
  <c r="BM4448" i="1" l="1"/>
  <c r="BN4446" i="1"/>
  <c r="BP4446" i="1" l="1"/>
  <c r="BO4446" i="1"/>
  <c r="BM4449" i="1"/>
  <c r="BN4447" i="1"/>
  <c r="BO4447" i="1" l="1"/>
  <c r="BP4447" i="1"/>
  <c r="BM4450" i="1"/>
  <c r="BN4449" i="1" s="1"/>
  <c r="BN4448" i="1"/>
  <c r="BO4449" i="1" l="1"/>
  <c r="BP4449" i="1"/>
  <c r="BO4448" i="1"/>
  <c r="BP4448" i="1"/>
  <c r="BM4451" i="1"/>
  <c r="BN4450" i="1" s="1"/>
  <c r="BP4450" i="1" s="1"/>
  <c r="BO4450" i="1" l="1"/>
  <c r="BM4452" i="1"/>
  <c r="BM4453" i="1" l="1"/>
  <c r="BN4451" i="1"/>
  <c r="BO4451" i="1" l="1"/>
  <c r="BP4451" i="1"/>
  <c r="BM4454" i="1"/>
  <c r="BN4452" i="1"/>
  <c r="BP4452" i="1" l="1"/>
  <c r="BO4452" i="1"/>
  <c r="BM4455" i="1"/>
  <c r="BN4453" i="1"/>
  <c r="BO4453" i="1" l="1"/>
  <c r="BP4453" i="1"/>
  <c r="BN4454" i="1"/>
  <c r="BM4456" i="1"/>
  <c r="BO4454" i="1" l="1"/>
  <c r="BP4454" i="1"/>
  <c r="BM4457" i="1"/>
  <c r="BN4456" i="1" s="1"/>
  <c r="BO4456" i="1" s="1"/>
  <c r="BN4455" i="1"/>
  <c r="BO4455" i="1" l="1"/>
  <c r="BP4455" i="1"/>
  <c r="BP4456" i="1"/>
  <c r="BM4458" i="1"/>
  <c r="BM4459" i="1" l="1"/>
  <c r="BN4458" i="1" s="1"/>
  <c r="BN4457" i="1"/>
  <c r="BP4458" i="1" l="1"/>
  <c r="BO4458" i="1"/>
  <c r="BO4457" i="1"/>
  <c r="BP4457" i="1"/>
  <c r="BM4460" i="1"/>
  <c r="BM4461" i="1" l="1"/>
  <c r="BN4459" i="1"/>
  <c r="BO4459" i="1" l="1"/>
  <c r="BP4459" i="1"/>
  <c r="BM4462" i="1"/>
  <c r="BN4460" i="1"/>
  <c r="BO4460" i="1" l="1"/>
  <c r="BP4460" i="1"/>
  <c r="BM4463" i="1"/>
  <c r="BN4461" i="1"/>
  <c r="BO4461" i="1" l="1"/>
  <c r="BP4461" i="1"/>
  <c r="BM4464" i="1"/>
  <c r="BN4463" i="1" s="1"/>
  <c r="BO4463" i="1" s="1"/>
  <c r="BN4462" i="1"/>
  <c r="BO4462" i="1" l="1"/>
  <c r="BP4462" i="1"/>
  <c r="BP4463" i="1"/>
  <c r="BM4465" i="1"/>
  <c r="BM4466" i="1" l="1"/>
  <c r="BN4464" i="1"/>
  <c r="BO4464" i="1" l="1"/>
  <c r="BP4464" i="1"/>
  <c r="BM4467" i="1"/>
  <c r="BN4466" i="1" s="1"/>
  <c r="BN4465" i="1"/>
  <c r="BP4466" i="1" l="1"/>
  <c r="BO4466" i="1"/>
  <c r="BO4465" i="1"/>
  <c r="BP4465" i="1"/>
  <c r="BM4468" i="1"/>
  <c r="BN4467" i="1" s="1"/>
  <c r="BO4467" i="1" s="1"/>
  <c r="BP4467" i="1" l="1"/>
  <c r="BM4469" i="1"/>
  <c r="BN4468" i="1" s="1"/>
  <c r="BP4468" i="1" l="1"/>
  <c r="BO4468" i="1"/>
  <c r="BM4470" i="1"/>
  <c r="BN4469" i="1" s="1"/>
  <c r="BO4469" i="1" s="1"/>
  <c r="BP4469" i="1" l="1"/>
  <c r="BM4471" i="1"/>
  <c r="BN4470" i="1" l="1"/>
  <c r="BM4472" i="1"/>
  <c r="BN4471" i="1" l="1"/>
  <c r="BP4470" i="1"/>
  <c r="BO4470" i="1"/>
  <c r="BM4473" i="1"/>
  <c r="BO4471" i="1" l="1"/>
  <c r="BP4471" i="1"/>
  <c r="BM4474" i="1"/>
  <c r="BN4472" i="1"/>
  <c r="BO4472" i="1" l="1"/>
  <c r="BP4472" i="1"/>
  <c r="BM4475" i="1"/>
  <c r="BN4473" i="1"/>
  <c r="BO4473" i="1" l="1"/>
  <c r="BP4473" i="1"/>
  <c r="BM4476" i="1"/>
  <c r="BN4475" i="1" s="1"/>
  <c r="BO4475" i="1" s="1"/>
  <c r="BN4474" i="1"/>
  <c r="BO4474" i="1" l="1"/>
  <c r="BP4474" i="1"/>
  <c r="BP4475" i="1"/>
  <c r="BM4477" i="1"/>
  <c r="BM4478" i="1" l="1"/>
  <c r="BN4476" i="1"/>
  <c r="BP4476" i="1" l="1"/>
  <c r="BO4476" i="1"/>
  <c r="BM4479" i="1"/>
  <c r="BN4477" i="1"/>
  <c r="BO4477" i="1" l="1"/>
  <c r="BP4477" i="1"/>
  <c r="BM4480" i="1"/>
  <c r="BN4478" i="1"/>
  <c r="BO4478" i="1" l="1"/>
  <c r="BP4478" i="1"/>
  <c r="BN4479" i="1"/>
  <c r="BM4481" i="1"/>
  <c r="BN4480" i="1" s="1"/>
  <c r="BO4480" i="1" s="1"/>
  <c r="BO4479" i="1" l="1"/>
  <c r="BP4479" i="1"/>
  <c r="BP4480" i="1"/>
  <c r="BM4482" i="1"/>
  <c r="BM4483" i="1" l="1"/>
  <c r="BN4481" i="1"/>
  <c r="BO4481" i="1" l="1"/>
  <c r="BP4481" i="1"/>
  <c r="BM4484" i="1"/>
  <c r="BN4482" i="1"/>
  <c r="BP4482" i="1" l="1"/>
  <c r="BO4482" i="1"/>
  <c r="BM4485" i="1"/>
  <c r="BN4483" i="1"/>
  <c r="BO4483" i="1" l="1"/>
  <c r="BP4483" i="1"/>
  <c r="BM4486" i="1"/>
  <c r="BN4484" i="1"/>
  <c r="BO4484" i="1" l="1"/>
  <c r="BP4484" i="1"/>
  <c r="BM4487" i="1"/>
  <c r="BN4485" i="1"/>
  <c r="BO4485" i="1" l="1"/>
  <c r="BP4485" i="1"/>
  <c r="BM4488" i="1"/>
  <c r="BN4486" i="1"/>
  <c r="BP4486" i="1" l="1"/>
  <c r="BO4486" i="1"/>
  <c r="BN4487" i="1"/>
  <c r="BM4489" i="1"/>
  <c r="BN4488" i="1" l="1"/>
  <c r="BP4487" i="1"/>
  <c r="BO4487" i="1"/>
  <c r="BM4490" i="1"/>
  <c r="BP4488" i="1" l="1"/>
  <c r="BO4488" i="1"/>
  <c r="BM4491" i="1"/>
  <c r="BN4490" i="1" s="1"/>
  <c r="BO4490" i="1" s="1"/>
  <c r="BN4489" i="1"/>
  <c r="BO4489" i="1" l="1"/>
  <c r="BP4489" i="1"/>
  <c r="BP4490" i="1"/>
  <c r="BM4492" i="1"/>
  <c r="BM4493" i="1" l="1"/>
  <c r="BN4491" i="1"/>
  <c r="BP4491" i="1" l="1"/>
  <c r="BO4491" i="1"/>
  <c r="BN4492" i="1"/>
  <c r="BM4494" i="1"/>
  <c r="BO4492" i="1" l="1"/>
  <c r="BP4492" i="1"/>
  <c r="BM4495" i="1"/>
  <c r="BN4493" i="1"/>
  <c r="BO4493" i="1" l="1"/>
  <c r="BP4493" i="1"/>
  <c r="BM4496" i="1"/>
  <c r="BN4494" i="1"/>
  <c r="BP4494" i="1" l="1"/>
  <c r="BO4494" i="1"/>
  <c r="BM4497" i="1"/>
  <c r="BN4495" i="1"/>
  <c r="BP4495" i="1" l="1"/>
  <c r="BO4495" i="1"/>
  <c r="BM4498" i="1"/>
  <c r="BN4496" i="1"/>
  <c r="BO4496" i="1" l="1"/>
  <c r="BP4496" i="1"/>
  <c r="BM4499" i="1"/>
  <c r="BN4498" i="1" s="1"/>
  <c r="BO4498" i="1" s="1"/>
  <c r="BN4497" i="1"/>
  <c r="BO4497" i="1" l="1"/>
  <c r="BP4497" i="1"/>
  <c r="BP4498" i="1"/>
  <c r="BM4500" i="1"/>
  <c r="BM4501" i="1" l="1"/>
  <c r="BN4499" i="1"/>
  <c r="BP4499" i="1" l="1"/>
  <c r="BO4499" i="1"/>
  <c r="BM4502" i="1"/>
  <c r="BN4501" i="1" s="1"/>
  <c r="BO4501" i="1" s="1"/>
  <c r="BN4500" i="1"/>
  <c r="BP4500" i="1" l="1"/>
  <c r="BO4500" i="1"/>
  <c r="BP4501" i="1"/>
  <c r="BM4503" i="1"/>
  <c r="BN4502" i="1" s="1"/>
  <c r="BP4502" i="1" l="1"/>
  <c r="BO4502" i="1"/>
  <c r="BM4504" i="1"/>
  <c r="BN4503" i="1" s="1"/>
  <c r="BO4503" i="1" s="1"/>
  <c r="BP4503" i="1" l="1"/>
  <c r="BM4505" i="1"/>
  <c r="BN4504" i="1" s="1"/>
  <c r="BP4504" i="1" l="1"/>
  <c r="BO4504" i="1"/>
  <c r="BM4506" i="1"/>
  <c r="BM4507" i="1" l="1"/>
  <c r="BN4505" i="1"/>
  <c r="BO4505" i="1" l="1"/>
  <c r="BP4505" i="1"/>
  <c r="BN4506" i="1"/>
  <c r="BM4508" i="1"/>
  <c r="BN4507" i="1" s="1"/>
  <c r="BP4507" i="1" l="1"/>
  <c r="BO4507" i="1"/>
  <c r="BP4506" i="1"/>
  <c r="BO4506" i="1"/>
  <c r="BM4509" i="1"/>
  <c r="BM4510" i="1" l="1"/>
  <c r="BN4509" i="1" s="1"/>
  <c r="BO4509" i="1" s="1"/>
  <c r="BN4508" i="1"/>
  <c r="BO4508" i="1" l="1"/>
  <c r="BP4508" i="1"/>
  <c r="BP4509" i="1"/>
  <c r="BM4511" i="1"/>
  <c r="BN4510" i="1" s="1"/>
  <c r="BO4510" i="1" s="1"/>
  <c r="BP4510" i="1" l="1"/>
  <c r="BM4512" i="1"/>
  <c r="BM4513" i="1" l="1"/>
  <c r="BN4511" i="1"/>
  <c r="BO4511" i="1" l="1"/>
  <c r="BP4511" i="1"/>
  <c r="BM4514" i="1"/>
  <c r="BN4512" i="1"/>
  <c r="BP4512" i="1" l="1"/>
  <c r="BO4512" i="1"/>
  <c r="BM4515" i="1"/>
  <c r="BN4513" i="1"/>
  <c r="BO4513" i="1" l="1"/>
  <c r="BP4513" i="1"/>
  <c r="BM4516" i="1"/>
  <c r="BN4514" i="1"/>
  <c r="BO4514" i="1" l="1"/>
  <c r="BP4514" i="1"/>
  <c r="BM4517" i="1"/>
  <c r="BN4516" i="1" s="1"/>
  <c r="BO4516" i="1" s="1"/>
  <c r="BN4515" i="1"/>
  <c r="BO4515" i="1" l="1"/>
  <c r="BP4515" i="1"/>
  <c r="BP4516" i="1"/>
  <c r="BM4518" i="1"/>
  <c r="BM4519" i="1" l="1"/>
  <c r="BN4518" i="1" s="1"/>
  <c r="BN4517" i="1"/>
  <c r="BP4518" i="1" l="1"/>
  <c r="BO4518" i="1"/>
  <c r="BO4517" i="1"/>
  <c r="BP4517" i="1"/>
  <c r="BM4520" i="1"/>
  <c r="BN4519" i="1" s="1"/>
  <c r="BO4519" i="1" s="1"/>
  <c r="BP4519" i="1" l="1"/>
  <c r="BM4521" i="1"/>
  <c r="BM4522" i="1" l="1"/>
  <c r="BN4520" i="1"/>
  <c r="BO4520" i="1" l="1"/>
  <c r="BP4520" i="1"/>
  <c r="BM4523" i="1"/>
  <c r="BN4522" i="1" s="1"/>
  <c r="BP4522" i="1" s="1"/>
  <c r="BN4521" i="1"/>
  <c r="BO4521" i="1" l="1"/>
  <c r="BP4521" i="1"/>
  <c r="BO4522" i="1"/>
  <c r="BM4524" i="1"/>
  <c r="BN4523" i="1" l="1"/>
  <c r="BM4525" i="1"/>
  <c r="BN4524" i="1" s="1"/>
  <c r="BP4524" i="1" s="1"/>
  <c r="BO4523" i="1" l="1"/>
  <c r="BP4523" i="1"/>
  <c r="BO4524" i="1"/>
  <c r="BM4526" i="1"/>
  <c r="BM4527" i="1" l="1"/>
  <c r="BN4525" i="1"/>
  <c r="BO4525" i="1" l="1"/>
  <c r="BP4525" i="1"/>
  <c r="BM4528" i="1"/>
  <c r="BN4527" i="1" s="1"/>
  <c r="BN4526" i="1"/>
  <c r="BO4527" i="1" l="1"/>
  <c r="BP4527" i="1"/>
  <c r="BO4526" i="1"/>
  <c r="BP4526" i="1"/>
  <c r="BM4529" i="1"/>
  <c r="BN4528" i="1" s="1"/>
  <c r="BO4528" i="1" s="1"/>
  <c r="BP4528" i="1" l="1"/>
  <c r="BM4530" i="1"/>
  <c r="BM4531" i="1" l="1"/>
  <c r="BN4530" i="1" s="1"/>
  <c r="BN4529" i="1"/>
  <c r="BP4530" i="1" l="1"/>
  <c r="BO4530" i="1"/>
  <c r="BO4529" i="1"/>
  <c r="BP4529" i="1"/>
  <c r="BM4532" i="1"/>
  <c r="BM4533" i="1" l="1"/>
  <c r="BN4531" i="1"/>
  <c r="BO4531" i="1" l="1"/>
  <c r="BP4531" i="1"/>
  <c r="BM4534" i="1"/>
  <c r="BN4533" i="1" s="1"/>
  <c r="BO4533" i="1" s="1"/>
  <c r="BN4532" i="1"/>
  <c r="BO4532" i="1" l="1"/>
  <c r="BP4532" i="1"/>
  <c r="BP4533" i="1"/>
  <c r="BM4535" i="1"/>
  <c r="BM4536" i="1" l="1"/>
  <c r="BN4535" i="1" s="1"/>
  <c r="BN4534" i="1"/>
  <c r="BO4535" i="1" l="1"/>
  <c r="BP4535" i="1"/>
  <c r="BO4534" i="1"/>
  <c r="BP4534" i="1"/>
  <c r="BM4537" i="1"/>
  <c r="BM4538" i="1" l="1"/>
  <c r="BN4536" i="1"/>
  <c r="BP4536" i="1" l="1"/>
  <c r="BO4536" i="1"/>
  <c r="BM4539" i="1"/>
  <c r="BN4537" i="1"/>
  <c r="BO4537" i="1" l="1"/>
  <c r="BP4537" i="1"/>
  <c r="BM4540" i="1"/>
  <c r="BN4538" i="1"/>
  <c r="BO4538" i="1" l="1"/>
  <c r="BP4538" i="1"/>
  <c r="BM4541" i="1"/>
  <c r="BN4540" i="1" s="1"/>
  <c r="BN4539" i="1"/>
  <c r="BP4540" i="1" l="1"/>
  <c r="BO4540" i="1"/>
  <c r="BO4539" i="1"/>
  <c r="BP4539" i="1"/>
  <c r="BM4542" i="1"/>
  <c r="BN4541" i="1" s="1"/>
  <c r="BO4541" i="1" s="1"/>
  <c r="BP4541" i="1" l="1"/>
  <c r="BM4543" i="1"/>
  <c r="BM4544" i="1" l="1"/>
  <c r="BN4543" i="1" s="1"/>
  <c r="BN4542" i="1"/>
  <c r="BO4543" i="1" l="1"/>
  <c r="BP4543" i="1"/>
  <c r="BP4542" i="1"/>
  <c r="BO4542" i="1"/>
  <c r="BM4545" i="1"/>
  <c r="BM4546" i="1" l="1"/>
  <c r="BN4544" i="1"/>
  <c r="BO4544" i="1" l="1"/>
  <c r="BP4544" i="1"/>
  <c r="BM4547" i="1"/>
  <c r="BN4545" i="1"/>
  <c r="BO4545" i="1" l="1"/>
  <c r="BP4545" i="1"/>
  <c r="BM4548" i="1"/>
  <c r="BN4546" i="1"/>
  <c r="BO4546" i="1" l="1"/>
  <c r="BP4546" i="1"/>
  <c r="BM4549" i="1"/>
  <c r="BN4547" i="1"/>
  <c r="BO4547" i="1" l="1"/>
  <c r="BP4547" i="1"/>
  <c r="BM4550" i="1"/>
  <c r="BN4548" i="1"/>
  <c r="BO4548" i="1" l="1"/>
  <c r="BP4548" i="1"/>
  <c r="BM4551" i="1"/>
  <c r="BN4549" i="1"/>
  <c r="BO4549" i="1" l="1"/>
  <c r="BP4549" i="1"/>
  <c r="BM4552" i="1"/>
  <c r="BN4551" i="1" s="1"/>
  <c r="BO4551" i="1" s="1"/>
  <c r="BN4550" i="1"/>
  <c r="BO4550" i="1" l="1"/>
  <c r="BP4550" i="1"/>
  <c r="BP4551" i="1"/>
  <c r="BM4553" i="1"/>
  <c r="BN4552" i="1" s="1"/>
  <c r="BO4552" i="1" s="1"/>
  <c r="BP4552" i="1" l="1"/>
  <c r="BM4554" i="1"/>
  <c r="BM4555" i="1" l="1"/>
  <c r="BN4554" i="1" s="1"/>
  <c r="BP4554" i="1" s="1"/>
  <c r="BN4553" i="1"/>
  <c r="BO4553" i="1" l="1"/>
  <c r="BP4553" i="1"/>
  <c r="BO4554" i="1"/>
  <c r="BM4556" i="1"/>
  <c r="BN4555" i="1" s="1"/>
  <c r="BO4555" i="1" l="1"/>
  <c r="BP4555" i="1"/>
  <c r="BM4557" i="1"/>
  <c r="BM4558" i="1" l="1"/>
  <c r="BN4556" i="1"/>
  <c r="BO4556" i="1" l="1"/>
  <c r="BP4556" i="1"/>
  <c r="BM4559" i="1"/>
  <c r="BN4557" i="1"/>
  <c r="BO4557" i="1" l="1"/>
  <c r="BP4557" i="1"/>
  <c r="BM4560" i="1"/>
  <c r="BN4558" i="1"/>
  <c r="BN4559" i="1" l="1"/>
  <c r="BP4558" i="1"/>
  <c r="BO4558" i="1"/>
  <c r="BM4561" i="1"/>
  <c r="BP4559" i="1" l="1"/>
  <c r="BO4559" i="1"/>
  <c r="BM4562" i="1"/>
  <c r="BN4560" i="1"/>
  <c r="BP4560" i="1" l="1"/>
  <c r="BO4560" i="1"/>
  <c r="BM4563" i="1"/>
  <c r="BN4561" i="1"/>
  <c r="BP4561" i="1" l="1"/>
  <c r="BO4561" i="1"/>
  <c r="BM4564" i="1"/>
  <c r="BN4562" i="1"/>
  <c r="BO4562" i="1" l="1"/>
  <c r="BP4562" i="1"/>
  <c r="BM4565" i="1"/>
  <c r="BN4564" i="1" s="1"/>
  <c r="BO4564" i="1" s="1"/>
  <c r="BN4563" i="1"/>
  <c r="BO4563" i="1" l="1"/>
  <c r="BP4563" i="1"/>
  <c r="BP4564" i="1"/>
  <c r="BM4566" i="1"/>
  <c r="BM4567" i="1" l="1"/>
  <c r="BN4565" i="1"/>
  <c r="BO4565" i="1" l="1"/>
  <c r="BP4565" i="1"/>
  <c r="BM4568" i="1"/>
  <c r="BN4566" i="1"/>
  <c r="BN4567" i="1" l="1"/>
  <c r="BP4566" i="1"/>
  <c r="BO4566" i="1"/>
  <c r="BM4569" i="1"/>
  <c r="BP4567" i="1" l="1"/>
  <c r="BO4567" i="1"/>
  <c r="BM4570" i="1"/>
  <c r="BN4569" i="1" s="1"/>
  <c r="BO4569" i="1" s="1"/>
  <c r="BN4568" i="1"/>
  <c r="BO4568" i="1" l="1"/>
  <c r="BP4568" i="1"/>
  <c r="BP4569" i="1"/>
  <c r="BM4571" i="1"/>
  <c r="BM4572" i="1" l="1"/>
  <c r="BN4570" i="1"/>
  <c r="BO4570" i="1" l="1"/>
  <c r="BP4570" i="1"/>
  <c r="BM4573" i="1"/>
  <c r="BN4572" i="1" s="1"/>
  <c r="BN4571" i="1"/>
  <c r="BP4572" i="1" l="1"/>
  <c r="BO4572" i="1"/>
  <c r="BO4571" i="1"/>
  <c r="BP4571" i="1"/>
  <c r="BM4574" i="1"/>
  <c r="BN4573" i="1" s="1"/>
  <c r="BO4573" i="1" s="1"/>
  <c r="BP4573" i="1" l="1"/>
  <c r="BM4575" i="1"/>
  <c r="BM4576" i="1" l="1"/>
  <c r="BN4574" i="1"/>
  <c r="BO4574" i="1" l="1"/>
  <c r="BP4574" i="1"/>
  <c r="BM4577" i="1"/>
  <c r="BN4576" i="1" s="1"/>
  <c r="BN4575" i="1"/>
  <c r="BO4576" i="1" l="1"/>
  <c r="BP4576" i="1"/>
  <c r="BO4575" i="1"/>
  <c r="BP4575" i="1"/>
  <c r="BM4578" i="1"/>
  <c r="BN4577" i="1" s="1"/>
  <c r="BO4577" i="1" s="1"/>
  <c r="BP4577" i="1" l="1"/>
  <c r="BM4579" i="1"/>
  <c r="BN4578" i="1" s="1"/>
  <c r="BP4578" i="1" s="1"/>
  <c r="BO4578" i="1" l="1"/>
  <c r="BM4580" i="1"/>
  <c r="BM4581" i="1" l="1"/>
  <c r="BN4579" i="1"/>
  <c r="BO4579" i="1" l="1"/>
  <c r="BP4579" i="1"/>
  <c r="BM4582" i="1"/>
  <c r="BN4580" i="1"/>
  <c r="BO4580" i="1" l="1"/>
  <c r="BP4580" i="1"/>
  <c r="BM4583" i="1"/>
  <c r="BN4582" i="1" s="1"/>
  <c r="BO4582" i="1" s="1"/>
  <c r="BN4581" i="1"/>
  <c r="BO4581" i="1" l="1"/>
  <c r="BP4581" i="1"/>
  <c r="BP4582" i="1"/>
  <c r="BM4584" i="1"/>
  <c r="BN4583" i="1" s="1"/>
  <c r="BO4583" i="1" s="1"/>
  <c r="BP4583" i="1" l="1"/>
  <c r="BM4585" i="1"/>
  <c r="BM4586" i="1" l="1"/>
  <c r="BN4585" i="1" s="1"/>
  <c r="BN4584" i="1"/>
  <c r="BO4585" i="1" l="1"/>
  <c r="BP4585" i="1"/>
  <c r="BP4584" i="1"/>
  <c r="BO4584" i="1"/>
  <c r="BM4587" i="1"/>
  <c r="BM4588" i="1" l="1"/>
  <c r="BN4586" i="1"/>
  <c r="BO4586" i="1" l="1"/>
  <c r="BP4586" i="1"/>
  <c r="BM4589" i="1"/>
  <c r="BN4588" i="1" s="1"/>
  <c r="BO4588" i="1" s="1"/>
  <c r="BN4587" i="1"/>
  <c r="BO4587" i="1" l="1"/>
  <c r="BP4587" i="1"/>
  <c r="BP4588" i="1"/>
  <c r="BM4590" i="1"/>
  <c r="BM4591" i="1" l="1"/>
  <c r="BN4590" i="1" s="1"/>
  <c r="BP4590" i="1" s="1"/>
  <c r="BN4589" i="1"/>
  <c r="BO4589" i="1" l="1"/>
  <c r="BP4589" i="1"/>
  <c r="BO4590" i="1"/>
  <c r="BM4592" i="1"/>
  <c r="BN4591" i="1" s="1"/>
  <c r="BO4591" i="1" l="1"/>
  <c r="BP4591" i="1"/>
  <c r="BM4593" i="1"/>
  <c r="BM4594" i="1" l="1"/>
  <c r="BN4593" i="1" s="1"/>
  <c r="BO4593" i="1" s="1"/>
  <c r="BN4592" i="1"/>
  <c r="BP4592" i="1" l="1"/>
  <c r="BO4592" i="1"/>
  <c r="BP4593" i="1"/>
  <c r="BM4595" i="1"/>
  <c r="BM4596" i="1" l="1"/>
  <c r="BN4594" i="1"/>
  <c r="BP4594" i="1" l="1"/>
  <c r="BO4594" i="1"/>
  <c r="BM4597" i="1"/>
  <c r="BN4596" i="1" s="1"/>
  <c r="BP4596" i="1" s="1"/>
  <c r="BN4595" i="1"/>
  <c r="BO4595" i="1" l="1"/>
  <c r="BP4595" i="1"/>
  <c r="BO4596" i="1"/>
  <c r="BM4598" i="1"/>
  <c r="BM4599" i="1" l="1"/>
  <c r="BN4597" i="1"/>
  <c r="BO4597" i="1" l="1"/>
  <c r="BP4597" i="1"/>
  <c r="BN4598" i="1"/>
  <c r="BM4600" i="1"/>
  <c r="BP4598" i="1" l="1"/>
  <c r="BO4598" i="1"/>
  <c r="BM4601" i="1"/>
  <c r="BN4599" i="1"/>
  <c r="BO4599" i="1" l="1"/>
  <c r="BP4599" i="1"/>
  <c r="BN4600" i="1"/>
  <c r="BM4602" i="1"/>
  <c r="BN4601" i="1" s="1"/>
  <c r="BO4601" i="1" s="1"/>
  <c r="BO4600" i="1" l="1"/>
  <c r="BP4600" i="1"/>
  <c r="BP4601" i="1"/>
  <c r="BM4603" i="1"/>
  <c r="BM4604" i="1" l="1"/>
  <c r="BN4603" i="1" s="1"/>
  <c r="BO4603" i="1" s="1"/>
  <c r="BN4602" i="1"/>
  <c r="BP4602" i="1" l="1"/>
  <c r="BO4602" i="1"/>
  <c r="BP4603" i="1"/>
  <c r="BM4605" i="1"/>
  <c r="BM4606" i="1" l="1"/>
  <c r="BN4604" i="1"/>
  <c r="BP4604" i="1" l="1"/>
  <c r="BO4604" i="1"/>
  <c r="BM4607" i="1"/>
  <c r="BN4606" i="1" s="1"/>
  <c r="BO4606" i="1" s="1"/>
  <c r="BN4605" i="1"/>
  <c r="BP4605" i="1" l="1"/>
  <c r="BO4605" i="1"/>
  <c r="BP4607" i="1"/>
  <c r="BP4606" i="1"/>
  <c r="BM4608" i="1"/>
  <c r="BN4607" i="1" s="1"/>
  <c r="BO4607" i="1" s="1"/>
  <c r="BM4609" i="1" l="1"/>
  <c r="BM4610" i="1" l="1"/>
  <c r="BN4609" i="1" s="1"/>
  <c r="BN4608" i="1"/>
  <c r="BO4609" i="1" l="1"/>
  <c r="BP4609" i="1"/>
  <c r="BP4608" i="1"/>
  <c r="BO4608" i="1"/>
  <c r="BM4611" i="1"/>
  <c r="BM4612" i="1" l="1"/>
  <c r="BN4611" i="1" s="1"/>
  <c r="BO4611" i="1" s="1"/>
  <c r="BN4610" i="1"/>
  <c r="BO4610" i="1" l="1"/>
  <c r="BP4610" i="1"/>
  <c r="BP4611" i="1"/>
  <c r="BM4613" i="1"/>
  <c r="BN4612" i="1" l="1"/>
  <c r="BM4614" i="1"/>
  <c r="BP4612" i="1" l="1"/>
  <c r="BO4612" i="1"/>
  <c r="BM4615" i="1"/>
  <c r="BN4614" i="1" s="1"/>
  <c r="BP4614" i="1" s="1"/>
  <c r="BN4613" i="1"/>
  <c r="BO4613" i="1" l="1"/>
  <c r="BP4613" i="1"/>
  <c r="BO4614" i="1"/>
  <c r="BM4616" i="1"/>
  <c r="BM4617" i="1" l="1"/>
  <c r="BN4615" i="1"/>
  <c r="BO4615" i="1" l="1"/>
  <c r="BP4615" i="1"/>
  <c r="BM4618" i="1"/>
  <c r="BN4616" i="1"/>
  <c r="BO4616" i="1" l="1"/>
  <c r="BP4616" i="1"/>
  <c r="BM4619" i="1"/>
  <c r="BN4617" i="1"/>
  <c r="BO4617" i="1" l="1"/>
  <c r="BP4617" i="1"/>
  <c r="BM4620" i="1"/>
  <c r="BN4619" i="1" s="1"/>
  <c r="BO4619" i="1" s="1"/>
  <c r="BN4618" i="1"/>
  <c r="BO4618" i="1" l="1"/>
  <c r="BP4618" i="1"/>
  <c r="BP4619" i="1"/>
  <c r="BM4621" i="1"/>
  <c r="BM4622" i="1" l="1"/>
  <c r="BN4620" i="1"/>
  <c r="BP4620" i="1" l="1"/>
  <c r="BO4620" i="1"/>
  <c r="BM4623" i="1"/>
  <c r="BN4622" i="1" s="1"/>
  <c r="BO4622" i="1" s="1"/>
  <c r="BN4621" i="1"/>
  <c r="BO4621" i="1" l="1"/>
  <c r="BP4621" i="1"/>
  <c r="BP4622" i="1"/>
  <c r="BM4624" i="1"/>
  <c r="BM4625" i="1" l="1"/>
  <c r="BN4624" i="1" s="1"/>
  <c r="BN4623" i="1"/>
  <c r="BO4624" i="1" l="1"/>
  <c r="BP4624" i="1"/>
  <c r="BO4623" i="1"/>
  <c r="BP4623" i="1"/>
  <c r="BM4626" i="1"/>
  <c r="BN4625" i="1" s="1"/>
  <c r="BO4625" i="1" l="1"/>
  <c r="BP4625" i="1"/>
  <c r="BM4627" i="1"/>
  <c r="BM4628" i="1" l="1"/>
  <c r="BN4627" i="1" s="1"/>
  <c r="BO4627" i="1" s="1"/>
  <c r="BN4626" i="1"/>
  <c r="BP4626" i="1" l="1"/>
  <c r="BO4626" i="1"/>
  <c r="BP4627" i="1"/>
  <c r="BM4629" i="1"/>
  <c r="BM4630" i="1" l="1"/>
  <c r="BN4628" i="1"/>
  <c r="BO4628" i="1" l="1"/>
  <c r="BP4628" i="1"/>
  <c r="BM4631" i="1"/>
  <c r="BN4629" i="1"/>
  <c r="BP4629" i="1" l="1"/>
  <c r="BO4629" i="1"/>
  <c r="BM4632" i="1"/>
  <c r="BN4630" i="1"/>
  <c r="BP4630" i="1" l="1"/>
  <c r="BO4630" i="1"/>
  <c r="BM4633" i="1"/>
  <c r="BN4632" i="1" s="1"/>
  <c r="BP4632" i="1" s="1"/>
  <c r="BN4631" i="1"/>
  <c r="BO4631" i="1" l="1"/>
  <c r="BP4631" i="1"/>
  <c r="BO4632" i="1"/>
  <c r="BM4634" i="1"/>
  <c r="BM4635" i="1" l="1"/>
  <c r="BN4633" i="1"/>
  <c r="BO4633" i="1" l="1"/>
  <c r="BP4633" i="1"/>
  <c r="BM4636" i="1"/>
  <c r="BN4634" i="1"/>
  <c r="BO4634" i="1" l="1"/>
  <c r="BP4634" i="1"/>
  <c r="BN4635" i="1"/>
  <c r="BM4637" i="1"/>
  <c r="BP4635" i="1" l="1"/>
  <c r="BO4635" i="1"/>
  <c r="BN4636" i="1"/>
  <c r="BM4638" i="1"/>
  <c r="BN4637" i="1" s="1"/>
  <c r="BO4637" i="1" s="1"/>
  <c r="BO4636" i="1" l="1"/>
  <c r="BP4636" i="1"/>
  <c r="BP4637" i="1"/>
  <c r="BM4639" i="1"/>
  <c r="BM4640" i="1" l="1"/>
  <c r="BN4638" i="1"/>
  <c r="BP4638" i="1" l="1"/>
  <c r="BO4638" i="1"/>
  <c r="BM4641" i="1"/>
  <c r="BN4639" i="1"/>
  <c r="BO4639" i="1" l="1"/>
  <c r="BP4639" i="1"/>
  <c r="BM4642" i="1"/>
  <c r="BN4640" i="1"/>
  <c r="BO4640" i="1" l="1"/>
  <c r="BP4640" i="1"/>
  <c r="BM4643" i="1"/>
  <c r="BN4641" i="1"/>
  <c r="BO4641" i="1" l="1"/>
  <c r="BP4641" i="1"/>
  <c r="BM4644" i="1"/>
  <c r="BN4642" i="1"/>
  <c r="BO4642" i="1" l="1"/>
  <c r="BP4642" i="1"/>
  <c r="BN4643" i="1"/>
  <c r="BM4645" i="1"/>
  <c r="BO4643" i="1" l="1"/>
  <c r="BP4643" i="1"/>
  <c r="BM4646" i="1"/>
  <c r="BN4644" i="1"/>
  <c r="BO4644" i="1" l="1"/>
  <c r="BP4644" i="1"/>
  <c r="BN4645" i="1"/>
  <c r="BM4647" i="1"/>
  <c r="BO4645" i="1" l="1"/>
  <c r="BP4645" i="1"/>
  <c r="BM4648" i="1"/>
  <c r="BN4646" i="1"/>
  <c r="BP4646" i="1" l="1"/>
  <c r="BO4646" i="1"/>
  <c r="BM4649" i="1"/>
  <c r="BN4647" i="1"/>
  <c r="BO4647" i="1" l="1"/>
  <c r="BP4647" i="1"/>
  <c r="BN4648" i="1"/>
  <c r="BM4650" i="1"/>
  <c r="BO4648" i="1" l="1"/>
  <c r="BP4648" i="1"/>
  <c r="BM4651" i="1"/>
  <c r="BN4649" i="1"/>
  <c r="BP4649" i="1" l="1"/>
  <c r="BO4649" i="1"/>
  <c r="BM4652" i="1"/>
  <c r="BN4650" i="1"/>
  <c r="BP4650" i="1" l="1"/>
  <c r="BO4650" i="1"/>
  <c r="BM4653" i="1"/>
  <c r="BN4651" i="1"/>
  <c r="BO4651" i="1" l="1"/>
  <c r="BP4651" i="1"/>
  <c r="BM4654" i="1"/>
  <c r="BN4653" i="1" s="1"/>
  <c r="BO4653" i="1" s="1"/>
  <c r="BN4652" i="1"/>
  <c r="BO4652" i="1" l="1"/>
  <c r="BP4652" i="1"/>
  <c r="BP4653" i="1"/>
  <c r="BM4655" i="1"/>
  <c r="BN4654" i="1" s="1"/>
  <c r="BO4654" i="1" s="1"/>
  <c r="BP4654" i="1" l="1"/>
  <c r="BM4656" i="1"/>
  <c r="BM4657" i="1" l="1"/>
  <c r="BN4655" i="1"/>
  <c r="BO4655" i="1" l="1"/>
  <c r="BP4655" i="1"/>
  <c r="BN4656" i="1"/>
  <c r="BM4658" i="1"/>
  <c r="BO4656" i="1" l="1"/>
  <c r="BP4656" i="1"/>
  <c r="BM4659" i="1"/>
  <c r="BN4658" i="1" s="1"/>
  <c r="BP4658" i="1" s="1"/>
  <c r="BN4657" i="1"/>
  <c r="BO4657" i="1" l="1"/>
  <c r="BP4657" i="1"/>
  <c r="BO4658" i="1"/>
  <c r="BM4660" i="1"/>
  <c r="BM4661" i="1" l="1"/>
  <c r="BN4660" i="1" s="1"/>
  <c r="BO4660" i="1" s="1"/>
  <c r="BN4659" i="1"/>
  <c r="BO4659" i="1" l="1"/>
  <c r="BP4659" i="1"/>
  <c r="BP4660" i="1"/>
  <c r="BM4662" i="1"/>
  <c r="BN4661" i="1" s="1"/>
  <c r="BO4661" i="1" s="1"/>
  <c r="BP4661" i="1" l="1"/>
  <c r="BM4663" i="1"/>
  <c r="BM4664" i="1" l="1"/>
  <c r="BN4662" i="1"/>
  <c r="BO4662" i="1" l="1"/>
  <c r="BP4662" i="1"/>
  <c r="BM4665" i="1"/>
  <c r="BN4663" i="1"/>
  <c r="BO4663" i="1" l="1"/>
  <c r="BP4663" i="1"/>
  <c r="BM4666" i="1"/>
  <c r="BN4664" i="1"/>
  <c r="BO4664" i="1" l="1"/>
  <c r="BP4664" i="1"/>
  <c r="BM4667" i="1"/>
  <c r="BN4666" i="1" s="1"/>
  <c r="BO4666" i="1" s="1"/>
  <c r="BN4665" i="1"/>
  <c r="BO4665" i="1" l="1"/>
  <c r="BP4665" i="1"/>
  <c r="BP4666" i="1"/>
  <c r="BM4668" i="1"/>
  <c r="BM4669" i="1" l="1"/>
  <c r="BN4667" i="1"/>
  <c r="BO4667" i="1" l="1"/>
  <c r="BP4667" i="1"/>
  <c r="BM4670" i="1"/>
  <c r="BN4669" i="1" s="1"/>
  <c r="BP4669" i="1" s="1"/>
  <c r="BN4668" i="1"/>
  <c r="BO4668" i="1" l="1"/>
  <c r="BP4668" i="1"/>
  <c r="BO4669" i="1"/>
  <c r="BM4671" i="1"/>
  <c r="BN4670" i="1" s="1"/>
  <c r="BP4670" i="1" s="1"/>
  <c r="BO4670" i="1" l="1"/>
  <c r="BM4672" i="1"/>
  <c r="BM4673" i="1" l="1"/>
  <c r="BN4672" i="1" s="1"/>
  <c r="BO4672" i="1" s="1"/>
  <c r="BN4671" i="1"/>
  <c r="BO4671" i="1" l="1"/>
  <c r="BP4671" i="1"/>
  <c r="BP4672" i="1"/>
  <c r="BM4674" i="1"/>
  <c r="BN4673" i="1" l="1"/>
  <c r="BM4675" i="1"/>
  <c r="BO4673" i="1" l="1"/>
  <c r="BP4673" i="1"/>
  <c r="BM4676" i="1"/>
  <c r="BN4675" i="1" s="1"/>
  <c r="BP4675" i="1" s="1"/>
  <c r="BN4674" i="1"/>
  <c r="BO4674" i="1" l="1"/>
  <c r="BP4674" i="1"/>
  <c r="BO4675" i="1"/>
  <c r="BM4677" i="1"/>
  <c r="BM4678" i="1" l="1"/>
  <c r="BN4676" i="1"/>
  <c r="BP4676" i="1" l="1"/>
  <c r="BO4676" i="1"/>
  <c r="BM4679" i="1"/>
  <c r="BN4678" i="1" s="1"/>
  <c r="BO4678" i="1" s="1"/>
  <c r="BN4677" i="1"/>
  <c r="BO4677" i="1" l="1"/>
  <c r="BP4677" i="1"/>
  <c r="BP4678" i="1"/>
  <c r="BM4680" i="1"/>
  <c r="BM4681" i="1" l="1"/>
  <c r="BN4679" i="1"/>
  <c r="BO4679" i="1" l="1"/>
  <c r="BP4679" i="1"/>
  <c r="BM4682" i="1"/>
  <c r="BN4681" i="1" s="1"/>
  <c r="BP4681" i="1" s="1"/>
  <c r="BN4680" i="1"/>
  <c r="BP4680" i="1" l="1"/>
  <c r="BO4680" i="1"/>
  <c r="BO4681" i="1"/>
  <c r="BM4683" i="1"/>
  <c r="BM4684" i="1" l="1"/>
  <c r="BN4683" i="1" s="1"/>
  <c r="BO4683" i="1" s="1"/>
  <c r="BN4682" i="1"/>
  <c r="BO4682" i="1" l="1"/>
  <c r="BP4682" i="1"/>
  <c r="BP4683" i="1"/>
  <c r="BM4685" i="1"/>
  <c r="BN4684" i="1" s="1"/>
  <c r="BO4684" i="1" s="1"/>
  <c r="BP4684" i="1" l="1"/>
  <c r="BM4686" i="1"/>
  <c r="BM4687" i="1" l="1"/>
  <c r="BN4685" i="1"/>
  <c r="BO4685" i="1" l="1"/>
  <c r="BP4685" i="1"/>
  <c r="BM4688" i="1"/>
  <c r="BN4687" i="1" s="1"/>
  <c r="BO4687" i="1" s="1"/>
  <c r="BN4686" i="1"/>
  <c r="BP4686" i="1" l="1"/>
  <c r="BO4686" i="1"/>
  <c r="BP4687" i="1"/>
  <c r="BM4689" i="1"/>
  <c r="BM4690" i="1" l="1"/>
  <c r="BN4689" i="1" s="1"/>
  <c r="BO4689" i="1" s="1"/>
  <c r="BN4688" i="1"/>
  <c r="BO4688" i="1" l="1"/>
  <c r="BP4688" i="1"/>
  <c r="BP4689" i="1"/>
  <c r="BM4691" i="1"/>
  <c r="BM4692" i="1" l="1"/>
  <c r="BN4690" i="1"/>
  <c r="BO4690" i="1" l="1"/>
  <c r="BP4690" i="1"/>
  <c r="BM4693" i="1"/>
  <c r="BN4692" i="1" s="1"/>
  <c r="BP4692" i="1" s="1"/>
  <c r="BN4691" i="1"/>
  <c r="BO4691" i="1" l="1"/>
  <c r="BP4691" i="1"/>
  <c r="BO4692" i="1"/>
  <c r="BM4694" i="1"/>
  <c r="BN4693" i="1" s="1"/>
  <c r="BO4693" i="1" s="1"/>
  <c r="BP4693" i="1" l="1"/>
  <c r="BM4695" i="1"/>
  <c r="BM4696" i="1" l="1"/>
  <c r="BN4695" i="1" s="1"/>
  <c r="BO4695" i="1" s="1"/>
  <c r="BN4694" i="1"/>
  <c r="BO4694" i="1" l="1"/>
  <c r="BP4694" i="1"/>
  <c r="BP4695" i="1"/>
  <c r="BM4697" i="1"/>
  <c r="BN4696" i="1" s="1"/>
  <c r="BO4696" i="1" s="1"/>
  <c r="BP4696" i="1" l="1"/>
  <c r="BM4698" i="1"/>
  <c r="BM4699" i="1" l="1"/>
  <c r="BN4697" i="1"/>
  <c r="BO4697" i="1" l="1"/>
  <c r="BP4697" i="1"/>
  <c r="BM4700" i="1"/>
  <c r="BN4698" i="1"/>
  <c r="BP4698" i="1" l="1"/>
  <c r="BO4698" i="1"/>
  <c r="BM4701" i="1"/>
  <c r="BN4699" i="1"/>
  <c r="BO4699" i="1" l="1"/>
  <c r="BP4699" i="1"/>
  <c r="BM4702" i="1"/>
  <c r="BN4701" i="1" s="1"/>
  <c r="BO4701" i="1" s="1"/>
  <c r="BN4700" i="1"/>
  <c r="BO4700" i="1" l="1"/>
  <c r="BP4700" i="1"/>
  <c r="BP4701" i="1"/>
  <c r="BM4703" i="1"/>
  <c r="BM4704" i="1" l="1"/>
  <c r="BN4702" i="1"/>
  <c r="BO4702" i="1" l="1"/>
  <c r="BP4702" i="1"/>
  <c r="BM4705" i="1"/>
  <c r="BN4704" i="1" s="1"/>
  <c r="BO4704" i="1" s="1"/>
  <c r="BN4703" i="1"/>
  <c r="BO4703" i="1" l="1"/>
  <c r="BP4703" i="1"/>
  <c r="BP4704" i="1"/>
  <c r="BM4706" i="1"/>
  <c r="BN4705" i="1" s="1"/>
  <c r="BO4705" i="1" s="1"/>
  <c r="BP4705" i="1" l="1"/>
  <c r="BM4707" i="1"/>
  <c r="BM4708" i="1" l="1"/>
  <c r="BN4707" i="1" s="1"/>
  <c r="BO4707" i="1" s="1"/>
  <c r="BN4706" i="1"/>
  <c r="BO4706" i="1" l="1"/>
  <c r="BP4706" i="1"/>
  <c r="BP4707" i="1"/>
  <c r="BM4709" i="1"/>
  <c r="BN4708" i="1" s="1"/>
  <c r="BO4708" i="1" s="1"/>
  <c r="BP4708" i="1" l="1"/>
  <c r="BM4710" i="1"/>
  <c r="BM4711" i="1" l="1"/>
  <c r="BN4709" i="1"/>
  <c r="BO4709" i="1" l="1"/>
  <c r="BP4709" i="1"/>
  <c r="BM4712" i="1"/>
  <c r="BN4710" i="1"/>
  <c r="BO4710" i="1" l="1"/>
  <c r="BP4710" i="1"/>
  <c r="BM4713" i="1"/>
  <c r="BN4711" i="1"/>
  <c r="BO4711" i="1" l="1"/>
  <c r="BP4711" i="1"/>
  <c r="BM4714" i="1"/>
  <c r="BN4713" i="1" s="1"/>
  <c r="BO4713" i="1" s="1"/>
  <c r="BN4712" i="1"/>
  <c r="BO4712" i="1" l="1"/>
  <c r="BP4712" i="1"/>
  <c r="BP4713" i="1"/>
  <c r="BM4715" i="1"/>
  <c r="BM4716" i="1" l="1"/>
  <c r="BN4714" i="1"/>
  <c r="BO4714" i="1" l="1"/>
  <c r="BP4714" i="1"/>
  <c r="BM4717" i="1"/>
  <c r="BN4716" i="1" s="1"/>
  <c r="BO4716" i="1" s="1"/>
  <c r="BN4715" i="1"/>
  <c r="BO4715" i="1" l="1"/>
  <c r="BP4715" i="1"/>
  <c r="BP4716" i="1"/>
  <c r="BM4718" i="1"/>
  <c r="BN4717" i="1" s="1"/>
  <c r="BO4717" i="1" s="1"/>
  <c r="BP4717" i="1" l="1"/>
  <c r="BM4719" i="1"/>
  <c r="BM4720" i="1" l="1"/>
  <c r="BN4718" i="1"/>
  <c r="BO4718" i="1" l="1"/>
  <c r="BP4718" i="1"/>
  <c r="BN4719" i="1"/>
  <c r="BM4721" i="1"/>
  <c r="BN4720" i="1" l="1"/>
  <c r="BO4719" i="1"/>
  <c r="BP4719" i="1"/>
  <c r="BM4722" i="1"/>
  <c r="BO4720" i="1" l="1"/>
  <c r="BP4720" i="1"/>
  <c r="BM4723" i="1"/>
  <c r="BN4722" i="1" s="1"/>
  <c r="BO4722" i="1" s="1"/>
  <c r="BN4721" i="1"/>
  <c r="BO4721" i="1" l="1"/>
  <c r="BP4721" i="1"/>
  <c r="BP4722" i="1"/>
  <c r="BM4724" i="1"/>
  <c r="BM4725" i="1" l="1"/>
  <c r="BN4724" i="1" s="1"/>
  <c r="BO4724" i="1" s="1"/>
  <c r="BN4723" i="1"/>
  <c r="BO4723" i="1" l="1"/>
  <c r="BP4723" i="1"/>
  <c r="BP4724" i="1"/>
  <c r="BM4726" i="1"/>
  <c r="BN4725" i="1" s="1"/>
  <c r="BO4725" i="1" s="1"/>
  <c r="BP4725" i="1" l="1"/>
  <c r="BM4727" i="1"/>
  <c r="BN4726" i="1" s="1"/>
  <c r="BO4726" i="1" s="1"/>
  <c r="BP4726" i="1" l="1"/>
  <c r="BM4728" i="1"/>
  <c r="BN4727" i="1" l="1"/>
  <c r="BM4729" i="1"/>
  <c r="BN4728" i="1" l="1"/>
  <c r="BO4727" i="1"/>
  <c r="BP4727" i="1"/>
  <c r="BM4730" i="1"/>
  <c r="BN4729" i="1" s="1"/>
  <c r="BO4729" i="1" s="1"/>
  <c r="BP4729" i="1" l="1"/>
  <c r="BO4728" i="1"/>
  <c r="BP4728" i="1"/>
  <c r="BM4731" i="1"/>
  <c r="BM4732" i="1" l="1"/>
  <c r="BN4731" i="1" s="1"/>
  <c r="BO4731" i="1" s="1"/>
  <c r="BN4730" i="1"/>
  <c r="BP4730" i="1" l="1"/>
  <c r="BO4730" i="1"/>
  <c r="BP4731" i="1"/>
  <c r="BM4733" i="1"/>
  <c r="BN4732" i="1" s="1"/>
  <c r="BO4732" i="1" s="1"/>
  <c r="BP4732" i="1" l="1"/>
  <c r="BM4734" i="1"/>
  <c r="BM4735" i="1" l="1"/>
  <c r="BN4734" i="1" s="1"/>
  <c r="BO4734" i="1" s="1"/>
  <c r="BN4733" i="1"/>
  <c r="BO4733" i="1" l="1"/>
  <c r="BP4733" i="1"/>
  <c r="BP4734" i="1"/>
  <c r="BM4736" i="1"/>
  <c r="BN4735" i="1" s="1"/>
  <c r="BO4735" i="1" s="1"/>
  <c r="BP4735" i="1" l="1"/>
  <c r="BM4737" i="1"/>
  <c r="BN4736" i="1" l="1"/>
  <c r="BM4738" i="1"/>
  <c r="BN4737" i="1" s="1"/>
  <c r="BO4737" i="1" s="1"/>
  <c r="BP4737" i="1" l="1"/>
  <c r="BO4736" i="1"/>
  <c r="BP4736" i="1"/>
  <c r="BM4739" i="1"/>
  <c r="BN4738" i="1" s="1"/>
  <c r="BO4738" i="1" s="1"/>
  <c r="BP4738" i="1" l="1"/>
  <c r="BM4740" i="1"/>
  <c r="BM4741" i="1" l="1"/>
  <c r="BN4740" i="1" s="1"/>
  <c r="BO4740" i="1" s="1"/>
  <c r="BN4739" i="1"/>
  <c r="BO4739" i="1" l="1"/>
  <c r="BP4739" i="1"/>
  <c r="BP4740" i="1"/>
  <c r="BM4742" i="1"/>
  <c r="BM4743" i="1" l="1"/>
  <c r="BN4741" i="1"/>
  <c r="BP4741" i="1" l="1"/>
  <c r="BO4741" i="1"/>
  <c r="BM4744" i="1"/>
  <c r="BN4742" i="1"/>
  <c r="BP4742" i="1" l="1"/>
  <c r="BO4742" i="1"/>
  <c r="BM4745" i="1"/>
  <c r="BN4743" i="1"/>
  <c r="BO4743" i="1" l="1"/>
  <c r="BP4743" i="1"/>
  <c r="BM4746" i="1"/>
  <c r="BN4745" i="1" s="1"/>
  <c r="BO4745" i="1" s="1"/>
  <c r="BN4744" i="1"/>
  <c r="BO4744" i="1" l="1"/>
  <c r="BP4744" i="1"/>
  <c r="BP4745" i="1"/>
  <c r="BM4747" i="1"/>
  <c r="BM4748" i="1" l="1"/>
  <c r="BN4747" i="1" s="1"/>
  <c r="BO4747" i="1" s="1"/>
  <c r="BN4746" i="1"/>
  <c r="BO4746" i="1" l="1"/>
  <c r="BP4746" i="1"/>
  <c r="BP4747" i="1"/>
  <c r="BM4749" i="1"/>
  <c r="BN4748" i="1" s="1"/>
  <c r="BP4748" i="1" s="1"/>
  <c r="BO4748" i="1" l="1"/>
  <c r="BM4750" i="1"/>
  <c r="BM4751" i="1" l="1"/>
  <c r="BN4749" i="1"/>
  <c r="BO4749" i="1" l="1"/>
  <c r="BP4749" i="1"/>
  <c r="BN4750" i="1"/>
  <c r="BM4752" i="1"/>
  <c r="BN4751" i="1"/>
  <c r="BO4751" i="1" s="1"/>
  <c r="BP4751" i="1" l="1"/>
  <c r="BO4750" i="1"/>
  <c r="BP4750" i="1"/>
  <c r="BM4753" i="1"/>
  <c r="BN4752" i="1" s="1"/>
  <c r="BP4752" i="1" s="1"/>
  <c r="BO4752" i="1" l="1"/>
  <c r="BM4754" i="1"/>
  <c r="BM4755" i="1" l="1"/>
  <c r="BN4753" i="1"/>
  <c r="BP4753" i="1" l="1"/>
  <c r="BO4753" i="1"/>
  <c r="BM4756" i="1"/>
  <c r="BN4754" i="1"/>
  <c r="BO4754" i="1" l="1"/>
  <c r="BP4754" i="1"/>
  <c r="BM4757" i="1"/>
  <c r="BN4755" i="1"/>
  <c r="BO4755" i="1" l="1"/>
  <c r="BP4755" i="1"/>
  <c r="BM4758" i="1"/>
  <c r="BN4756" i="1"/>
  <c r="BO4756" i="1" l="1"/>
  <c r="BP4756" i="1"/>
  <c r="BN4757" i="1"/>
  <c r="BM4759" i="1"/>
  <c r="BO4757" i="1" l="1"/>
  <c r="BP4757" i="1"/>
  <c r="BM4760" i="1"/>
  <c r="BN4758" i="1"/>
  <c r="BP4758" i="1" l="1"/>
  <c r="BO4758" i="1"/>
  <c r="BN4759" i="1"/>
  <c r="BM4761" i="1"/>
  <c r="BN4760" i="1" l="1"/>
  <c r="BP4759" i="1"/>
  <c r="BO4759" i="1"/>
  <c r="BM4762" i="1"/>
  <c r="BN4761" i="1" s="1"/>
  <c r="BO4761" i="1" s="1"/>
  <c r="BO4760" i="1" l="1"/>
  <c r="BP4760" i="1"/>
  <c r="BP4761" i="1"/>
  <c r="BM4763" i="1"/>
  <c r="BM4764" i="1" l="1"/>
  <c r="BN4763" i="1" s="1"/>
  <c r="BO4763" i="1" s="1"/>
  <c r="BN4762" i="1"/>
  <c r="BO4762" i="1" l="1"/>
  <c r="BP4762" i="1"/>
  <c r="BP4763" i="1"/>
  <c r="BM4765" i="1"/>
  <c r="BN4764" i="1" s="1"/>
  <c r="BP4764" i="1" s="1"/>
  <c r="BO4764" i="1" l="1"/>
  <c r="BM4766" i="1"/>
  <c r="BM4767" i="1" l="1"/>
  <c r="BN4766" i="1" s="1"/>
  <c r="BO4766" i="1" s="1"/>
  <c r="BN4765" i="1"/>
  <c r="BO4765" i="1" l="1"/>
  <c r="BP4765" i="1"/>
  <c r="BP4766" i="1"/>
  <c r="BM4768" i="1"/>
  <c r="BM4769" i="1" l="1"/>
  <c r="BN4768" i="1" s="1"/>
  <c r="BO4768" i="1" s="1"/>
  <c r="BN4767" i="1"/>
  <c r="BO4767" i="1" l="1"/>
  <c r="BP4767" i="1"/>
  <c r="BP4768" i="1"/>
  <c r="BM4770" i="1"/>
  <c r="BM4771" i="1" l="1"/>
  <c r="BN4769" i="1"/>
  <c r="BO4769" i="1" l="1"/>
  <c r="BP4769" i="1"/>
  <c r="BM4772" i="1"/>
  <c r="BN4771" i="1" s="1"/>
  <c r="BO4771" i="1" s="1"/>
  <c r="BN4770" i="1"/>
  <c r="BO4770" i="1" l="1"/>
  <c r="BP4770" i="1"/>
  <c r="BP4771" i="1"/>
  <c r="BM4773" i="1"/>
  <c r="BN4772" i="1" s="1"/>
  <c r="BO4772" i="1" s="1"/>
  <c r="BP4772" i="1" l="1"/>
  <c r="BM4774" i="1"/>
  <c r="BM4775" i="1" l="1"/>
  <c r="BN4773" i="1"/>
  <c r="BO4773" i="1" l="1"/>
  <c r="BP4773" i="1"/>
  <c r="BM4776" i="1"/>
  <c r="BN4775" i="1" s="1"/>
  <c r="BO4775" i="1" s="1"/>
  <c r="BN4774" i="1"/>
  <c r="BO4774" i="1" l="1"/>
  <c r="BP4774" i="1"/>
  <c r="BP4775" i="1"/>
  <c r="BM4777" i="1"/>
  <c r="BM4778" i="1" l="1"/>
  <c r="BN4776" i="1"/>
  <c r="BO4776" i="1" l="1"/>
  <c r="BP4776" i="1"/>
  <c r="BM4779" i="1"/>
  <c r="BN4778" i="1" s="1"/>
  <c r="BO4778" i="1" s="1"/>
  <c r="BN4777" i="1"/>
  <c r="BO4777" i="1" l="1"/>
  <c r="BP4777" i="1"/>
  <c r="BP4778" i="1"/>
  <c r="BM4780" i="1"/>
  <c r="BM4781" i="1" l="1"/>
  <c r="BN4779" i="1"/>
  <c r="BO4779" i="1" l="1"/>
  <c r="BP4779" i="1"/>
  <c r="BM4782" i="1"/>
  <c r="BN4780" i="1"/>
  <c r="BO4780" i="1" l="1"/>
  <c r="BP4780" i="1"/>
  <c r="BM4783" i="1"/>
  <c r="BN4781" i="1"/>
  <c r="BO4781" i="1" l="1"/>
  <c r="BP4781" i="1"/>
  <c r="BM4784" i="1"/>
  <c r="BN4783" i="1" s="1"/>
  <c r="BO4783" i="1" s="1"/>
  <c r="BN4782" i="1"/>
  <c r="BO4782" i="1" l="1"/>
  <c r="BP4782" i="1"/>
  <c r="BP4783" i="1"/>
  <c r="BM4785" i="1"/>
  <c r="BM4786" i="1" l="1"/>
  <c r="BN4784" i="1"/>
  <c r="BO4784" i="1" l="1"/>
  <c r="BP4784" i="1"/>
  <c r="BM4787" i="1"/>
  <c r="BN4786" i="1" s="1"/>
  <c r="BO4786" i="1" s="1"/>
  <c r="BN4785" i="1"/>
  <c r="BO4785" i="1" l="1"/>
  <c r="BP4785" i="1"/>
  <c r="BP4786" i="1"/>
  <c r="BM4788" i="1"/>
  <c r="BN4787" i="1" s="1"/>
  <c r="BO4787" i="1" s="1"/>
  <c r="BP4787" i="1" l="1"/>
  <c r="BM4789" i="1"/>
  <c r="BM4790" i="1" l="1"/>
  <c r="BN4788" i="1"/>
  <c r="BO4788" i="1" l="1"/>
  <c r="BP4788" i="1"/>
  <c r="BM4791" i="1"/>
  <c r="BN4790" i="1" s="1"/>
  <c r="BO4790" i="1" s="1"/>
  <c r="BN4789" i="1"/>
  <c r="BO4789" i="1" l="1"/>
  <c r="BP4789" i="1"/>
  <c r="BP4790" i="1"/>
  <c r="BM4792" i="1"/>
  <c r="BM4793" i="1" l="1"/>
  <c r="BN4791" i="1"/>
  <c r="BO4791" i="1" l="1"/>
  <c r="BP4791" i="1"/>
  <c r="BM4794" i="1"/>
  <c r="BN4792" i="1"/>
  <c r="BO4792" i="1" l="1"/>
  <c r="BP4792" i="1"/>
  <c r="BM4795" i="1"/>
  <c r="BN4793" i="1"/>
  <c r="BO4793" i="1" l="1"/>
  <c r="BP4793" i="1"/>
  <c r="BM4796" i="1"/>
  <c r="BN4794" i="1"/>
  <c r="BO4794" i="1" l="1"/>
  <c r="BP4794" i="1"/>
  <c r="BM4797" i="1"/>
  <c r="BN4795" i="1"/>
  <c r="BO4795" i="1" l="1"/>
  <c r="BP4795" i="1"/>
  <c r="BM4798" i="1"/>
  <c r="BN4796" i="1"/>
  <c r="BO4796" i="1" l="1"/>
  <c r="BP4796" i="1"/>
  <c r="BM4799" i="1"/>
  <c r="BN4798" i="1" s="1"/>
  <c r="BO4798" i="1" s="1"/>
  <c r="BN4797" i="1"/>
  <c r="BO4797" i="1" l="1"/>
  <c r="BP4797" i="1"/>
  <c r="BP4798" i="1"/>
  <c r="BM4800" i="1"/>
  <c r="BN4799" i="1" s="1"/>
  <c r="BO4799" i="1" s="1"/>
  <c r="BP4799" i="1" l="1"/>
  <c r="BM4801" i="1"/>
  <c r="BM4802" i="1" l="1"/>
  <c r="BN4800" i="1"/>
  <c r="BO4800" i="1" l="1"/>
  <c r="BP4800" i="1"/>
  <c r="BM4803" i="1"/>
  <c r="BN4802" i="1" s="1"/>
  <c r="BP4802" i="1" s="1"/>
  <c r="BN4801" i="1"/>
  <c r="BO4801" i="1" l="1"/>
  <c r="BP4801" i="1"/>
  <c r="BO4802" i="1"/>
  <c r="BM4804" i="1"/>
  <c r="BM4805" i="1" l="1"/>
  <c r="BN4804" i="1" s="1"/>
  <c r="BO4804" i="1" s="1"/>
  <c r="BN4803" i="1"/>
  <c r="BO4803" i="1" l="1"/>
  <c r="BP4803" i="1"/>
  <c r="BP4804" i="1"/>
  <c r="BM4806" i="1"/>
  <c r="BN4805" i="1" l="1"/>
  <c r="BM4807" i="1"/>
  <c r="BO4805" i="1" l="1"/>
  <c r="BP4805" i="1"/>
  <c r="BM4808" i="1"/>
  <c r="BN4806" i="1"/>
  <c r="BO4806" i="1" l="1"/>
  <c r="BP4806" i="1"/>
  <c r="BN4807" i="1"/>
  <c r="BM4809" i="1"/>
  <c r="BO4807" i="1" l="1"/>
  <c r="BP4807" i="1"/>
  <c r="BM4810" i="1"/>
  <c r="BN4808" i="1"/>
  <c r="BP4808" i="1" l="1"/>
  <c r="BO4808" i="1"/>
  <c r="BM4811" i="1"/>
  <c r="BN4809" i="1"/>
  <c r="BO4809" i="1" l="1"/>
  <c r="BP4809" i="1"/>
  <c r="BM4812" i="1"/>
  <c r="BN4810" i="1"/>
  <c r="BO4810" i="1" l="1"/>
  <c r="BP4810" i="1"/>
  <c r="BM4813" i="1"/>
  <c r="BN4811" i="1"/>
  <c r="BO4811" i="1" l="1"/>
  <c r="BP4811" i="1"/>
  <c r="BN4812" i="1"/>
  <c r="BM4814" i="1"/>
  <c r="BN4813" i="1" s="1"/>
  <c r="BP4813" i="1" s="1"/>
  <c r="BO4813" i="1" l="1"/>
  <c r="BO4812" i="1"/>
  <c r="BP4812" i="1"/>
  <c r="BM4815" i="1"/>
  <c r="BM4816" i="1" l="1"/>
  <c r="BN4815" i="1" s="1"/>
  <c r="BO4815" i="1" s="1"/>
  <c r="BN4814" i="1"/>
  <c r="BP4814" i="1" l="1"/>
  <c r="BO4814" i="1"/>
  <c r="BP4815" i="1"/>
  <c r="BM4817" i="1"/>
  <c r="BN4816" i="1" s="1"/>
  <c r="BO4816" i="1" s="1"/>
  <c r="BP4816" i="1" l="1"/>
  <c r="BM4818" i="1"/>
  <c r="BN4817" i="1" s="1"/>
  <c r="BO4817" i="1" s="1"/>
  <c r="BP4817" i="1" l="1"/>
  <c r="BM4819" i="1"/>
  <c r="BN4818" i="1" s="1"/>
  <c r="BO4818" i="1" s="1"/>
  <c r="BP4818" i="1" l="1"/>
  <c r="BM4820" i="1"/>
  <c r="BM4821" i="1" l="1"/>
  <c r="BN4819" i="1"/>
  <c r="BO4819" i="1" l="1"/>
  <c r="BP4819" i="1"/>
  <c r="BM4822" i="1"/>
  <c r="BN4821" i="1" s="1"/>
  <c r="BO4821" i="1" s="1"/>
  <c r="BN4820" i="1"/>
  <c r="BP4820" i="1" l="1"/>
  <c r="BO4820" i="1"/>
  <c r="BP4821" i="1"/>
  <c r="BM4823" i="1"/>
  <c r="BM4824" i="1" l="1"/>
  <c r="BN4822" i="1"/>
  <c r="BO4822" i="1" l="1"/>
  <c r="BP4822" i="1"/>
  <c r="BM4825" i="1"/>
  <c r="BN4823" i="1"/>
  <c r="BO4823" i="1" l="1"/>
  <c r="BP4823" i="1"/>
  <c r="BN4824" i="1"/>
  <c r="BM4826" i="1"/>
  <c r="BP4824" i="1" l="1"/>
  <c r="BO4824" i="1"/>
  <c r="BM4827" i="1"/>
  <c r="BN4826" i="1" s="1"/>
  <c r="BO4826" i="1" s="1"/>
  <c r="BN4825" i="1"/>
  <c r="BP4825" i="1" l="1"/>
  <c r="BO4825" i="1"/>
  <c r="BP4826" i="1"/>
  <c r="BM4828" i="1"/>
  <c r="BN4827" i="1" s="1"/>
  <c r="BO4827" i="1" s="1"/>
  <c r="BP4827" i="1" l="1"/>
  <c r="BM4829" i="1"/>
  <c r="BN4828" i="1" l="1"/>
  <c r="BM4830" i="1"/>
  <c r="BN4829" i="1" s="1"/>
  <c r="BO4829" i="1" s="1"/>
  <c r="BP4829" i="1" l="1"/>
  <c r="BO4828" i="1"/>
  <c r="BP4828" i="1"/>
  <c r="BM4831" i="1"/>
  <c r="BM4832" i="1" l="1"/>
  <c r="BN4830" i="1"/>
  <c r="BO4830" i="1" l="1"/>
  <c r="BP4830" i="1"/>
  <c r="BM4833" i="1"/>
  <c r="BN4831" i="1"/>
  <c r="BP4831" i="1" l="1"/>
  <c r="BO4831" i="1"/>
  <c r="BM4834" i="1"/>
  <c r="BN4832" i="1"/>
  <c r="BO4832" i="1" l="1"/>
  <c r="BP4832" i="1"/>
  <c r="BM4835" i="1"/>
  <c r="BN4833" i="1"/>
  <c r="BO4833" i="1" l="1"/>
  <c r="BP4833" i="1"/>
  <c r="BM4836" i="1"/>
  <c r="BN4835" i="1" s="1"/>
  <c r="BO4835" i="1" s="1"/>
  <c r="BN4834" i="1"/>
  <c r="BO4834" i="1" l="1"/>
  <c r="BP4834" i="1"/>
  <c r="BP4835" i="1"/>
  <c r="BM4837" i="1"/>
  <c r="BN4836" i="1" s="1"/>
  <c r="BP4836" i="1" s="1"/>
  <c r="BO4836" i="1" l="1"/>
  <c r="BM4838" i="1"/>
  <c r="BM4839" i="1" l="1"/>
  <c r="BN4837" i="1"/>
  <c r="BO4837" i="1" l="1"/>
  <c r="BP4837" i="1"/>
  <c r="BN4838" i="1"/>
  <c r="BM4840" i="1"/>
  <c r="BN4839" i="1" s="1"/>
  <c r="BO4839" i="1" s="1"/>
  <c r="BP4839" i="1" l="1"/>
  <c r="BO4838" i="1"/>
  <c r="BP4838" i="1"/>
  <c r="BM4841" i="1"/>
  <c r="BN4840" i="1" s="1"/>
  <c r="BO4840" i="1" s="1"/>
  <c r="BP4840" i="1" l="1"/>
  <c r="BM4842" i="1"/>
  <c r="BM4843" i="1" l="1"/>
  <c r="BN4841" i="1"/>
  <c r="BO4841" i="1" l="1"/>
  <c r="BP4841" i="1"/>
  <c r="BM4844" i="1"/>
  <c r="BN4842" i="1"/>
  <c r="BP4842" i="1" l="1"/>
  <c r="BO4842" i="1"/>
  <c r="BM4845" i="1"/>
  <c r="BN4843" i="1"/>
  <c r="BO4843" i="1" l="1"/>
  <c r="BP4843" i="1"/>
  <c r="BM4846" i="1"/>
  <c r="BN4844" i="1"/>
  <c r="BO4844" i="1" l="1"/>
  <c r="BP4844" i="1"/>
  <c r="BM4847" i="1"/>
  <c r="BN4846" i="1" s="1"/>
  <c r="BO4846" i="1" s="1"/>
  <c r="BN4845" i="1"/>
  <c r="BO4845" i="1" l="1"/>
  <c r="BP4845" i="1"/>
  <c r="BP4846" i="1"/>
  <c r="BM4848" i="1"/>
  <c r="BM4849" i="1" l="1"/>
  <c r="BN4848" i="1" s="1"/>
  <c r="BO4848" i="1" s="1"/>
  <c r="BN4847" i="1"/>
  <c r="BO4847" i="1" l="1"/>
  <c r="BP4847" i="1"/>
  <c r="BP4848" i="1"/>
  <c r="BM4850" i="1"/>
  <c r="BN4849" i="1" s="1"/>
  <c r="BO4849" i="1" s="1"/>
  <c r="BP4849" i="1" l="1"/>
  <c r="BM4851" i="1"/>
  <c r="BM4852" i="1" l="1"/>
  <c r="BN4851" i="1" s="1"/>
  <c r="BO4851" i="1" s="1"/>
  <c r="BN4850" i="1"/>
  <c r="BO4850" i="1" l="1"/>
  <c r="BP4850" i="1"/>
  <c r="BP4851" i="1"/>
  <c r="BM4853" i="1"/>
  <c r="BN4852" i="1" l="1"/>
  <c r="BM4854" i="1"/>
  <c r="BO4852" i="1" l="1"/>
  <c r="BP4852" i="1"/>
  <c r="BM4855" i="1"/>
  <c r="BN4853" i="1"/>
  <c r="BO4853" i="1" l="1"/>
  <c r="BP4853" i="1"/>
  <c r="BN4854" i="1"/>
  <c r="BM4856" i="1"/>
  <c r="BN4855" i="1" s="1"/>
  <c r="BO4855" i="1" s="1"/>
  <c r="BP4855" i="1" l="1"/>
  <c r="BO4854" i="1"/>
  <c r="BP4854" i="1"/>
  <c r="BM4857" i="1"/>
  <c r="BM4858" i="1" l="1"/>
  <c r="BN4857" i="1" s="1"/>
  <c r="BO4857" i="1" s="1"/>
  <c r="BN4856" i="1"/>
  <c r="BO4856" i="1" l="1"/>
  <c r="BP4856" i="1"/>
  <c r="BP4857" i="1"/>
  <c r="BM4859" i="1"/>
  <c r="BM4860" i="1" l="1"/>
  <c r="BN4859" i="1" s="1"/>
  <c r="BO4859" i="1" s="1"/>
  <c r="BN4858" i="1"/>
  <c r="BO4858" i="1" l="1"/>
  <c r="BP4858" i="1"/>
  <c r="BP4859" i="1"/>
  <c r="BM4861" i="1"/>
  <c r="BM4862" i="1" l="1"/>
  <c r="BN4860" i="1"/>
  <c r="BO4860" i="1" l="1"/>
  <c r="BP4860" i="1"/>
  <c r="BM4863" i="1"/>
  <c r="BN4861" i="1"/>
  <c r="BO4861" i="1" l="1"/>
  <c r="BP4861" i="1"/>
  <c r="BM4864" i="1"/>
  <c r="BN4862" i="1"/>
  <c r="BO4862" i="1" l="1"/>
  <c r="BP4862" i="1"/>
  <c r="BN4863" i="1"/>
  <c r="BM4865" i="1"/>
  <c r="BN4864" i="1" s="1"/>
  <c r="BO4864" i="1" s="1"/>
  <c r="BP4864" i="1" l="1"/>
  <c r="BO4863" i="1"/>
  <c r="BP4863" i="1"/>
  <c r="BM4866" i="1"/>
  <c r="BN4865" i="1" l="1"/>
  <c r="BM4867" i="1"/>
  <c r="BO4865" i="1" l="1"/>
  <c r="BP4865" i="1"/>
  <c r="BM4868" i="1"/>
  <c r="BN4866" i="1"/>
  <c r="BO4866" i="1" l="1"/>
  <c r="BP4866" i="1"/>
  <c r="BN4867" i="1"/>
  <c r="BM4869" i="1"/>
  <c r="BO4867" i="1" l="1"/>
  <c r="BP4867" i="1"/>
  <c r="BM4870" i="1"/>
  <c r="BN4868" i="1"/>
  <c r="BO4868" i="1" l="1"/>
  <c r="BP4868" i="1"/>
  <c r="BM4871" i="1"/>
  <c r="BN4869" i="1"/>
  <c r="BO4869" i="1" l="1"/>
  <c r="BP4869" i="1"/>
  <c r="BN4870" i="1"/>
  <c r="BM4872" i="1"/>
  <c r="BN4871" i="1" l="1"/>
  <c r="BO4870" i="1"/>
  <c r="BP4870" i="1"/>
  <c r="BM4873" i="1"/>
  <c r="BN4872" i="1" s="1"/>
  <c r="BO4872" i="1" s="1"/>
  <c r="BP4872" i="1" l="1"/>
  <c r="BO4871" i="1"/>
  <c r="BP4871" i="1"/>
  <c r="BM4874" i="1"/>
  <c r="BN4873" i="1" s="1"/>
  <c r="BO4873" i="1" s="1"/>
  <c r="BP4873" i="1" l="1"/>
  <c r="BM4875" i="1"/>
  <c r="BN4874" i="1" s="1"/>
  <c r="BP4874" i="1" s="1"/>
  <c r="BO4874" i="1" l="1"/>
  <c r="BM4876" i="1"/>
  <c r="BN4875" i="1" s="1"/>
  <c r="BO4875" i="1" s="1"/>
  <c r="BP4875" i="1" l="1"/>
  <c r="BM4877" i="1"/>
  <c r="BN4876" i="1" s="1"/>
  <c r="BO4876" i="1" s="1"/>
  <c r="BP4876" i="1" l="1"/>
  <c r="BM4878" i="1"/>
  <c r="BM4879" i="1" l="1"/>
  <c r="BN4877" i="1"/>
  <c r="BO4877" i="1" l="1"/>
  <c r="BP4877" i="1"/>
  <c r="BM4880" i="1"/>
  <c r="BN4878" i="1"/>
  <c r="BO4878" i="1" l="1"/>
  <c r="BP4878" i="1"/>
  <c r="BM4881" i="1"/>
  <c r="BN4879" i="1"/>
  <c r="BO4879" i="1" l="1"/>
  <c r="BP4879" i="1"/>
  <c r="BM4882" i="1"/>
  <c r="BN4881" i="1" s="1"/>
  <c r="BO4881" i="1" s="1"/>
  <c r="BN4880" i="1"/>
  <c r="BP4880" i="1" l="1"/>
  <c r="BO4880" i="1"/>
  <c r="BP4881" i="1"/>
  <c r="BM4883" i="1"/>
  <c r="BN4882" i="1" s="1"/>
  <c r="BO4882" i="1" s="1"/>
  <c r="BP4882" i="1" l="1"/>
  <c r="BM4884" i="1"/>
  <c r="BN4883" i="1" s="1"/>
  <c r="BO4883" i="1" s="1"/>
  <c r="BP4883" i="1" l="1"/>
  <c r="BM4885" i="1"/>
  <c r="BM4886" i="1" l="1"/>
  <c r="BN4884" i="1"/>
  <c r="BO4884" i="1" l="1"/>
  <c r="BP4884" i="1"/>
  <c r="BM4887" i="1"/>
  <c r="BN4885" i="1"/>
  <c r="BP4885" i="1" l="1"/>
  <c r="BO4885" i="1"/>
  <c r="BM4888" i="1"/>
  <c r="BN4887" i="1" s="1"/>
  <c r="BO4887" i="1" s="1"/>
  <c r="BN4886" i="1"/>
  <c r="BP4886" i="1" l="1"/>
  <c r="BO4886" i="1"/>
  <c r="BP4887" i="1"/>
  <c r="BM4889" i="1"/>
  <c r="BN4888" i="1" s="1"/>
  <c r="BO4888" i="1" s="1"/>
  <c r="BP4888" i="1" l="1"/>
  <c r="BM4890" i="1"/>
  <c r="BM4891" i="1" l="1"/>
  <c r="BN4889" i="1"/>
  <c r="BO4889" i="1" l="1"/>
  <c r="BP4889" i="1"/>
  <c r="BM4892" i="1"/>
  <c r="BN4891" i="1" s="1"/>
  <c r="BO4891" i="1" s="1"/>
  <c r="BN4890" i="1"/>
  <c r="BO4890" i="1" l="1"/>
  <c r="BP4890" i="1"/>
  <c r="BP4891" i="1"/>
  <c r="BM4893" i="1"/>
  <c r="BM4894" i="1" l="1"/>
  <c r="BN4893" i="1" s="1"/>
  <c r="BO4893" i="1" s="1"/>
  <c r="BN4892" i="1"/>
  <c r="BP4892" i="1" l="1"/>
  <c r="BO4892" i="1"/>
  <c r="BP4893" i="1"/>
  <c r="BM4895" i="1"/>
  <c r="BM4896" i="1" l="1"/>
  <c r="BN4895" i="1" s="1"/>
  <c r="BO4895" i="1" s="1"/>
  <c r="BN4894" i="1"/>
  <c r="BO4894" i="1" l="1"/>
  <c r="BP4894" i="1"/>
  <c r="BP4895" i="1"/>
  <c r="BM4897" i="1"/>
  <c r="BM4898" i="1" l="1"/>
  <c r="BN4897" i="1" s="1"/>
  <c r="BP4897" i="1" s="1"/>
  <c r="BN4896" i="1"/>
  <c r="BP4896" i="1" l="1"/>
  <c r="BO4896" i="1"/>
  <c r="BO4897" i="1"/>
  <c r="BM4899" i="1"/>
  <c r="BM4900" i="1" l="1"/>
  <c r="BN4898" i="1"/>
  <c r="BO4898" i="1" l="1"/>
  <c r="BP4898" i="1"/>
  <c r="BM4901" i="1"/>
  <c r="BN4900" i="1" s="1"/>
  <c r="BO4900" i="1" s="1"/>
  <c r="BN4899" i="1"/>
  <c r="BO4899" i="1" l="1"/>
  <c r="BP4899" i="1"/>
  <c r="BP4900" i="1"/>
  <c r="BM4902" i="1"/>
  <c r="BM4903" i="1" l="1"/>
  <c r="BN4901" i="1"/>
  <c r="BO4901" i="1" l="1"/>
  <c r="BP4901" i="1"/>
  <c r="BM4904" i="1"/>
  <c r="BN4903" i="1" s="1"/>
  <c r="BP4903" i="1" s="1"/>
  <c r="BN4902" i="1"/>
  <c r="BO4902" i="1" l="1"/>
  <c r="BP4902" i="1"/>
  <c r="BO4903" i="1"/>
  <c r="BM4905" i="1"/>
  <c r="BM4906" i="1" l="1"/>
  <c r="BN4905" i="1" s="1"/>
  <c r="BO4905" i="1" s="1"/>
  <c r="BN4904" i="1"/>
  <c r="BO4904" i="1" l="1"/>
  <c r="BP4904" i="1"/>
  <c r="BP4905" i="1"/>
  <c r="BM4907" i="1"/>
  <c r="BN4906" i="1" s="1"/>
  <c r="BO4906" i="1" s="1"/>
  <c r="BP4906" i="1" l="1"/>
  <c r="BM4908" i="1"/>
  <c r="BM4909" i="1" l="1"/>
  <c r="BN4907" i="1"/>
  <c r="BO4907" i="1" l="1"/>
  <c r="BP4907" i="1"/>
  <c r="BM4910" i="1"/>
  <c r="BN4909" i="1" s="1"/>
  <c r="BO4909" i="1" s="1"/>
  <c r="BN4908" i="1"/>
  <c r="BP4908" i="1" l="1"/>
  <c r="BO4908" i="1"/>
  <c r="BP4909" i="1"/>
  <c r="BM4911" i="1"/>
  <c r="BM4912" i="1" l="1"/>
  <c r="BN4910" i="1"/>
  <c r="BO4910" i="1" l="1"/>
  <c r="BP4910" i="1"/>
  <c r="BM4913" i="1"/>
  <c r="BN4912" i="1" s="1"/>
  <c r="BO4912" i="1" s="1"/>
  <c r="BN4911" i="1"/>
  <c r="BO4911" i="1" l="1"/>
  <c r="BP4911" i="1"/>
  <c r="BP4912" i="1"/>
  <c r="BM4914" i="1"/>
  <c r="BM4915" i="1" l="1"/>
  <c r="BN4914" i="1" s="1"/>
  <c r="BP4914" i="1" s="1"/>
  <c r="BN4913" i="1"/>
  <c r="BO4913" i="1" l="1"/>
  <c r="BP4913" i="1"/>
  <c r="BO4914" i="1"/>
  <c r="BM4916" i="1"/>
  <c r="BM4917" i="1" l="1"/>
  <c r="BN4915" i="1"/>
  <c r="BO4915" i="1" l="1"/>
  <c r="BP4915" i="1"/>
  <c r="BM4918" i="1"/>
  <c r="BN4917" i="1" s="1"/>
  <c r="BO4917" i="1" s="1"/>
  <c r="BN4916" i="1"/>
  <c r="BO4916" i="1" l="1"/>
  <c r="BP4916" i="1"/>
  <c r="BP4917" i="1"/>
  <c r="BM4919" i="1"/>
  <c r="BM4920" i="1" l="1"/>
  <c r="BN4919" i="1" s="1"/>
  <c r="BO4919" i="1" s="1"/>
  <c r="BN4918" i="1"/>
  <c r="BO4918" i="1" l="1"/>
  <c r="BP4918" i="1"/>
  <c r="BP4919" i="1"/>
  <c r="BM4921" i="1"/>
  <c r="BN4920" i="1" s="1"/>
  <c r="BO4920" i="1" s="1"/>
  <c r="BP4920" i="1" l="1"/>
  <c r="BM4922" i="1"/>
  <c r="BM4923" i="1" l="1"/>
  <c r="BN4922" i="1" s="1"/>
  <c r="BO4922" i="1" s="1"/>
  <c r="BN4921" i="1"/>
  <c r="BO4921" i="1" l="1"/>
  <c r="BP4921" i="1"/>
  <c r="BP4922" i="1"/>
  <c r="BM4924" i="1"/>
  <c r="BM4925" i="1" l="1"/>
  <c r="BN4923" i="1"/>
  <c r="BO4923" i="1" l="1"/>
  <c r="BP4923" i="1"/>
  <c r="BM4926" i="1"/>
  <c r="BN4925" i="1" s="1"/>
  <c r="BO4925" i="1" s="1"/>
  <c r="BN4924" i="1"/>
  <c r="BO4924" i="1" l="1"/>
  <c r="BP4924" i="1"/>
  <c r="BP4925" i="1"/>
  <c r="BM4927" i="1"/>
  <c r="BM4928" i="1" l="1"/>
  <c r="BN4926" i="1"/>
  <c r="BO4926" i="1" l="1"/>
  <c r="BP4926" i="1"/>
  <c r="BM4929" i="1"/>
  <c r="BN4927" i="1"/>
  <c r="BO4927" i="1" l="1"/>
  <c r="BP4927" i="1"/>
  <c r="BM4930" i="1"/>
  <c r="BN4928" i="1"/>
  <c r="BO4928" i="1" l="1"/>
  <c r="BP4928" i="1"/>
  <c r="BM4931" i="1"/>
  <c r="BN4929" i="1"/>
  <c r="BO4929" i="1" l="1"/>
  <c r="BP4929" i="1"/>
  <c r="BM4932" i="1"/>
  <c r="BN4930" i="1"/>
  <c r="BO4930" i="1" l="1"/>
  <c r="BP4930" i="1"/>
  <c r="BM4933" i="1"/>
  <c r="BN4932" i="1" s="1"/>
  <c r="BO4932" i="1" s="1"/>
  <c r="BN4931" i="1"/>
  <c r="BO4931" i="1" l="1"/>
  <c r="BP4931" i="1"/>
  <c r="BP4932" i="1"/>
  <c r="BM4934" i="1"/>
  <c r="BM4935" i="1" l="1"/>
  <c r="BN4934" i="1" s="1"/>
  <c r="BO4934" i="1" s="1"/>
  <c r="BN4933" i="1"/>
  <c r="BO4933" i="1" l="1"/>
  <c r="BP4933" i="1"/>
  <c r="BP4934" i="1"/>
  <c r="BM4936" i="1"/>
  <c r="BN4935" i="1" s="1"/>
  <c r="BO4935" i="1" s="1"/>
  <c r="BP4935" i="1" l="1"/>
  <c r="BM4937" i="1"/>
  <c r="BN4936" i="1" s="1"/>
  <c r="BO4936" i="1" s="1"/>
  <c r="BP4936" i="1" l="1"/>
  <c r="BM4938" i="1"/>
  <c r="BM4939" i="1" l="1"/>
  <c r="BN4937" i="1"/>
  <c r="BO4937" i="1" l="1"/>
  <c r="BP4937" i="1"/>
  <c r="BM4940" i="1"/>
  <c r="BN4939" i="1" s="1"/>
  <c r="BO4939" i="1" s="1"/>
  <c r="BN4938" i="1"/>
  <c r="BO4938" i="1" l="1"/>
  <c r="BP4938" i="1"/>
  <c r="BP4939" i="1"/>
  <c r="BM4941" i="1"/>
  <c r="BM4942" i="1" l="1"/>
  <c r="BN4940" i="1"/>
  <c r="BO4940" i="1" l="1"/>
  <c r="BP4940" i="1"/>
  <c r="BM4943" i="1"/>
  <c r="BN4941" i="1"/>
  <c r="BO4941" i="1" l="1"/>
  <c r="BP4941" i="1"/>
  <c r="BM4944" i="1"/>
  <c r="BN4943" i="1" s="1"/>
  <c r="BO4943" i="1" s="1"/>
  <c r="BN4942" i="1"/>
  <c r="BO4942" i="1" l="1"/>
  <c r="BP4942" i="1"/>
  <c r="BP4943" i="1"/>
  <c r="BM4945" i="1"/>
  <c r="BN4944" i="1" s="1"/>
  <c r="BO4944" i="1" s="1"/>
  <c r="BP4944" i="1" l="1"/>
  <c r="BM4946" i="1"/>
  <c r="BM4947" i="1" l="1"/>
  <c r="BN4946" i="1" s="1"/>
  <c r="BP4946" i="1" s="1"/>
  <c r="BN4945" i="1"/>
  <c r="BO4945" i="1" l="1"/>
  <c r="BP4945" i="1"/>
  <c r="BO4946" i="1"/>
  <c r="BM4948" i="1"/>
  <c r="BN4947" i="1" s="1"/>
  <c r="BO4947" i="1" s="1"/>
  <c r="BP4947" i="1" l="1"/>
  <c r="BM4949" i="1"/>
  <c r="BN4948" i="1" s="1"/>
  <c r="BO4948" i="1" s="1"/>
  <c r="BP4948" i="1" l="1"/>
  <c r="BM4950" i="1"/>
  <c r="BM4951" i="1" l="1"/>
  <c r="BN4949" i="1"/>
  <c r="BO4949" i="1" l="1"/>
  <c r="BP4949" i="1"/>
  <c r="BM4952" i="1"/>
  <c r="BN4950" i="1"/>
  <c r="BO4950" i="1" l="1"/>
  <c r="BP4950" i="1"/>
  <c r="BM4953" i="1"/>
  <c r="BN4951" i="1"/>
  <c r="BO4951" i="1" l="1"/>
  <c r="BP4951" i="1"/>
  <c r="BM4954" i="1"/>
  <c r="BN4952" i="1"/>
  <c r="BO4952" i="1" l="1"/>
  <c r="BP4952" i="1"/>
  <c r="BM4955" i="1"/>
  <c r="BN4953" i="1"/>
  <c r="BO4953" i="1" l="1"/>
  <c r="BP4953" i="1"/>
  <c r="BM4956" i="1"/>
  <c r="BN4955" i="1" s="1"/>
  <c r="BO4955" i="1" s="1"/>
  <c r="BN4954" i="1"/>
  <c r="BO4954" i="1" l="1"/>
  <c r="BP4954" i="1"/>
  <c r="BP4955" i="1"/>
  <c r="BM4957" i="1"/>
  <c r="BN4956" i="1" s="1"/>
  <c r="BO4956" i="1" s="1"/>
  <c r="BP4956" i="1" l="1"/>
  <c r="BM4958" i="1"/>
  <c r="BN4957" i="1" s="1"/>
  <c r="BP4957" i="1" s="1"/>
  <c r="BO4957" i="1" l="1"/>
  <c r="BM4959" i="1"/>
  <c r="BN4958" i="1" s="1"/>
  <c r="BP4958" i="1" s="1"/>
  <c r="BO4958" i="1" l="1"/>
  <c r="BM4960" i="1"/>
  <c r="BM4961" i="1" l="1"/>
  <c r="BN4959" i="1"/>
  <c r="BO4959" i="1" l="1"/>
  <c r="BP4959" i="1"/>
  <c r="BM4962" i="1"/>
  <c r="BN4960" i="1"/>
  <c r="BO4960" i="1" l="1"/>
  <c r="BP4960" i="1"/>
  <c r="BM4963" i="1"/>
  <c r="BN4961" i="1"/>
  <c r="BO4961" i="1" l="1"/>
  <c r="BP4961" i="1"/>
  <c r="BM4964" i="1"/>
  <c r="BN4962" i="1"/>
  <c r="BO4962" i="1" l="1"/>
  <c r="BP4962" i="1"/>
  <c r="BM4965" i="1"/>
  <c r="BN4963" i="1"/>
  <c r="BP4963" i="1" l="1"/>
  <c r="BO4963" i="1"/>
  <c r="BM4966" i="1"/>
  <c r="BN4964" i="1"/>
  <c r="BP4964" i="1" l="1"/>
  <c r="BO4964" i="1"/>
  <c r="BM4967" i="1"/>
  <c r="BN4965" i="1"/>
  <c r="BO4965" i="1" l="1"/>
  <c r="BP4965" i="1"/>
  <c r="BM4968" i="1"/>
  <c r="BN4966" i="1"/>
  <c r="BO4966" i="1" l="1"/>
  <c r="BP4966" i="1"/>
  <c r="BM4969" i="1"/>
  <c r="BN4968" i="1" s="1"/>
  <c r="BP4968" i="1" s="1"/>
  <c r="BN4967" i="1"/>
  <c r="BO4967" i="1" l="1"/>
  <c r="BP4967" i="1"/>
  <c r="BO4968" i="1"/>
  <c r="BM4970" i="1"/>
  <c r="BN4969" i="1" s="1"/>
  <c r="BP4969" i="1" s="1"/>
  <c r="BO4969" i="1" l="1"/>
  <c r="BM4971" i="1"/>
  <c r="BN4970" i="1" s="1"/>
  <c r="BO4970" i="1" s="1"/>
  <c r="BP4970" i="1" l="1"/>
  <c r="BM4972" i="1"/>
  <c r="BM4973" i="1" l="1"/>
  <c r="BN4971" i="1"/>
  <c r="BO4971" i="1" l="1"/>
  <c r="BP4971" i="1"/>
  <c r="BM4974" i="1"/>
  <c r="BN4972" i="1"/>
  <c r="BO4972" i="1" l="1"/>
  <c r="BP4972" i="1"/>
  <c r="BM4975" i="1"/>
  <c r="BN4973" i="1"/>
  <c r="BO4973" i="1" l="1"/>
  <c r="BP4973" i="1"/>
  <c r="BM4976" i="1"/>
  <c r="BN4975" i="1" s="1"/>
  <c r="BP4975" i="1" s="1"/>
  <c r="BN4974" i="1"/>
  <c r="BO4974" i="1" l="1"/>
  <c r="BP4974" i="1"/>
  <c r="BO4975" i="1"/>
  <c r="BM4977" i="1"/>
  <c r="BM4978" i="1" l="1"/>
  <c r="BN4976" i="1"/>
  <c r="BO4976" i="1" l="1"/>
  <c r="BP4976" i="1"/>
  <c r="BM4979" i="1"/>
  <c r="BN4978" i="1" s="1"/>
  <c r="BO4978" i="1" s="1"/>
  <c r="BN4977" i="1"/>
  <c r="BO4977" i="1" l="1"/>
  <c r="BP4977" i="1"/>
  <c r="BP4978" i="1"/>
  <c r="BM4980" i="1"/>
  <c r="BN4979" i="1" s="1"/>
  <c r="BO4979" i="1" s="1"/>
  <c r="BP4979" i="1" l="1"/>
  <c r="BM4981" i="1"/>
  <c r="BM4982" i="1" l="1"/>
  <c r="BN4980" i="1"/>
  <c r="BP4980" i="1" l="1"/>
  <c r="BO4980" i="1"/>
  <c r="BM4983" i="1"/>
  <c r="BN4982" i="1" s="1"/>
  <c r="BO4982" i="1" s="1"/>
  <c r="BN4981" i="1"/>
  <c r="BO4981" i="1" l="1"/>
  <c r="BP4981" i="1"/>
  <c r="BP4982" i="1"/>
  <c r="BM4984" i="1"/>
  <c r="BM4985" i="1" l="1"/>
  <c r="BN4983" i="1"/>
  <c r="BO4983" i="1" l="1"/>
  <c r="BP4983" i="1"/>
  <c r="BM4986" i="1"/>
  <c r="BN4984" i="1"/>
  <c r="BO4984" i="1" l="1"/>
  <c r="BP4984" i="1"/>
  <c r="BM4987" i="1"/>
  <c r="BN4985" i="1"/>
  <c r="BO4985" i="1" l="1"/>
  <c r="BP4985" i="1"/>
  <c r="BM4988" i="1"/>
  <c r="BN4986" i="1"/>
  <c r="BP4986" i="1" l="1"/>
  <c r="BO4986" i="1"/>
  <c r="BM4989" i="1"/>
  <c r="BN4987" i="1"/>
  <c r="BO4987" i="1" l="1"/>
  <c r="BP4987" i="1"/>
  <c r="BM4990" i="1"/>
  <c r="BN4988" i="1"/>
  <c r="BO4988" i="1" l="1"/>
  <c r="BP4988" i="1"/>
  <c r="BM4991" i="1"/>
  <c r="BN4990" i="1" s="1"/>
  <c r="BO4990" i="1" s="1"/>
  <c r="BN4989" i="1"/>
  <c r="BO4989" i="1" l="1"/>
  <c r="BP4989" i="1"/>
  <c r="BP4990" i="1"/>
  <c r="BM4992" i="1"/>
  <c r="BN4991" i="1" s="1"/>
  <c r="BO4991" i="1" s="1"/>
  <c r="BP4991" i="1" l="1"/>
  <c r="BM4993" i="1"/>
  <c r="BN4992" i="1" s="1"/>
  <c r="BO4992" i="1" s="1"/>
  <c r="BP4992" i="1" l="1"/>
  <c r="BM4994" i="1"/>
  <c r="BM4995" i="1" l="1"/>
  <c r="BN4994" i="1" s="1"/>
  <c r="BO4994" i="1" s="1"/>
  <c r="BN4993" i="1"/>
  <c r="BO4993" i="1" l="1"/>
  <c r="BP4993" i="1"/>
  <c r="BP4994" i="1"/>
  <c r="BM4996" i="1"/>
  <c r="BN4995" i="1" s="1"/>
  <c r="BO4995" i="1" s="1"/>
  <c r="BP4995" i="1" l="1"/>
  <c r="BM4997" i="1"/>
  <c r="BN4996" i="1" s="1"/>
  <c r="BO4996" i="1" s="1"/>
  <c r="BP4996" i="1" l="1"/>
  <c r="BM4998" i="1"/>
  <c r="BM4999" i="1" l="1"/>
  <c r="BN4997" i="1"/>
  <c r="BO4997" i="1" l="1"/>
  <c r="BP4997" i="1"/>
  <c r="BM5000" i="1"/>
  <c r="BN4999" i="1" s="1"/>
  <c r="BO4999" i="1" s="1"/>
  <c r="BN4998" i="1"/>
  <c r="BO4998" i="1" l="1"/>
  <c r="BP4998" i="1"/>
  <c r="BP4999" i="1"/>
  <c r="BM5001" i="1"/>
  <c r="BN5000" i="1" s="1"/>
  <c r="BO5000" i="1" s="1"/>
  <c r="BP5000" i="1" l="1"/>
  <c r="BM5002" i="1"/>
  <c r="BM5003" i="1" l="1"/>
  <c r="BN5002" i="1" s="1"/>
  <c r="BO5002" i="1" s="1"/>
  <c r="BN5001" i="1"/>
  <c r="BO5001" i="1" l="1"/>
  <c r="BP5001" i="1"/>
  <c r="BP5002" i="1"/>
  <c r="BM5004" i="1"/>
  <c r="BN5003" i="1" s="1"/>
  <c r="BO5003" i="1" s="1"/>
  <c r="BP5003" i="1" l="1"/>
  <c r="BM5005" i="1"/>
  <c r="BM5006" i="1" l="1"/>
  <c r="BN5004" i="1"/>
  <c r="BO5004" i="1" l="1"/>
  <c r="BP5004" i="1"/>
  <c r="BM5007" i="1"/>
  <c r="BN5006" i="1" s="1"/>
  <c r="BO5006" i="1" s="1"/>
  <c r="BN5005" i="1"/>
  <c r="BO5005" i="1" l="1"/>
  <c r="BP5005" i="1"/>
  <c r="BP5006" i="1"/>
  <c r="BM5008" i="1"/>
  <c r="BM5009" i="1" l="1"/>
  <c r="BN5007" i="1"/>
  <c r="BO5007" i="1" l="1"/>
  <c r="BP5007" i="1"/>
  <c r="BM5010" i="1"/>
  <c r="BN5008" i="1"/>
  <c r="BO5008" i="1" l="1"/>
  <c r="BP5008" i="1"/>
  <c r="BM5011" i="1"/>
  <c r="BN5009" i="1"/>
  <c r="BO5009" i="1" l="1"/>
  <c r="BP5009" i="1"/>
  <c r="BM5012" i="1"/>
  <c r="BN5011" i="1" s="1"/>
  <c r="BO5011" i="1" s="1"/>
  <c r="BN5010" i="1"/>
  <c r="BO5010" i="1" l="1"/>
  <c r="BP5010" i="1"/>
  <c r="BP5011" i="1"/>
  <c r="BM5013" i="1"/>
  <c r="BN5012" i="1" s="1"/>
  <c r="BO5012" i="1" s="1"/>
  <c r="BP5012" i="1" l="1"/>
  <c r="BM5014" i="1"/>
  <c r="BN5013" i="1" s="1"/>
  <c r="BO5013" i="1" s="1"/>
  <c r="BP5013" i="1" l="1"/>
  <c r="BM5015" i="1"/>
  <c r="BN5014" i="1" s="1"/>
  <c r="BO5014" i="1" s="1"/>
  <c r="BP5014" i="1" l="1"/>
  <c r="BM5016" i="1"/>
  <c r="BM5017" i="1" l="1"/>
  <c r="BN5015" i="1"/>
  <c r="BO5015" i="1" l="1"/>
  <c r="BP5015" i="1"/>
  <c r="BM5018" i="1"/>
  <c r="BN5017" i="1" s="1"/>
  <c r="BO5017" i="1" s="1"/>
  <c r="BN5016" i="1"/>
  <c r="BO5016" i="1" l="1"/>
  <c r="BP5016" i="1"/>
  <c r="BP5017" i="1"/>
  <c r="BM5019" i="1"/>
  <c r="BN5018" i="1" s="1"/>
  <c r="BP5018" i="1" s="1"/>
  <c r="BO5018" i="1" l="1"/>
  <c r="BM5020" i="1"/>
  <c r="BM5021" i="1" l="1"/>
  <c r="BN5019" i="1"/>
  <c r="BO5019" i="1" l="1"/>
  <c r="BP5019" i="1"/>
  <c r="BM5022" i="1"/>
  <c r="BN5021" i="1" s="1"/>
  <c r="BO5021" i="1" s="1"/>
  <c r="BN5020" i="1"/>
  <c r="BO5020" i="1" l="1"/>
  <c r="BP5020" i="1"/>
  <c r="BP5021" i="1"/>
  <c r="BM5023" i="1"/>
  <c r="BM5024" i="1" l="1"/>
  <c r="BN5022" i="1"/>
  <c r="BO5022" i="1" l="1"/>
  <c r="BP5022" i="1"/>
  <c r="BM5025" i="1"/>
  <c r="BN5024" i="1" s="1"/>
  <c r="BP5024" i="1" s="1"/>
  <c r="BN5023" i="1"/>
  <c r="BO5023" i="1" l="1"/>
  <c r="BP5023" i="1"/>
  <c r="BO5024" i="1"/>
  <c r="BM5026" i="1"/>
  <c r="BN5025" i="1" s="1"/>
  <c r="BO5025" i="1" s="1"/>
  <c r="BP5025" i="1" l="1"/>
  <c r="BM5027" i="1"/>
  <c r="BN5026" i="1" s="1"/>
  <c r="BP5026" i="1" s="1"/>
  <c r="BO5026" i="1" l="1"/>
  <c r="BM5028" i="1"/>
  <c r="BM5029" i="1" l="1"/>
  <c r="BN5027" i="1"/>
  <c r="BO5027" i="1" l="1"/>
  <c r="BP5027" i="1"/>
  <c r="BM5030" i="1"/>
  <c r="BN5028" i="1"/>
  <c r="BP5028" i="1" l="1"/>
  <c r="BO5028" i="1"/>
  <c r="BM5031" i="1"/>
  <c r="BN5030" i="1" s="1"/>
  <c r="BO5030" i="1" s="1"/>
  <c r="BN5029" i="1"/>
  <c r="BP5029" i="1" l="1"/>
  <c r="BO5029" i="1"/>
  <c r="BP5030" i="1"/>
  <c r="BM5032" i="1"/>
  <c r="BM5033" i="1" l="1"/>
  <c r="BN5031" i="1"/>
  <c r="BO5031" i="1" l="1"/>
  <c r="BP5031" i="1"/>
  <c r="BM5034" i="1"/>
  <c r="BN5033" i="1" s="1"/>
  <c r="BO5033" i="1" s="1"/>
  <c r="BN5032" i="1"/>
  <c r="BO5032" i="1" l="1"/>
  <c r="BP5032" i="1"/>
  <c r="BP5033" i="1"/>
  <c r="BM5035" i="1"/>
  <c r="BM5036" i="1" l="1"/>
  <c r="BN5034" i="1"/>
  <c r="BO5034" i="1" l="1"/>
  <c r="BP5034" i="1"/>
  <c r="BN5035" i="1"/>
  <c r="BM5037" i="1"/>
  <c r="BO5035" i="1" l="1"/>
  <c r="BP5035" i="1"/>
  <c r="BM5038" i="1"/>
  <c r="BN5036" i="1"/>
  <c r="BO5036" i="1" l="1"/>
  <c r="BP5036" i="1"/>
  <c r="BM5039" i="1"/>
  <c r="BN5037" i="1"/>
  <c r="BO5037" i="1" l="1"/>
  <c r="BP5037" i="1"/>
  <c r="BM5040" i="1"/>
  <c r="BN5038" i="1"/>
  <c r="BP5038" i="1" l="1"/>
  <c r="BO5038" i="1"/>
  <c r="BN5039" i="1"/>
  <c r="BM5041" i="1"/>
  <c r="BO5039" i="1" l="1"/>
  <c r="BP5039" i="1"/>
  <c r="BM5042" i="1"/>
  <c r="BN5041" i="1" s="1"/>
  <c r="BP5041" i="1" s="1"/>
  <c r="BN5040" i="1"/>
  <c r="BO5040" i="1" l="1"/>
  <c r="BP5040" i="1"/>
  <c r="BO5041" i="1"/>
  <c r="BM5043" i="1"/>
  <c r="BN5042" i="1" s="1"/>
  <c r="BP5042" i="1" s="1"/>
  <c r="BO5042" i="1" l="1"/>
  <c r="BM5044" i="1"/>
  <c r="BM5045" i="1" l="1"/>
  <c r="BN5043" i="1"/>
  <c r="BO5043" i="1" l="1"/>
  <c r="BP5043" i="1"/>
  <c r="BM5046" i="1"/>
  <c r="BN5045" i="1" s="1"/>
  <c r="BO5045" i="1" s="1"/>
  <c r="BN5044" i="1"/>
  <c r="BO5044" i="1" l="1"/>
  <c r="BP5044" i="1"/>
  <c r="BP5045" i="1"/>
  <c r="BM5047" i="1"/>
  <c r="BM5048" i="1" l="1"/>
  <c r="BN5046" i="1"/>
  <c r="BO5046" i="1" l="1"/>
  <c r="BP5046" i="1"/>
  <c r="BM5049" i="1"/>
  <c r="BN5048" i="1" s="1"/>
  <c r="BP5048" i="1" s="1"/>
  <c r="BN5047" i="1"/>
  <c r="BP5047" i="1" l="1"/>
  <c r="BO5047" i="1"/>
  <c r="BO5048" i="1"/>
  <c r="BM5050" i="1"/>
  <c r="BM5051" i="1" l="1"/>
  <c r="BN5049" i="1"/>
  <c r="BO5049" i="1" l="1"/>
  <c r="BP5049" i="1"/>
  <c r="BM5052" i="1"/>
  <c r="BN5050" i="1"/>
  <c r="BO5050" i="1" l="1"/>
  <c r="BP5050" i="1"/>
  <c r="BM5053" i="1"/>
  <c r="BN5051" i="1"/>
  <c r="BO5051" i="1" l="1"/>
  <c r="BP5051" i="1"/>
  <c r="BM5054" i="1"/>
  <c r="BN5052" i="1"/>
  <c r="BO5052" i="1" l="1"/>
  <c r="BP5052" i="1"/>
  <c r="BM5055" i="1"/>
  <c r="BN5054" i="1" s="1"/>
  <c r="BP5054" i="1" s="1"/>
  <c r="BN5053" i="1"/>
  <c r="BP5053" i="1" l="1"/>
  <c r="BO5053" i="1"/>
  <c r="BO5054" i="1"/>
  <c r="BM5056" i="1"/>
  <c r="BM5057" i="1" l="1"/>
  <c r="BN5056" i="1" s="1"/>
  <c r="BO5056" i="1" s="1"/>
  <c r="BN5055" i="1"/>
  <c r="BO5055" i="1" l="1"/>
  <c r="BP5055" i="1"/>
  <c r="BP5056" i="1"/>
  <c r="BM5058" i="1"/>
  <c r="BN5057" i="1" s="1"/>
  <c r="BO5057" i="1" s="1"/>
  <c r="BP5057" i="1" l="1"/>
  <c r="BM5059" i="1"/>
  <c r="BM5060" i="1" l="1"/>
  <c r="BN5058" i="1"/>
  <c r="BO5058" i="1" l="1"/>
  <c r="BP5058" i="1"/>
  <c r="BM5061" i="1"/>
  <c r="BN5059" i="1"/>
  <c r="BP5059" i="1" l="1"/>
  <c r="BO5059" i="1"/>
  <c r="BM5062" i="1"/>
  <c r="BN5060" i="1"/>
  <c r="BP5060" i="1" l="1"/>
  <c r="BO5060" i="1"/>
  <c r="BM5063" i="1"/>
  <c r="BN5061" i="1"/>
  <c r="BO5061" i="1" l="1"/>
  <c r="BP5061" i="1"/>
  <c r="BM5064" i="1"/>
  <c r="BN5062" i="1"/>
  <c r="BO5062" i="1" l="1"/>
  <c r="BP5062" i="1"/>
  <c r="BM5065" i="1"/>
  <c r="BN5064" i="1" s="1"/>
  <c r="BO5064" i="1" s="1"/>
  <c r="BN5063" i="1"/>
  <c r="BO5063" i="1" l="1"/>
  <c r="BP5063" i="1"/>
  <c r="BP5064" i="1"/>
  <c r="BM5066" i="1"/>
  <c r="BM5067" i="1" l="1"/>
  <c r="BN5066" i="1" s="1"/>
  <c r="BP5066" i="1" s="1"/>
  <c r="BN5065" i="1"/>
  <c r="BP5065" i="1" l="1"/>
  <c r="BO5065" i="1"/>
  <c r="BO5066" i="1"/>
  <c r="BM5068" i="1"/>
  <c r="BN5067" i="1" s="1"/>
  <c r="BO5067" i="1" s="1"/>
  <c r="BP5067" i="1" l="1"/>
  <c r="BM5069" i="1"/>
  <c r="BM5070" i="1" l="1"/>
  <c r="BN5069" i="1" s="1"/>
  <c r="BO5069" i="1" s="1"/>
  <c r="BN5068" i="1"/>
  <c r="BO5068" i="1" l="1"/>
  <c r="BP5068" i="1"/>
  <c r="BP5069" i="1"/>
  <c r="BM5071" i="1"/>
  <c r="BM5072" i="1" l="1"/>
  <c r="BN5071" i="1" s="1"/>
  <c r="BP5071" i="1" s="1"/>
  <c r="BN5070" i="1"/>
  <c r="BO5070" i="1" l="1"/>
  <c r="BP5070" i="1"/>
  <c r="BO5071" i="1"/>
  <c r="BM5073" i="1"/>
  <c r="BN5072" i="1" s="1"/>
  <c r="BP5072" i="1" s="1"/>
  <c r="BO5072" i="1" l="1"/>
  <c r="BM5074" i="1"/>
  <c r="BM5075" i="1" l="1"/>
  <c r="BN5073" i="1"/>
  <c r="BO5073" i="1" l="1"/>
  <c r="BP5073" i="1"/>
  <c r="BM5076" i="1"/>
  <c r="BN5074" i="1"/>
  <c r="BO5074" i="1" l="1"/>
  <c r="BP5074" i="1"/>
  <c r="BM5077" i="1"/>
  <c r="BN5075" i="1"/>
  <c r="BO5075" i="1" l="1"/>
  <c r="BP5075" i="1"/>
  <c r="BM5078" i="1"/>
  <c r="BN5077" i="1" s="1"/>
  <c r="BP5077" i="1" s="1"/>
  <c r="BN5076" i="1"/>
  <c r="BO5076" i="1" l="1"/>
  <c r="BP5076" i="1"/>
  <c r="BO5077" i="1"/>
  <c r="BM5079" i="1"/>
  <c r="BN5078" i="1" s="1"/>
  <c r="BP5078" i="1" s="1"/>
  <c r="BO5078" i="1" l="1"/>
  <c r="BM5080" i="1"/>
  <c r="BN5079" i="1" s="1"/>
  <c r="BO5079" i="1" s="1"/>
  <c r="BP5079" i="1" l="1"/>
  <c r="BM5081" i="1"/>
  <c r="BM5082" i="1" l="1"/>
  <c r="BN5081" i="1" s="1"/>
  <c r="BO5081" i="1" s="1"/>
  <c r="BN5080" i="1"/>
  <c r="BO5080" i="1" l="1"/>
  <c r="BP5080" i="1"/>
  <c r="BP5081" i="1"/>
  <c r="BM5083" i="1"/>
  <c r="BM5084" i="1" l="1"/>
  <c r="BN5082" i="1"/>
  <c r="BO5082" i="1" l="1"/>
  <c r="BP5082" i="1"/>
  <c r="BM5085" i="1"/>
  <c r="BN5083" i="1"/>
  <c r="BP5083" i="1" l="1"/>
  <c r="BO5083" i="1"/>
  <c r="BM5086" i="1"/>
  <c r="BN5084" i="1"/>
  <c r="BP5084" i="1" l="1"/>
  <c r="BO5084" i="1"/>
  <c r="BM5087" i="1"/>
  <c r="BN5085" i="1"/>
  <c r="BO5085" i="1" l="1"/>
  <c r="BP5085" i="1"/>
  <c r="BM5088" i="1"/>
  <c r="BN5087" i="1" s="1"/>
  <c r="BO5087" i="1" s="1"/>
  <c r="BN5086" i="1"/>
  <c r="BO5086" i="1" l="1"/>
  <c r="BP5086" i="1"/>
  <c r="BP5087" i="1"/>
  <c r="BM5089" i="1"/>
  <c r="BN5088" i="1" s="1"/>
  <c r="BO5088" i="1" s="1"/>
  <c r="BP5088" i="1" l="1"/>
  <c r="BM5090" i="1"/>
  <c r="BM5091" i="1" l="1"/>
  <c r="BN5090" i="1" s="1"/>
  <c r="BP5090" i="1" s="1"/>
  <c r="BN5089" i="1"/>
  <c r="BP5089" i="1" l="1"/>
  <c r="BO5089" i="1"/>
  <c r="BO5090" i="1"/>
  <c r="BM5092" i="1"/>
  <c r="BN5091" i="1" s="1"/>
  <c r="BO5091" i="1" s="1"/>
  <c r="BP5091" i="1" l="1"/>
  <c r="BM5093" i="1"/>
  <c r="BN5092" i="1" s="1"/>
  <c r="BO5092" i="1" s="1"/>
  <c r="BP5092" i="1" l="1"/>
  <c r="BM5094" i="1"/>
  <c r="BN5093" i="1" s="1"/>
  <c r="BO5093" i="1" s="1"/>
  <c r="BP5093" i="1" l="1"/>
  <c r="BM5095" i="1"/>
  <c r="BM5096" i="1" l="1"/>
  <c r="BN5095" i="1" s="1"/>
  <c r="BP5095" i="1" s="1"/>
  <c r="BN5094" i="1"/>
  <c r="BO5094" i="1" l="1"/>
  <c r="BP5094" i="1"/>
  <c r="BO5095" i="1"/>
  <c r="BM5097" i="1"/>
  <c r="BN5096" i="1" s="1"/>
  <c r="BP5096" i="1" s="1"/>
  <c r="BO5096" i="1" l="1"/>
  <c r="BM5098" i="1"/>
  <c r="BM5099" i="1" l="1"/>
  <c r="BN5097" i="1"/>
  <c r="BO5097" i="1" l="1"/>
  <c r="BP5097" i="1"/>
  <c r="BM5100" i="1"/>
  <c r="BN5099" i="1" s="1"/>
  <c r="BO5099" i="1" s="1"/>
  <c r="BN5098" i="1"/>
  <c r="BO5098" i="1" l="1"/>
  <c r="BP5098" i="1"/>
  <c r="BP5099" i="1"/>
  <c r="BM5101" i="1"/>
  <c r="BM5102" i="1" l="1"/>
  <c r="BN5100" i="1"/>
  <c r="BO5100" i="1" l="1"/>
  <c r="BP5100" i="1"/>
  <c r="BM5103" i="1"/>
  <c r="BN5102" i="1" s="1"/>
  <c r="BP5102" i="1" s="1"/>
  <c r="BN5101" i="1"/>
  <c r="BP5101" i="1" l="1"/>
  <c r="BO5101" i="1"/>
  <c r="BO5102" i="1"/>
  <c r="BM5104" i="1"/>
  <c r="BM5105" i="1" l="1"/>
  <c r="BN5103" i="1"/>
  <c r="BO5103" i="1" l="1"/>
  <c r="BP5103" i="1"/>
  <c r="BM5106" i="1"/>
  <c r="BN5105" i="1" s="1"/>
  <c r="BO5105" i="1" s="1"/>
  <c r="BN5104" i="1"/>
  <c r="BO5104" i="1" l="1"/>
  <c r="BP5104" i="1"/>
  <c r="BP5105" i="1"/>
  <c r="BM5107" i="1"/>
  <c r="BM5108" i="1" l="1"/>
  <c r="BN5106" i="1"/>
  <c r="BO5106" i="1" l="1"/>
  <c r="BP5106" i="1"/>
  <c r="BM5109" i="1"/>
  <c r="BN5108" i="1" s="1"/>
  <c r="BP5108" i="1" s="1"/>
  <c r="BN5107" i="1"/>
  <c r="BP5107" i="1" l="1"/>
  <c r="BO5107" i="1"/>
  <c r="BO5108" i="1"/>
  <c r="BM5110" i="1"/>
  <c r="BM5111" i="1" l="1"/>
  <c r="BN5110" i="1" s="1"/>
  <c r="BO5110" i="1" s="1"/>
  <c r="BN5109" i="1"/>
  <c r="BO5109" i="1" l="1"/>
  <c r="BP5109" i="1"/>
  <c r="BP5110" i="1"/>
  <c r="BM5112" i="1"/>
  <c r="BN5111" i="1" s="1"/>
  <c r="BO5111" i="1" s="1"/>
  <c r="BP5111" i="1" l="1"/>
  <c r="BM5113" i="1"/>
  <c r="BM5114" i="1" l="1"/>
  <c r="BN5113" i="1" s="1"/>
  <c r="BP5113" i="1" s="1"/>
  <c r="BN5112" i="1"/>
  <c r="BO5112" i="1" l="1"/>
  <c r="BP5112" i="1"/>
  <c r="BO5113" i="1"/>
  <c r="BM5115" i="1"/>
  <c r="BN5114" i="1" s="1"/>
  <c r="BP5114" i="1" s="1"/>
  <c r="BO5114" i="1" l="1"/>
  <c r="BM5116" i="1"/>
  <c r="BM5117" i="1" l="1"/>
  <c r="BN5116" i="1" s="1"/>
  <c r="BO5116" i="1" s="1"/>
  <c r="BN5115" i="1"/>
  <c r="BO5115" i="1" l="1"/>
  <c r="BP5115" i="1"/>
  <c r="BP5116" i="1"/>
  <c r="BM5118" i="1"/>
  <c r="BN5117" i="1" s="1"/>
  <c r="BO5117" i="1" s="1"/>
  <c r="BP5117" i="1" l="1"/>
  <c r="BM5119" i="1"/>
  <c r="BM5120" i="1" l="1"/>
  <c r="BN5119" i="1" s="1"/>
  <c r="BP5119" i="1" s="1"/>
  <c r="BN5118" i="1"/>
  <c r="BO5118" i="1" l="1"/>
  <c r="BP5118" i="1"/>
  <c r="BO5119" i="1"/>
  <c r="BM5121" i="1"/>
  <c r="BM5122" i="1" l="1"/>
  <c r="BN5120" i="1"/>
  <c r="BP5120" i="1" l="1"/>
  <c r="BO5120" i="1"/>
  <c r="BM5123" i="1"/>
  <c r="BN5122" i="1" s="1"/>
  <c r="BO5122" i="1" s="1"/>
  <c r="BN5121" i="1"/>
  <c r="BO5121" i="1" l="1"/>
  <c r="BP5121" i="1"/>
  <c r="BP5122" i="1"/>
  <c r="BM5124" i="1"/>
  <c r="BM5125" i="1" l="1"/>
  <c r="BN5124" i="1" s="1"/>
  <c r="BO5124" i="1" s="1"/>
  <c r="BN5123" i="1"/>
  <c r="BO5123" i="1" l="1"/>
  <c r="BP5123" i="1"/>
  <c r="BP5124" i="1"/>
  <c r="BM5126" i="1"/>
  <c r="BN5125" i="1" s="1"/>
  <c r="BP5125" i="1" s="1"/>
  <c r="BO5125" i="1" l="1"/>
  <c r="BM5127" i="1"/>
  <c r="BM5128" i="1" l="1"/>
  <c r="BN5127" i="1" s="1"/>
  <c r="BO5127" i="1" s="1"/>
  <c r="BN5126" i="1"/>
  <c r="BP5126" i="1" l="1"/>
  <c r="BO5126" i="1"/>
  <c r="BP5127" i="1"/>
  <c r="BM5129" i="1"/>
  <c r="BM5130" i="1" l="1"/>
  <c r="BN5129" i="1" s="1"/>
  <c r="BO5129" i="1" s="1"/>
  <c r="BN5128" i="1"/>
  <c r="BO5128" i="1" l="1"/>
  <c r="BP5128" i="1"/>
  <c r="BP5129" i="1"/>
  <c r="BM5131" i="1"/>
  <c r="BM5132" i="1" l="1"/>
  <c r="BN5130" i="1"/>
  <c r="BO5130" i="1" l="1"/>
  <c r="BP5130" i="1"/>
  <c r="BM5133" i="1"/>
  <c r="BN5132" i="1" s="1"/>
  <c r="BP5132" i="1" s="1"/>
  <c r="BN5131" i="1"/>
  <c r="BP5131" i="1" l="1"/>
  <c r="BO5131" i="1"/>
  <c r="BO5132" i="1"/>
  <c r="BM5134" i="1"/>
  <c r="BM5135" i="1" l="1"/>
  <c r="BN5133" i="1"/>
  <c r="BO5133" i="1" l="1"/>
  <c r="BP5133" i="1"/>
  <c r="BM5136" i="1"/>
  <c r="BN5135" i="1" s="1"/>
  <c r="BO5135" i="1" s="1"/>
  <c r="BN5134" i="1"/>
  <c r="BO5134" i="1" l="1"/>
  <c r="BP5134" i="1"/>
  <c r="BP5135" i="1"/>
  <c r="BM5137" i="1"/>
  <c r="BM5138" i="1" l="1"/>
  <c r="BN5136" i="1"/>
  <c r="BO5136" i="1" l="1"/>
  <c r="BP5136" i="1"/>
  <c r="BN5137" i="1"/>
  <c r="BM5139" i="1"/>
  <c r="BN5138" i="1" s="1"/>
  <c r="BP5138" i="1" s="1"/>
  <c r="BP5137" i="1" l="1"/>
  <c r="BO5137" i="1"/>
  <c r="BO5138" i="1"/>
  <c r="BM5140" i="1"/>
  <c r="BM5141" i="1" l="1"/>
  <c r="BN5139" i="1"/>
  <c r="BO5139" i="1" l="1"/>
  <c r="BP5139" i="1"/>
  <c r="BM5142" i="1"/>
  <c r="BN5141" i="1" s="1"/>
  <c r="BO5141" i="1" s="1"/>
  <c r="BN5140" i="1"/>
  <c r="BO5140" i="1" l="1"/>
  <c r="BP5140" i="1"/>
  <c r="BP5141" i="1"/>
  <c r="BM5143" i="1"/>
  <c r="BM5144" i="1" l="1"/>
  <c r="BN5143" i="1" s="1"/>
  <c r="BP5143" i="1" s="1"/>
  <c r="BN5142" i="1"/>
  <c r="BO5142" i="1" l="1"/>
  <c r="BP5142" i="1"/>
  <c r="BO5143" i="1"/>
  <c r="BM5145" i="1"/>
  <c r="BM5146" i="1" l="1"/>
  <c r="BN5144" i="1"/>
  <c r="BP5144" i="1" l="1"/>
  <c r="BO5144" i="1"/>
  <c r="BM5147" i="1"/>
  <c r="BN5146" i="1" s="1"/>
  <c r="BO5146" i="1" s="1"/>
  <c r="BN5145" i="1"/>
  <c r="BO5145" i="1" l="1"/>
  <c r="BP5145" i="1"/>
  <c r="BP5146" i="1"/>
  <c r="BM5148" i="1"/>
  <c r="BN5147" i="1" s="1"/>
  <c r="BO5147" i="1" s="1"/>
  <c r="BP5147" i="1" l="1"/>
  <c r="BM5149" i="1"/>
  <c r="BN5148" i="1" s="1"/>
  <c r="BO5148" i="1" s="1"/>
  <c r="BP5148" i="1" l="1"/>
  <c r="BM5150" i="1"/>
  <c r="BM5151" i="1" l="1"/>
  <c r="BN5149" i="1"/>
  <c r="BP5149" i="1" l="1"/>
  <c r="BO5149" i="1"/>
  <c r="BM5152" i="1"/>
  <c r="BN5151" i="1" s="1"/>
  <c r="BO5151" i="1" s="1"/>
  <c r="BN5150" i="1"/>
  <c r="BP5150" i="1" l="1"/>
  <c r="BO5150" i="1"/>
  <c r="BP5151" i="1"/>
  <c r="BM5153" i="1"/>
  <c r="BN5152" i="1" s="1"/>
  <c r="BO5152" i="1" s="1"/>
  <c r="BP5152" i="1" l="1"/>
  <c r="BM5154" i="1"/>
  <c r="BN5153" i="1" s="1"/>
  <c r="BO5153" i="1" s="1"/>
  <c r="BP5153" i="1" l="1"/>
  <c r="BM5155" i="1"/>
  <c r="BM5156" i="1" l="1"/>
  <c r="BN5155" i="1" s="1"/>
  <c r="BP5155" i="1" s="1"/>
  <c r="BN5154" i="1"/>
  <c r="BO5154" i="1" l="1"/>
  <c r="BP5154" i="1"/>
  <c r="BO5155" i="1"/>
  <c r="BM5157" i="1"/>
  <c r="BN5156" i="1" s="1"/>
  <c r="BP5156" i="1" s="1"/>
  <c r="BO5156" i="1" l="1"/>
  <c r="BM5158" i="1"/>
  <c r="BM5159" i="1" l="1"/>
  <c r="BN5158" i="1" s="1"/>
  <c r="BO5158" i="1" s="1"/>
  <c r="BN5157" i="1"/>
  <c r="BO5157" i="1" l="1"/>
  <c r="BP5157" i="1"/>
  <c r="BP5158" i="1"/>
  <c r="BM5160" i="1"/>
  <c r="BM5161" i="1" l="1"/>
  <c r="BN5159" i="1"/>
  <c r="BO5159" i="1" l="1"/>
  <c r="BP5159" i="1"/>
  <c r="BM5162" i="1"/>
  <c r="BN5160" i="1"/>
  <c r="BO5160" i="1" l="1"/>
  <c r="BP5160" i="1"/>
  <c r="BM5163" i="1"/>
  <c r="BN5161" i="1"/>
  <c r="BP5161" i="1" l="1"/>
  <c r="BO5161" i="1"/>
  <c r="BM5164" i="1"/>
  <c r="BN5162" i="1"/>
  <c r="BP5162" i="1" l="1"/>
  <c r="BO5162" i="1"/>
  <c r="BM5165" i="1"/>
  <c r="BN5163" i="1"/>
  <c r="BO5163" i="1" l="1"/>
  <c r="BP5163" i="1"/>
  <c r="BM5166" i="1"/>
  <c r="BN5165" i="1" s="1"/>
  <c r="BO5165" i="1" s="1"/>
  <c r="BN5164" i="1"/>
  <c r="BO5164" i="1" l="1"/>
  <c r="BP5164" i="1"/>
  <c r="BP5165" i="1"/>
  <c r="BM5167" i="1"/>
  <c r="BM5168" i="1" l="1"/>
  <c r="BN5166" i="1"/>
  <c r="BO5166" i="1" l="1"/>
  <c r="BP5166" i="1"/>
  <c r="BM5169" i="1"/>
  <c r="BN5167" i="1"/>
  <c r="BP5167" i="1" l="1"/>
  <c r="BO5167" i="1"/>
  <c r="BM5170" i="1"/>
  <c r="BN5168" i="1"/>
  <c r="BP5168" i="1" l="1"/>
  <c r="BO5168" i="1"/>
  <c r="BM5171" i="1"/>
  <c r="BN5170" i="1" s="1"/>
  <c r="BO5170" i="1" s="1"/>
  <c r="BN5169" i="1"/>
  <c r="BO5169" i="1" l="1"/>
  <c r="BP5169" i="1"/>
  <c r="BP5170" i="1"/>
  <c r="BM5172" i="1"/>
  <c r="BM5173" i="1" l="1"/>
  <c r="BN5172" i="1" s="1"/>
  <c r="BO5172" i="1" s="1"/>
  <c r="BN5171" i="1"/>
  <c r="BO5171" i="1" l="1"/>
  <c r="BP5171" i="1"/>
  <c r="BP5172" i="1"/>
  <c r="BM5174" i="1"/>
  <c r="BN5173" i="1" s="1"/>
  <c r="BP5173" i="1" s="1"/>
  <c r="BO5173" i="1" l="1"/>
  <c r="BM5175" i="1"/>
  <c r="BN5174" i="1" s="1"/>
  <c r="BP5174" i="1" s="1"/>
  <c r="BO5174" i="1" l="1"/>
  <c r="BM5176" i="1"/>
  <c r="BN5175" i="1" s="1"/>
  <c r="BO5175" i="1" s="1"/>
  <c r="BP5175" i="1" l="1"/>
  <c r="BM5177" i="1"/>
  <c r="BM5178" i="1" l="1"/>
  <c r="BN5177" i="1" s="1"/>
  <c r="BO5177" i="1" s="1"/>
  <c r="BN5176" i="1"/>
  <c r="BO5176" i="1" l="1"/>
  <c r="BP5176" i="1"/>
  <c r="BP5177" i="1"/>
  <c r="BM5179" i="1"/>
  <c r="BM5180" i="1" l="1"/>
  <c r="BN5178" i="1"/>
  <c r="BO5178" i="1" l="1"/>
  <c r="BP5178" i="1"/>
  <c r="BM5181" i="1"/>
  <c r="BN5179" i="1"/>
  <c r="BP5179" i="1" l="1"/>
  <c r="BO5179" i="1"/>
  <c r="BM5182" i="1"/>
  <c r="BN5181" i="1" s="1"/>
  <c r="BO5181" i="1" s="1"/>
  <c r="BN5180" i="1"/>
  <c r="BP5180" i="1" l="1"/>
  <c r="BO5180" i="1"/>
  <c r="BP5181" i="1"/>
  <c r="BM5183" i="1"/>
  <c r="BN5182" i="1" s="1"/>
  <c r="BO5182" i="1" s="1"/>
  <c r="BP5182" i="1" l="1"/>
  <c r="BM5184" i="1"/>
  <c r="BN5183" i="1" s="1"/>
  <c r="BO5183" i="1" s="1"/>
  <c r="BP5183" i="1" l="1"/>
  <c r="BM5185" i="1"/>
  <c r="BN5184" i="1" s="1"/>
  <c r="BO5184" i="1" s="1"/>
  <c r="BP5184" i="1" l="1"/>
  <c r="BM5186" i="1"/>
  <c r="BM5187" i="1" l="1"/>
  <c r="BN5186" i="1" s="1"/>
  <c r="BP5186" i="1" s="1"/>
  <c r="BN5185" i="1"/>
  <c r="BP5185" i="1" l="1"/>
  <c r="BO5185" i="1"/>
  <c r="BO5186" i="1"/>
  <c r="BM5188" i="1"/>
  <c r="BN5187" i="1" s="1"/>
  <c r="BO5187" i="1" s="1"/>
  <c r="BP5187" i="1" l="1"/>
  <c r="BM5189" i="1"/>
  <c r="BM5190" i="1" l="1"/>
  <c r="BN5189" i="1" s="1"/>
  <c r="BO5189" i="1" s="1"/>
  <c r="BN5188" i="1"/>
  <c r="BO5188" i="1" l="1"/>
  <c r="BP5188" i="1"/>
  <c r="BP5189" i="1"/>
  <c r="BM5191" i="1"/>
  <c r="BM5192" i="1" l="1"/>
  <c r="BN5190" i="1"/>
  <c r="BO5190" i="1" l="1"/>
  <c r="BP5190" i="1"/>
  <c r="BM5193" i="1"/>
  <c r="BN5191" i="1"/>
  <c r="BP5191" i="1" l="1"/>
  <c r="BO5191" i="1"/>
  <c r="BM5194" i="1"/>
  <c r="BN5192" i="1"/>
  <c r="BP5192" i="1" l="1"/>
  <c r="BO5192" i="1"/>
  <c r="BM5195" i="1"/>
  <c r="BN5194" i="1" s="1"/>
  <c r="BO5194" i="1" s="1"/>
  <c r="BN5193" i="1"/>
  <c r="BO5193" i="1" l="1"/>
  <c r="BP5193" i="1"/>
  <c r="BP5194" i="1"/>
  <c r="BM5196" i="1"/>
  <c r="BN5195" i="1" s="1"/>
  <c r="BO5195" i="1" s="1"/>
  <c r="BP5195" i="1" l="1"/>
  <c r="BM5197" i="1"/>
  <c r="BN5196" i="1" s="1"/>
  <c r="BO5196" i="1" s="1"/>
  <c r="BP5196" i="1" l="1"/>
  <c r="BM5198" i="1"/>
  <c r="BN5197" i="1" s="1"/>
  <c r="BP5197" i="1" s="1"/>
  <c r="BO5197" i="1" l="1"/>
  <c r="BM5199" i="1"/>
  <c r="BN5198" i="1" s="1"/>
  <c r="BP5198" i="1" s="1"/>
  <c r="BO5198" i="1" l="1"/>
  <c r="BM5200" i="1"/>
  <c r="BM5201" i="1" l="1"/>
  <c r="BN5199" i="1"/>
  <c r="BO5199" i="1" l="1"/>
  <c r="BP5199" i="1"/>
  <c r="BM5202" i="1"/>
  <c r="BN5200" i="1"/>
  <c r="BO5200" i="1" l="1"/>
  <c r="BP5200" i="1"/>
  <c r="BM5203" i="1"/>
  <c r="BN5201" i="1"/>
  <c r="BO5201" i="1" l="1"/>
  <c r="BP5201" i="1"/>
  <c r="BM5204" i="1"/>
  <c r="BN5202" i="1"/>
  <c r="BO5202" i="1" l="1"/>
  <c r="BP5202" i="1"/>
  <c r="BM5205" i="1"/>
  <c r="BN5203" i="1"/>
  <c r="BP5203" i="1" l="1"/>
  <c r="BO5203" i="1"/>
  <c r="BM5206" i="1"/>
  <c r="BN5205" i="1" s="1"/>
  <c r="BO5205" i="1" s="1"/>
  <c r="BN5204" i="1"/>
  <c r="BP5204" i="1" l="1"/>
  <c r="BO5204" i="1"/>
  <c r="BP5205" i="1"/>
  <c r="BM5207" i="1"/>
  <c r="BN5206" i="1" s="1"/>
  <c r="BO5206" i="1" s="1"/>
  <c r="BP5206" i="1" l="1"/>
  <c r="BM5208" i="1"/>
  <c r="BN5207" i="1" s="1"/>
  <c r="BO5207" i="1" s="1"/>
  <c r="BP5207" i="1" l="1"/>
  <c r="BM5209" i="1"/>
  <c r="BM5210" i="1" l="1"/>
  <c r="BN5208" i="1"/>
  <c r="BO5208" i="1" l="1"/>
  <c r="BP5208" i="1"/>
  <c r="BM5211" i="1"/>
  <c r="BN5210" i="1" s="1"/>
  <c r="BP5210" i="1" s="1"/>
  <c r="BN5209" i="1"/>
  <c r="BP5209" i="1" l="1"/>
  <c r="BO5209" i="1"/>
  <c r="BO5210" i="1"/>
  <c r="BM5212" i="1"/>
  <c r="BN5211" i="1" s="1"/>
  <c r="BO5211" i="1" s="1"/>
  <c r="BP5211" i="1" l="1"/>
  <c r="BM5213" i="1"/>
  <c r="BN5212" i="1" s="1"/>
  <c r="BO5212" i="1" s="1"/>
  <c r="BP5212" i="1" l="1"/>
  <c r="BM5214" i="1"/>
  <c r="BM5215" i="1" l="1"/>
  <c r="BN5213" i="1"/>
  <c r="BO5213" i="1" l="1"/>
  <c r="BP5213" i="1"/>
  <c r="BM5216" i="1"/>
  <c r="BN5214" i="1"/>
  <c r="BO5214" i="1" l="1"/>
  <c r="BP5214" i="1"/>
  <c r="BN5215" i="1"/>
  <c r="BM5217" i="1"/>
  <c r="BP5215" i="1" l="1"/>
  <c r="BO5215" i="1"/>
  <c r="BN5216" i="1"/>
  <c r="BM5218" i="1"/>
  <c r="BP5216" i="1" l="1"/>
  <c r="BO5216" i="1"/>
  <c r="BM5219" i="1"/>
  <c r="BN5217" i="1"/>
  <c r="BO5217" i="1" l="1"/>
  <c r="BP5217" i="1"/>
  <c r="BM5220" i="1"/>
  <c r="BN5219" i="1" s="1"/>
  <c r="BO5219" i="1" s="1"/>
  <c r="BN5218" i="1"/>
  <c r="BO5218" i="1" l="1"/>
  <c r="BP5218" i="1"/>
  <c r="BP5219" i="1"/>
  <c r="BM5221" i="1"/>
  <c r="BM5222" i="1" l="1"/>
  <c r="BN5220" i="1"/>
  <c r="BO5220" i="1" l="1"/>
  <c r="BP5220" i="1"/>
  <c r="BM5223" i="1"/>
  <c r="BN5222" i="1" s="1"/>
  <c r="BP5222" i="1" s="1"/>
  <c r="BN5221" i="1"/>
  <c r="BP5221" i="1" l="1"/>
  <c r="BO5221" i="1"/>
  <c r="BO5222" i="1"/>
  <c r="BM5224" i="1"/>
  <c r="BM5225" i="1" l="1"/>
  <c r="BN5223" i="1"/>
  <c r="BO5223" i="1" l="1"/>
  <c r="BP5223" i="1"/>
  <c r="BM5226" i="1"/>
  <c r="BN5224" i="1"/>
  <c r="BO5224" i="1" l="1"/>
  <c r="BP5224" i="1"/>
  <c r="BN5225" i="1"/>
  <c r="BM5227" i="1"/>
  <c r="BO5225" i="1" l="1"/>
  <c r="BP5225" i="1"/>
  <c r="BM5228" i="1"/>
  <c r="BN5227" i="1" s="1"/>
  <c r="BP5227" i="1" s="1"/>
  <c r="BN5226" i="1"/>
  <c r="BP5226" i="1" l="1"/>
  <c r="BO5226" i="1"/>
  <c r="BO5227" i="1"/>
  <c r="BM5229" i="1"/>
  <c r="BN5228" i="1" l="1"/>
  <c r="BM5230" i="1"/>
  <c r="BP5228" i="1" l="1"/>
  <c r="BO5228" i="1"/>
  <c r="BM5231" i="1"/>
  <c r="BN5229" i="1"/>
  <c r="BO5229" i="1" l="1"/>
  <c r="BP5229" i="1"/>
  <c r="BM5232" i="1"/>
  <c r="BN5230" i="1"/>
  <c r="BO5230" i="1" l="1"/>
  <c r="BP5230" i="1"/>
  <c r="BN5231" i="1"/>
  <c r="BM5233" i="1"/>
  <c r="BN5232" i="1" l="1"/>
  <c r="BO5231" i="1"/>
  <c r="BP5231" i="1"/>
  <c r="BM5234" i="1"/>
  <c r="BO5232" i="1" l="1"/>
  <c r="BP5232" i="1"/>
  <c r="BM5235" i="1"/>
  <c r="BN5233" i="1"/>
  <c r="BP5233" i="1" l="1"/>
  <c r="BO5233" i="1"/>
  <c r="BN5234" i="1"/>
  <c r="BM5236" i="1"/>
  <c r="BP5234" i="1" l="1"/>
  <c r="BO5234" i="1"/>
  <c r="BM5237" i="1"/>
  <c r="BN5235" i="1"/>
  <c r="BO5235" i="1" l="1"/>
  <c r="BP5235" i="1"/>
  <c r="BM5238" i="1"/>
  <c r="BN5236" i="1"/>
  <c r="BO5236" i="1" l="1"/>
  <c r="BP5236" i="1"/>
  <c r="BM5239" i="1"/>
  <c r="BN5237" i="1"/>
  <c r="BO5237" i="1" l="1"/>
  <c r="BP5237" i="1"/>
  <c r="BM5240" i="1"/>
  <c r="BN5238" i="1"/>
  <c r="BO5238" i="1" l="1"/>
  <c r="BP5238" i="1"/>
  <c r="BM5241" i="1"/>
  <c r="BN5239" i="1"/>
  <c r="BP5239" i="1" l="1"/>
  <c r="BO5239" i="1"/>
  <c r="BN5240" i="1"/>
  <c r="BM5242" i="1"/>
  <c r="BN5241" i="1" s="1"/>
  <c r="BO5241" i="1" s="1"/>
  <c r="BP5241" i="1" l="1"/>
  <c r="BP5240" i="1"/>
  <c r="BO5240" i="1"/>
  <c r="BM5243" i="1"/>
  <c r="BM5244" i="1" l="1"/>
  <c r="BN5242" i="1"/>
  <c r="BO5242" i="1" l="1"/>
  <c r="BP5242" i="1"/>
  <c r="BM5245" i="1"/>
  <c r="BN5243" i="1"/>
  <c r="BO5243" i="1" l="1"/>
  <c r="BP5243" i="1"/>
  <c r="BM5246" i="1"/>
  <c r="BN5245" i="1" s="1"/>
  <c r="BP5245" i="1" s="1"/>
  <c r="BN5244" i="1"/>
  <c r="BO5244" i="1" l="1"/>
  <c r="BP5244" i="1"/>
  <c r="BO5245" i="1"/>
  <c r="BM5247" i="1"/>
  <c r="BN5246" i="1" s="1"/>
  <c r="BP5246" i="1" s="1"/>
  <c r="BO5246" i="1" l="1"/>
  <c r="BM5248" i="1"/>
  <c r="BM5249" i="1" l="1"/>
  <c r="BN5248" i="1" s="1"/>
  <c r="BO5248" i="1" s="1"/>
  <c r="BN5247" i="1"/>
  <c r="BO5247" i="1" l="1"/>
  <c r="BP5247" i="1"/>
  <c r="BP5248" i="1"/>
  <c r="BM5250" i="1"/>
  <c r="BN5249" i="1" s="1"/>
  <c r="BO5249" i="1" s="1"/>
  <c r="BP5249" i="1" l="1"/>
  <c r="BM5251" i="1"/>
  <c r="BM5252" i="1" l="1"/>
  <c r="BN5250" i="1"/>
  <c r="BO5250" i="1" l="1"/>
  <c r="BP5250" i="1"/>
  <c r="BM5253" i="1"/>
  <c r="BN5251" i="1"/>
  <c r="BP5251" i="1" l="1"/>
  <c r="BO5251" i="1"/>
  <c r="BM5254" i="1"/>
  <c r="BN5253" i="1" s="1"/>
  <c r="BO5253" i="1" s="1"/>
  <c r="BN5252" i="1"/>
  <c r="BP5252" i="1" l="1"/>
  <c r="BO5252" i="1"/>
  <c r="BP5253" i="1"/>
  <c r="BM5255" i="1"/>
  <c r="BM5256" i="1" l="1"/>
  <c r="BN5254" i="1"/>
  <c r="BO5254" i="1" l="1"/>
  <c r="BP5254" i="1"/>
  <c r="BM5257" i="1"/>
  <c r="BN5255" i="1"/>
  <c r="BO5255" i="1" l="1"/>
  <c r="BP5255" i="1"/>
  <c r="BM5258" i="1"/>
  <c r="BN5256" i="1"/>
  <c r="BO5256" i="1" l="1"/>
  <c r="BP5256" i="1"/>
  <c r="BM5259" i="1"/>
  <c r="BN5258" i="1" s="1"/>
  <c r="BP5258" i="1" s="1"/>
  <c r="BN5257" i="1"/>
  <c r="BP5257" i="1" l="1"/>
  <c r="BO5257" i="1"/>
  <c r="BO5258" i="1"/>
  <c r="BM5260" i="1"/>
  <c r="BN5259" i="1" s="1"/>
  <c r="BO5259" i="1" s="1"/>
  <c r="BP5259" i="1" l="1"/>
  <c r="BM5261" i="1"/>
  <c r="BM5262" i="1" l="1"/>
  <c r="BN5261" i="1" s="1"/>
  <c r="BO5261" i="1" s="1"/>
  <c r="BN5260" i="1"/>
  <c r="BO5260" i="1" l="1"/>
  <c r="BP5260" i="1"/>
  <c r="BP5261" i="1"/>
  <c r="BM5263" i="1"/>
  <c r="BM5264" i="1" l="1"/>
  <c r="BN5262" i="1"/>
  <c r="BO5262" i="1" l="1"/>
  <c r="BP5262" i="1"/>
  <c r="BM5265" i="1"/>
  <c r="BN5263" i="1"/>
  <c r="BP5263" i="1" l="1"/>
  <c r="BO5263" i="1"/>
  <c r="BM5266" i="1"/>
  <c r="BN5264" i="1"/>
  <c r="BP5264" i="1" l="1"/>
  <c r="BO5264" i="1"/>
  <c r="BM5267" i="1"/>
  <c r="BN5265" i="1"/>
  <c r="BO5265" i="1" l="1"/>
  <c r="BP5265" i="1"/>
  <c r="BM5268" i="1"/>
  <c r="BN5267" i="1" s="1"/>
  <c r="BO5267" i="1" s="1"/>
  <c r="BN5266" i="1"/>
  <c r="BO5266" i="1" l="1"/>
  <c r="BP5266" i="1"/>
  <c r="BP5267" i="1"/>
  <c r="BM5269" i="1"/>
  <c r="BM5270" i="1" l="1"/>
  <c r="BN5269" i="1" s="1"/>
  <c r="BP5269" i="1" s="1"/>
  <c r="BN5268" i="1"/>
  <c r="BO5268" i="1" l="1"/>
  <c r="BP5268" i="1"/>
  <c r="BO5269" i="1"/>
  <c r="BM5271" i="1"/>
  <c r="BN5270" i="1" s="1"/>
  <c r="BP5270" i="1" s="1"/>
  <c r="BO5270" i="1" l="1"/>
  <c r="BM5272" i="1"/>
  <c r="BM5273" i="1" l="1"/>
  <c r="BN5272" i="1" s="1"/>
  <c r="BO5272" i="1" s="1"/>
  <c r="BN5271" i="1"/>
  <c r="BO5271" i="1" l="1"/>
  <c r="BP5271" i="1"/>
  <c r="BP5272" i="1"/>
  <c r="BM5274" i="1"/>
  <c r="BN5273" i="1" s="1"/>
  <c r="BO5273" i="1" s="1"/>
  <c r="BP5273" i="1" l="1"/>
  <c r="BM5275" i="1"/>
  <c r="BM5276" i="1" l="1"/>
  <c r="BN5275" i="1" s="1"/>
  <c r="BP5275" i="1" s="1"/>
  <c r="BN5274" i="1"/>
  <c r="BO5274" i="1" l="1"/>
  <c r="BP5274" i="1"/>
  <c r="BO5275" i="1"/>
  <c r="BM5277" i="1"/>
  <c r="BN5276" i="1" s="1"/>
  <c r="BP5276" i="1" s="1"/>
  <c r="BO5276" i="1" l="1"/>
  <c r="BM5278" i="1"/>
  <c r="BM5279" i="1" l="1"/>
  <c r="BN5278" i="1" s="1"/>
  <c r="BO5278" i="1" s="1"/>
  <c r="BN5277" i="1"/>
  <c r="BO5277" i="1" l="1"/>
  <c r="BP5277" i="1"/>
  <c r="BP5278" i="1"/>
  <c r="BM5280" i="1"/>
  <c r="BN5279" i="1" s="1"/>
  <c r="BO5279" i="1" s="1"/>
  <c r="BP5279" i="1" l="1"/>
  <c r="BM5281" i="1"/>
  <c r="BM5282" i="1" l="1"/>
  <c r="BN5281" i="1" s="1"/>
  <c r="BP5281" i="1" s="1"/>
  <c r="BN5280" i="1"/>
  <c r="BO5280" i="1" l="1"/>
  <c r="BP5280" i="1"/>
  <c r="BO5281" i="1"/>
  <c r="BM5283" i="1"/>
  <c r="BN5282" i="1" s="1"/>
  <c r="BP5282" i="1" s="1"/>
  <c r="BO5282" i="1" l="1"/>
  <c r="BM5284" i="1"/>
  <c r="BM5285" i="1" l="1"/>
  <c r="BN5284" i="1" s="1"/>
  <c r="BO5284" i="1" s="1"/>
  <c r="BN5283" i="1"/>
  <c r="BO5283" i="1" l="1"/>
  <c r="BP5283" i="1"/>
  <c r="BP5284" i="1"/>
  <c r="BM5286" i="1"/>
  <c r="BN5285" i="1" s="1"/>
  <c r="BO5285" i="1" s="1"/>
  <c r="BP5285" i="1" l="1"/>
  <c r="BM5287" i="1"/>
  <c r="BM5288" i="1" l="1"/>
  <c r="BN5286" i="1"/>
  <c r="BO5286" i="1" l="1"/>
  <c r="BP5286" i="1"/>
  <c r="BM5289" i="1"/>
  <c r="BN5288" i="1" s="1"/>
  <c r="BP5288" i="1" s="1"/>
  <c r="BN5287" i="1"/>
  <c r="BP5287" i="1" l="1"/>
  <c r="BO5287" i="1"/>
  <c r="BO5288" i="1"/>
  <c r="BM5290" i="1"/>
  <c r="BM5291" i="1" l="1"/>
  <c r="BN5289" i="1"/>
  <c r="BO5289" i="1" l="1"/>
  <c r="BP5289" i="1"/>
  <c r="BM5292" i="1"/>
  <c r="BN5290" i="1"/>
  <c r="BO5290" i="1" l="1"/>
  <c r="BP5290" i="1"/>
  <c r="BM5293" i="1"/>
  <c r="BN5291" i="1"/>
  <c r="BO5291" i="1" l="1"/>
  <c r="BP5291" i="1"/>
  <c r="BM5294" i="1"/>
  <c r="BN5292" i="1"/>
  <c r="BO5292" i="1" l="1"/>
  <c r="BP5292" i="1"/>
  <c r="BM5295" i="1"/>
  <c r="BN5294" i="1" s="1"/>
  <c r="BP5294" i="1" s="1"/>
  <c r="BN5293" i="1"/>
  <c r="BP5293" i="1" l="1"/>
  <c r="BO5293" i="1"/>
  <c r="BO5294" i="1"/>
  <c r="BM5296" i="1"/>
  <c r="BM5297" i="1" l="1"/>
  <c r="BN5296" i="1" s="1"/>
  <c r="BO5296" i="1" s="1"/>
  <c r="BN5295" i="1"/>
  <c r="BO5295" i="1" l="1"/>
  <c r="BP5295" i="1"/>
  <c r="BP5296" i="1"/>
  <c r="BM5298" i="1"/>
  <c r="BN5297" i="1" s="1"/>
  <c r="BO5297" i="1" s="1"/>
  <c r="BP5297" i="1" l="1"/>
  <c r="BM5299" i="1"/>
  <c r="BM5300" i="1" l="1"/>
  <c r="BN5299" i="1" s="1"/>
  <c r="BP5299" i="1" s="1"/>
  <c r="BN5298" i="1"/>
  <c r="BO5298" i="1" l="1"/>
  <c r="BP5298" i="1"/>
  <c r="BO5299" i="1"/>
  <c r="BM5301" i="1"/>
  <c r="BN5300" i="1" s="1"/>
  <c r="BP5300" i="1" s="1"/>
  <c r="BO5300" i="1" l="1"/>
  <c r="BM5302" i="1"/>
  <c r="BM5303" i="1" l="1"/>
  <c r="BN5302" i="1" s="1"/>
  <c r="BO5302" i="1" s="1"/>
  <c r="BN5301" i="1"/>
  <c r="BO5301" i="1" l="1"/>
  <c r="BP5301" i="1"/>
  <c r="BP5302" i="1"/>
  <c r="BM5304" i="1"/>
  <c r="BM5305" i="1" l="1"/>
  <c r="BN5303" i="1"/>
  <c r="BO5303" i="1" l="1"/>
  <c r="BP5303" i="1"/>
  <c r="BM5306" i="1"/>
  <c r="BN5305" i="1" s="1"/>
  <c r="BP5305" i="1" s="1"/>
  <c r="BN5304" i="1"/>
  <c r="BO5304" i="1" l="1"/>
  <c r="BP5304" i="1"/>
  <c r="BO5305" i="1"/>
  <c r="BM5307" i="1"/>
  <c r="BM5308" i="1" l="1"/>
  <c r="BN5307" i="1" s="1"/>
  <c r="BO5307" i="1" s="1"/>
  <c r="BN5306" i="1"/>
  <c r="BP5306" i="1" l="1"/>
  <c r="BO5306" i="1"/>
  <c r="BP5307" i="1"/>
  <c r="BM5309" i="1"/>
  <c r="BM5310" i="1" l="1"/>
  <c r="BN5308" i="1"/>
  <c r="BO5308" i="1" l="1"/>
  <c r="BP5308" i="1"/>
  <c r="BM5311" i="1"/>
  <c r="BN5310" i="1" s="1"/>
  <c r="BP5310" i="1" s="1"/>
  <c r="BN5309" i="1"/>
  <c r="BO5309" i="1" l="1"/>
  <c r="BP5309" i="1"/>
  <c r="BO5310" i="1"/>
  <c r="BM5312" i="1"/>
  <c r="BM5313" i="1" l="1"/>
  <c r="BN5312" i="1" s="1"/>
  <c r="BP5312" i="1" s="1"/>
  <c r="BN5311" i="1"/>
  <c r="BP5311" i="1" l="1"/>
  <c r="BO5311" i="1"/>
  <c r="BO5312" i="1"/>
  <c r="BM5314" i="1"/>
  <c r="BM5315" i="1" l="1"/>
  <c r="BN5313" i="1"/>
  <c r="BO5313" i="1" l="1"/>
  <c r="BP5313" i="1"/>
  <c r="BM5316" i="1"/>
  <c r="BN5315" i="1" s="1"/>
  <c r="BO5315" i="1" s="1"/>
  <c r="BN5314" i="1"/>
  <c r="BO5314" i="1" l="1"/>
  <c r="BP5314" i="1"/>
  <c r="BP5315" i="1"/>
  <c r="BM5317" i="1"/>
  <c r="BN5316" i="1" s="1"/>
  <c r="BO5316" i="1" s="1"/>
  <c r="BP5316" i="1" l="1"/>
  <c r="BM5318" i="1"/>
  <c r="BN5317" i="1" s="1"/>
  <c r="BP5317" i="1" s="1"/>
  <c r="BO5317" i="1" l="1"/>
  <c r="BM5319" i="1"/>
  <c r="BM5320" i="1" l="1"/>
  <c r="BN5319" i="1" s="1"/>
  <c r="BO5319" i="1" s="1"/>
  <c r="BN5318" i="1"/>
  <c r="BP5318" i="1" l="1"/>
  <c r="BO5318" i="1"/>
  <c r="BP5319" i="1"/>
  <c r="BM5321" i="1"/>
  <c r="BM5322" i="1" l="1"/>
  <c r="BN5320" i="1"/>
  <c r="BO5320" i="1" l="1"/>
  <c r="BP5320" i="1"/>
  <c r="BM5323" i="1"/>
  <c r="BN5321" i="1"/>
  <c r="BO5321" i="1" l="1"/>
  <c r="BP5321" i="1"/>
  <c r="BM5324" i="1"/>
  <c r="BN5322" i="1"/>
  <c r="BO5322" i="1" l="1"/>
  <c r="BP5322" i="1"/>
  <c r="BM5325" i="1"/>
  <c r="BN5324" i="1" s="1"/>
  <c r="BP5324" i="1" s="1"/>
  <c r="BN5323" i="1"/>
  <c r="BP5323" i="1" l="1"/>
  <c r="BO5323" i="1"/>
  <c r="BO5324" i="1"/>
  <c r="BM5326" i="1"/>
  <c r="BM5327" i="1" l="1"/>
  <c r="BN5325" i="1"/>
  <c r="BO5325" i="1" l="1"/>
  <c r="BP5325" i="1"/>
  <c r="BM5328" i="1"/>
  <c r="BN5327" i="1" s="1"/>
  <c r="BO5327" i="1" s="1"/>
  <c r="BN5326" i="1"/>
  <c r="BO5326" i="1" l="1"/>
  <c r="BP5326" i="1"/>
  <c r="BP5327" i="1"/>
  <c r="BM5329" i="1"/>
  <c r="BN5328" i="1" s="1"/>
  <c r="BP5328" i="1" s="1"/>
  <c r="BO5328" i="1" l="1"/>
  <c r="BM5330" i="1"/>
  <c r="BM5331" i="1" l="1"/>
  <c r="BN5329" i="1"/>
  <c r="BP5329" i="1" l="1"/>
  <c r="BO5329" i="1"/>
  <c r="BM5332" i="1"/>
  <c r="BN5331" i="1" s="1"/>
  <c r="BO5331" i="1" s="1"/>
  <c r="BN5330" i="1"/>
  <c r="BP5330" i="1" l="1"/>
  <c r="BO5330" i="1"/>
  <c r="BP5331" i="1"/>
  <c r="BM5333" i="1"/>
  <c r="BM5334" i="1" l="1"/>
  <c r="BN5332" i="1"/>
  <c r="BO5332" i="1" l="1"/>
  <c r="BP5332" i="1"/>
  <c r="BM5335" i="1"/>
  <c r="BN5334" i="1" s="1"/>
  <c r="BO5334" i="1" s="1"/>
  <c r="BN5333" i="1"/>
  <c r="BO5333" i="1" l="1"/>
  <c r="BP5333" i="1"/>
  <c r="BP5334" i="1"/>
  <c r="BM5336" i="1"/>
  <c r="BN5335" i="1" l="1"/>
  <c r="BM5337" i="1"/>
  <c r="BN5336" i="1" s="1"/>
  <c r="BP5336" i="1" s="1"/>
  <c r="BO5336" i="1" l="1"/>
  <c r="BP5335" i="1"/>
  <c r="BO5335" i="1"/>
  <c r="BM5338" i="1"/>
  <c r="BN5337" i="1" s="1"/>
  <c r="BO5337" i="1" s="1"/>
  <c r="BP5337" i="1" l="1"/>
  <c r="BM5339" i="1"/>
  <c r="BM5340" i="1" l="1"/>
  <c r="BN5339" i="1" s="1"/>
  <c r="BO5339" i="1" s="1"/>
  <c r="BN5338" i="1"/>
  <c r="BO5338" i="1" l="1"/>
  <c r="BP5338" i="1"/>
  <c r="BP5339" i="1"/>
  <c r="BM5341" i="1"/>
  <c r="BN5340" i="1" s="1"/>
  <c r="BO5340" i="1" s="1"/>
  <c r="BP5340" i="1" l="1"/>
  <c r="BM5342" i="1"/>
  <c r="BN5341" i="1" s="1"/>
  <c r="BP5341" i="1" s="1"/>
  <c r="BO5341" i="1" l="1"/>
  <c r="BM5343" i="1"/>
  <c r="BM5344" i="1" l="1"/>
  <c r="BN5342" i="1"/>
  <c r="BP5342" i="1" l="1"/>
  <c r="BO5342" i="1"/>
  <c r="BM5345" i="1"/>
  <c r="BN5344" i="1" s="1"/>
  <c r="BO5344" i="1" s="1"/>
  <c r="BN5343" i="1"/>
  <c r="BO5343" i="1" l="1"/>
  <c r="BP5343" i="1"/>
  <c r="BP5344" i="1"/>
  <c r="BM5346" i="1"/>
  <c r="BM5347" i="1" l="1"/>
  <c r="BN5346" i="1" s="1"/>
  <c r="BO5346" i="1" s="1"/>
  <c r="BN5345" i="1"/>
  <c r="BO5345" i="1" l="1"/>
  <c r="BP5345" i="1"/>
  <c r="BP5346" i="1"/>
  <c r="BM5348" i="1"/>
  <c r="BM5349" i="1" l="1"/>
  <c r="BN5348" i="1" s="1"/>
  <c r="BP5348" i="1" s="1"/>
  <c r="BN5347" i="1"/>
  <c r="BP5347" i="1" l="1"/>
  <c r="BO5347" i="1"/>
  <c r="BO5348" i="1"/>
  <c r="BM5350" i="1"/>
  <c r="BN5349" i="1" s="1"/>
  <c r="BO5349" i="1" s="1"/>
  <c r="BP5349" i="1" l="1"/>
  <c r="BM5351" i="1"/>
  <c r="BM5352" i="1" l="1"/>
  <c r="BN5351" i="1" s="1"/>
  <c r="BO5351" i="1" s="1"/>
  <c r="BN5350" i="1"/>
  <c r="BO5350" i="1" l="1"/>
  <c r="BP5350" i="1"/>
  <c r="BP5351" i="1"/>
  <c r="BM5353" i="1"/>
  <c r="BN5352" i="1" s="1"/>
  <c r="BO5352" i="1" s="1"/>
  <c r="BP5352" i="1" l="1"/>
  <c r="BM5354" i="1"/>
  <c r="BN5353" i="1" l="1"/>
  <c r="BM5355" i="1"/>
  <c r="BN5354" i="1" s="1"/>
  <c r="BP5354" i="1" s="1"/>
  <c r="BO5354" i="1" l="1"/>
  <c r="BP5353" i="1"/>
  <c r="BO5353" i="1"/>
  <c r="BM5356" i="1"/>
  <c r="BN5355" i="1" l="1"/>
  <c r="BM5357" i="1"/>
  <c r="BO5355" i="1" l="1"/>
  <c r="BP5355" i="1"/>
  <c r="BM5358" i="1"/>
  <c r="BN5356" i="1"/>
  <c r="BO5356" i="1" l="1"/>
  <c r="BP5356" i="1"/>
  <c r="BN5357" i="1"/>
  <c r="BM5359" i="1"/>
  <c r="BN5358" i="1" l="1"/>
  <c r="BP5357" i="1"/>
  <c r="BO5357" i="1"/>
  <c r="BM5360" i="1"/>
  <c r="BN5359" i="1" s="1"/>
  <c r="BP5359" i="1" s="1"/>
  <c r="BO5359" i="1" l="1"/>
  <c r="BO5358" i="1"/>
  <c r="BP5358" i="1"/>
  <c r="BM5361" i="1"/>
  <c r="BN5360" i="1" l="1"/>
  <c r="BM5362" i="1"/>
  <c r="BN5361" i="1" s="1"/>
  <c r="BO5361" i="1" s="1"/>
  <c r="BP5361" i="1" l="1"/>
  <c r="BP5360" i="1"/>
  <c r="BO5360" i="1"/>
  <c r="BM5363" i="1"/>
  <c r="BM5364" i="1" l="1"/>
  <c r="BN5362" i="1"/>
  <c r="BO5362" i="1" l="1"/>
  <c r="BP5362" i="1"/>
  <c r="BN5363" i="1"/>
  <c r="BM5365" i="1"/>
  <c r="BO5363" i="1" l="1"/>
  <c r="BP5363" i="1"/>
  <c r="BM5366" i="1"/>
  <c r="BN5364" i="1"/>
  <c r="BP5364" i="1" l="1"/>
  <c r="BO5364" i="1"/>
  <c r="BN5365" i="1"/>
  <c r="BM5367" i="1"/>
  <c r="BN5366" i="1" l="1"/>
  <c r="BP5365" i="1"/>
  <c r="BO5365" i="1"/>
  <c r="BM5368" i="1"/>
  <c r="BN5367" i="1" s="1"/>
  <c r="BO5367" i="1" s="1"/>
  <c r="BP5367" i="1" l="1"/>
  <c r="BP5366" i="1"/>
  <c r="BO5366" i="1"/>
  <c r="BM5369" i="1"/>
  <c r="BN5368" i="1" s="1"/>
  <c r="BO5368" i="1" s="1"/>
  <c r="BP5368" i="1" l="1"/>
  <c r="BM5370" i="1"/>
  <c r="BN5369" i="1" l="1"/>
  <c r="BM5371" i="1"/>
  <c r="BN5370" i="1" s="1"/>
  <c r="BO5370" i="1" s="1"/>
  <c r="BP5370" i="1" l="1"/>
  <c r="BP5369" i="1"/>
  <c r="BO5369" i="1"/>
  <c r="BM5372" i="1"/>
  <c r="BN5371" i="1" s="1"/>
  <c r="BP5371" i="1" s="1"/>
  <c r="BO5371" i="1" l="1"/>
  <c r="BM5373" i="1"/>
  <c r="BN5372" i="1" s="1"/>
  <c r="BP5372" i="1" s="1"/>
  <c r="BO5372" i="1" l="1"/>
  <c r="BM5374" i="1"/>
  <c r="BM5375" i="1" l="1"/>
  <c r="BN5373" i="1"/>
  <c r="BO5373" i="1" l="1"/>
  <c r="BP5373" i="1"/>
  <c r="BM5376" i="1"/>
  <c r="BN5374" i="1"/>
  <c r="BO5374" i="1" l="1"/>
  <c r="BP5374" i="1"/>
  <c r="BM5377" i="1"/>
  <c r="BN5375" i="1"/>
  <c r="BO5375" i="1" l="1"/>
  <c r="BP5375" i="1"/>
  <c r="BM5378" i="1"/>
  <c r="BN5376" i="1"/>
  <c r="BO5376" i="1" l="1"/>
  <c r="BP5376" i="1"/>
  <c r="BM5379" i="1"/>
  <c r="BN5378" i="1" s="1"/>
  <c r="BP5378" i="1" s="1"/>
  <c r="BN5377" i="1"/>
  <c r="BP5377" i="1" l="1"/>
  <c r="BO5377" i="1"/>
  <c r="BO5378" i="1"/>
  <c r="BM5380" i="1"/>
  <c r="BM5381" i="1" l="1"/>
  <c r="BN5379" i="1"/>
  <c r="BO5379" i="1" l="1"/>
  <c r="BP5379" i="1"/>
  <c r="BM5382" i="1"/>
  <c r="BN5380" i="1"/>
  <c r="BO5380" i="1" l="1"/>
  <c r="BP5380" i="1"/>
  <c r="BN5381" i="1"/>
  <c r="BM5383" i="1"/>
  <c r="BN5382" i="1" s="1"/>
  <c r="BP5382" i="1" s="1"/>
  <c r="BO5382" i="1" l="1"/>
  <c r="BO5381" i="1"/>
  <c r="BP5381" i="1"/>
  <c r="BM5384" i="1"/>
  <c r="BN5383" i="1" s="1"/>
  <c r="BP5383" i="1" s="1"/>
  <c r="BO5383" i="1" l="1"/>
  <c r="BM5385" i="1"/>
  <c r="BM5386" i="1" l="1"/>
  <c r="BN5385" i="1" s="1"/>
  <c r="BO5385" i="1" s="1"/>
  <c r="BN5384" i="1"/>
  <c r="BP5384" i="1" l="1"/>
  <c r="BO5384" i="1"/>
  <c r="BP5385" i="1"/>
  <c r="BM5387" i="1"/>
  <c r="BM5388" i="1" l="1"/>
  <c r="BN5387" i="1" s="1"/>
  <c r="BO5387" i="1" s="1"/>
  <c r="BN5386" i="1"/>
  <c r="BO5386" i="1" l="1"/>
  <c r="BP5386" i="1"/>
  <c r="BP5387" i="1"/>
  <c r="BM5389" i="1"/>
  <c r="BN5388" i="1" s="1"/>
  <c r="BO5388" i="1" s="1"/>
  <c r="BP5388" i="1" l="1"/>
  <c r="BM5390" i="1"/>
  <c r="BM5391" i="1" l="1"/>
  <c r="BN5389" i="1"/>
  <c r="BP5389" i="1" l="1"/>
  <c r="BO5389" i="1"/>
  <c r="BM5392" i="1"/>
  <c r="BN5391" i="1" s="1"/>
  <c r="BO5391" i="1" s="1"/>
  <c r="BN5390" i="1"/>
  <c r="BP5390" i="1" l="1"/>
  <c r="BO5390" i="1"/>
  <c r="BP5391" i="1"/>
  <c r="BM5393" i="1"/>
  <c r="BM5394" i="1" l="1"/>
  <c r="BN5392" i="1"/>
  <c r="BO5392" i="1" l="1"/>
  <c r="BP5392" i="1"/>
  <c r="BM5395" i="1"/>
  <c r="BN5394" i="1" s="1"/>
  <c r="BO5394" i="1" s="1"/>
  <c r="BN5393" i="1"/>
  <c r="BO5393" i="1" l="1"/>
  <c r="BP5393" i="1"/>
  <c r="BP5394" i="1"/>
  <c r="BM5396" i="1"/>
  <c r="BM5397" i="1" l="1"/>
  <c r="BN5396" i="1" s="1"/>
  <c r="BP5396" i="1" s="1"/>
  <c r="BN5395" i="1"/>
  <c r="BP5395" i="1" l="1"/>
  <c r="BO5395" i="1"/>
  <c r="BO5396" i="1"/>
  <c r="BM5398" i="1"/>
  <c r="BN5397" i="1" s="1"/>
  <c r="BO5397" i="1" s="1"/>
  <c r="BP5397" i="1" l="1"/>
  <c r="BM5399" i="1"/>
  <c r="BM5400" i="1" l="1"/>
  <c r="BN5399" i="1" s="1"/>
  <c r="BO5399" i="1" s="1"/>
  <c r="BN5398" i="1"/>
  <c r="BO5398" i="1" l="1"/>
  <c r="BP5398" i="1"/>
  <c r="BP5399" i="1"/>
  <c r="BM5401" i="1"/>
  <c r="BM5402" i="1" l="1"/>
  <c r="BN5400" i="1"/>
  <c r="BO5400" i="1" l="1"/>
  <c r="BP5400" i="1"/>
  <c r="BM5403" i="1"/>
  <c r="BN5401" i="1"/>
  <c r="BP5401" i="1" l="1"/>
  <c r="BO5401" i="1"/>
  <c r="BN5402" i="1"/>
  <c r="BM5404" i="1"/>
  <c r="BN5403" i="1" l="1"/>
  <c r="BP5402" i="1"/>
  <c r="BO5402" i="1"/>
  <c r="BM5405" i="1"/>
  <c r="BN5404" i="1" s="1"/>
  <c r="BO5404" i="1" s="1"/>
  <c r="BP5404" i="1" l="1"/>
  <c r="BO5403" i="1"/>
  <c r="BP5403" i="1"/>
  <c r="BM5406" i="1"/>
  <c r="BN5405" i="1" l="1"/>
  <c r="BM5407" i="1"/>
  <c r="BN5406" i="1" s="1"/>
  <c r="BP5406" i="1" s="1"/>
  <c r="BO5406" i="1" l="1"/>
  <c r="BO5405" i="1"/>
  <c r="BP5405" i="1"/>
  <c r="BM5408" i="1"/>
  <c r="BM5409" i="1" l="1"/>
  <c r="BN5408" i="1" s="1"/>
  <c r="BP5408" i="1" s="1"/>
  <c r="BN5407" i="1"/>
  <c r="BP5407" i="1" l="1"/>
  <c r="BO5407" i="1"/>
  <c r="BO5408" i="1"/>
  <c r="BM5410" i="1"/>
  <c r="BM5411" i="1" l="1"/>
  <c r="BN5409" i="1"/>
  <c r="BO5409" i="1" l="1"/>
  <c r="BP5409" i="1"/>
  <c r="BM5412" i="1"/>
  <c r="BN5410" i="1"/>
  <c r="BO5410" i="1" l="1"/>
  <c r="BP5410" i="1"/>
  <c r="BM5413" i="1"/>
  <c r="BN5411" i="1"/>
  <c r="BO5411" i="1" l="1"/>
  <c r="BP5411" i="1"/>
  <c r="BM5414" i="1"/>
  <c r="BN5412" i="1"/>
  <c r="BO5412" i="1" l="1"/>
  <c r="BP5412" i="1"/>
  <c r="BM5415" i="1"/>
  <c r="BN5413" i="1"/>
  <c r="BP5413" i="1" l="1"/>
  <c r="BO5413" i="1"/>
  <c r="BM5416" i="1"/>
  <c r="BN5414" i="1"/>
  <c r="BP5414" i="1" l="1"/>
  <c r="BO5414" i="1"/>
  <c r="BM5417" i="1"/>
  <c r="BN5415" i="1"/>
  <c r="BO5415" i="1" l="1"/>
  <c r="BP5415" i="1"/>
  <c r="BM5418" i="1"/>
  <c r="BN5416" i="1"/>
  <c r="BO5416" i="1" l="1"/>
  <c r="BP5416" i="1"/>
  <c r="BN5417" i="1"/>
  <c r="BM5419" i="1"/>
  <c r="BN5418" i="1" l="1"/>
  <c r="BP5417" i="1"/>
  <c r="BO5417" i="1"/>
  <c r="BM5420" i="1"/>
  <c r="BO5418" i="1" l="1"/>
  <c r="BP5418" i="1"/>
  <c r="BM5421" i="1"/>
  <c r="BN5419" i="1"/>
  <c r="BP5419" i="1" l="1"/>
  <c r="BO5419" i="1"/>
  <c r="BM5422" i="1"/>
  <c r="BN5421" i="1" s="1"/>
  <c r="BO5421" i="1" s="1"/>
  <c r="BN5420" i="1"/>
  <c r="BP5420" i="1" l="1"/>
  <c r="BO5420" i="1"/>
  <c r="BP5421" i="1"/>
  <c r="BM5423" i="1"/>
  <c r="BM5424" i="1" l="1"/>
  <c r="BN5422" i="1"/>
  <c r="BO5422" i="1" l="1"/>
  <c r="BP5422" i="1"/>
  <c r="BM5425" i="1"/>
  <c r="BN5423" i="1"/>
  <c r="BO5423" i="1" l="1"/>
  <c r="BP5423" i="1"/>
  <c r="BM5426" i="1"/>
  <c r="BN5425" i="1"/>
  <c r="BP5425" i="1" s="1"/>
  <c r="BN5424" i="1"/>
  <c r="BO5424" i="1" l="1"/>
  <c r="BP5424" i="1"/>
  <c r="BO5425" i="1"/>
  <c r="BM5427" i="1"/>
  <c r="BM5428" i="1" l="1"/>
  <c r="BN5427" i="1" s="1"/>
  <c r="BO5427" i="1" s="1"/>
  <c r="BN5426" i="1"/>
  <c r="BP5426" i="1" l="1"/>
  <c r="BO5426" i="1"/>
  <c r="BP5427" i="1"/>
  <c r="BM5429" i="1"/>
  <c r="BM5430" i="1" l="1"/>
  <c r="BN5428" i="1"/>
  <c r="BO5428" i="1" l="1"/>
  <c r="BP5428" i="1"/>
  <c r="BM5431" i="1"/>
  <c r="BN5430" i="1" s="1"/>
  <c r="BO5430" i="1" s="1"/>
  <c r="BN5429" i="1"/>
  <c r="BP5429" i="1" l="1"/>
  <c r="BO5429" i="1"/>
  <c r="BP5430" i="1"/>
  <c r="BM5432" i="1"/>
  <c r="BN5431" i="1" s="1"/>
  <c r="BP5431" i="1" s="1"/>
  <c r="BO5431" i="1" l="1"/>
  <c r="BM5433" i="1"/>
  <c r="BM5434" i="1" l="1"/>
  <c r="BN5433" i="1" s="1"/>
  <c r="BO5433" i="1" s="1"/>
  <c r="BN5432" i="1"/>
  <c r="BP5432" i="1" l="1"/>
  <c r="BO5432" i="1"/>
  <c r="BP5433" i="1"/>
  <c r="BM5435" i="1"/>
  <c r="BM5436" i="1" l="1"/>
  <c r="BN5434" i="1"/>
  <c r="BO5434" i="1" l="1"/>
  <c r="BP5434" i="1"/>
  <c r="BM5437" i="1"/>
  <c r="BN5435" i="1"/>
  <c r="BO5435" i="1" l="1"/>
  <c r="BP5435" i="1"/>
  <c r="BM5438" i="1"/>
  <c r="BN5437" i="1" s="1"/>
  <c r="BP5437" i="1" s="1"/>
  <c r="BN5436" i="1"/>
  <c r="BO5436" i="1" l="1"/>
  <c r="BP5436" i="1"/>
  <c r="BO5437" i="1"/>
  <c r="BM5439" i="1"/>
  <c r="BN5438" i="1" s="1"/>
  <c r="BP5438" i="1" s="1"/>
  <c r="BO5438" i="1" l="1"/>
  <c r="BM5440" i="1"/>
  <c r="BM5441" i="1" l="1"/>
  <c r="BN5440" i="1" s="1"/>
  <c r="BO5440" i="1" s="1"/>
  <c r="BN5439" i="1"/>
  <c r="BO5439" i="1" l="1"/>
  <c r="BP5439" i="1"/>
  <c r="BP5440" i="1"/>
  <c r="BM5442" i="1"/>
  <c r="BN5441" i="1" s="1"/>
  <c r="BO5441" i="1" s="1"/>
  <c r="BP5441" i="1" l="1"/>
  <c r="BM5443" i="1"/>
  <c r="BN5442" i="1" s="1"/>
  <c r="BO5442" i="1" s="1"/>
  <c r="BP5442" i="1" l="1"/>
  <c r="BM5444" i="1"/>
  <c r="BM5445" i="1" l="1"/>
  <c r="BN5443" i="1"/>
  <c r="BP5443" i="1" l="1"/>
  <c r="BO5443" i="1"/>
  <c r="BM5446" i="1"/>
  <c r="BN5444" i="1"/>
  <c r="BP5444" i="1" l="1"/>
  <c r="BO5444" i="1"/>
  <c r="BM5447" i="1"/>
  <c r="BN5445" i="1"/>
  <c r="BO5445" i="1" l="1"/>
  <c r="BP5445" i="1"/>
  <c r="BM5448" i="1"/>
  <c r="BN5447" i="1" s="1"/>
  <c r="BO5447" i="1" s="1"/>
  <c r="BN5446" i="1"/>
  <c r="BO5446" i="1" l="1"/>
  <c r="BP5446" i="1"/>
  <c r="BP5447" i="1"/>
  <c r="BM5449" i="1"/>
  <c r="BN5448" i="1" s="1"/>
  <c r="BO5448" i="1" s="1"/>
  <c r="BP5448" i="1" l="1"/>
  <c r="BM5450" i="1"/>
  <c r="BM5451" i="1" l="1"/>
  <c r="BN5450" i="1" s="1"/>
  <c r="BP5450" i="1" s="1"/>
  <c r="BN5449" i="1"/>
  <c r="BP5449" i="1" l="1"/>
  <c r="BO5449" i="1"/>
  <c r="BO5450" i="1"/>
  <c r="BM5452" i="1"/>
  <c r="BN5451" i="1" s="1"/>
  <c r="BO5451" i="1" s="1"/>
  <c r="BP5451" i="1" l="1"/>
  <c r="BM5453" i="1"/>
  <c r="BM5454" i="1" l="1"/>
  <c r="BN5452" i="1"/>
  <c r="BO5452" i="1" l="1"/>
  <c r="BP5452" i="1"/>
  <c r="BM5455" i="1"/>
  <c r="BN5454" i="1" s="1"/>
  <c r="BO5454" i="1" s="1"/>
  <c r="BN5453" i="1"/>
  <c r="BP5453" i="1" l="1"/>
  <c r="BO5453" i="1"/>
  <c r="BP5454" i="1"/>
  <c r="BM5456" i="1"/>
  <c r="BM5457" i="1" l="1"/>
  <c r="BN5455" i="1"/>
  <c r="BP5455" i="1" l="1"/>
  <c r="BO5455" i="1"/>
  <c r="BM5458" i="1"/>
  <c r="BN5457" i="1" s="1"/>
  <c r="BO5457" i="1" s="1"/>
  <c r="BN5456" i="1"/>
  <c r="BP5456" i="1" l="1"/>
  <c r="BO5456" i="1"/>
  <c r="BP5457" i="1"/>
  <c r="BM5459" i="1"/>
  <c r="BM5460" i="1" l="1"/>
  <c r="BN5459" i="1" s="1"/>
  <c r="BO5459" i="1" s="1"/>
  <c r="BN5458" i="1"/>
  <c r="BO5458" i="1" l="1"/>
  <c r="BP5458" i="1"/>
  <c r="BP5459" i="1"/>
  <c r="BM5461" i="1"/>
  <c r="BM5462" i="1" l="1"/>
  <c r="BN5460" i="1"/>
  <c r="BO5460" i="1" l="1"/>
  <c r="BP5460" i="1"/>
  <c r="BM5463" i="1"/>
  <c r="BN5461" i="1"/>
  <c r="BP5461" i="1" l="1"/>
  <c r="BO5461" i="1"/>
  <c r="BM5464" i="1"/>
  <c r="BN5462" i="1"/>
  <c r="BP5462" i="1" l="1"/>
  <c r="BO5462" i="1"/>
  <c r="BM5465" i="1"/>
  <c r="BN5464" i="1" s="1"/>
  <c r="BO5464" i="1" s="1"/>
  <c r="BN5463" i="1"/>
  <c r="BO5463" i="1" l="1"/>
  <c r="BP5463" i="1"/>
  <c r="BP5464" i="1"/>
  <c r="BM5466" i="1"/>
  <c r="BN5465" i="1" s="1"/>
  <c r="BO5465" i="1" s="1"/>
  <c r="BP5465" i="1" l="1"/>
  <c r="BM5467" i="1"/>
  <c r="BN5466" i="1" s="1"/>
  <c r="BO5466" i="1" s="1"/>
  <c r="BP5466" i="1" l="1"/>
  <c r="BM5468" i="1"/>
  <c r="BM5469" i="1" l="1"/>
  <c r="BN5468" i="1" s="1"/>
  <c r="BP5468" i="1" s="1"/>
  <c r="BN5467" i="1"/>
  <c r="BP5467" i="1" l="1"/>
  <c r="BO5467" i="1"/>
  <c r="BO5468" i="1"/>
  <c r="BM5470" i="1"/>
  <c r="BN5469" i="1" s="1"/>
  <c r="BO5469" i="1" s="1"/>
  <c r="BP5469" i="1" l="1"/>
  <c r="BM5471" i="1"/>
  <c r="BM5472" i="1" l="1"/>
  <c r="BN5471" i="1" s="1"/>
  <c r="BP5471" i="1" s="1"/>
  <c r="BN5470" i="1"/>
  <c r="BO5470" i="1" l="1"/>
  <c r="BP5470" i="1"/>
  <c r="BO5471" i="1"/>
  <c r="BM5473" i="1"/>
  <c r="BN5472" i="1" s="1"/>
  <c r="BO5472" i="1" s="1"/>
  <c r="BP5472" i="1" l="1"/>
  <c r="BM5474" i="1"/>
  <c r="BM5475" i="1" l="1"/>
  <c r="BN5473" i="1"/>
  <c r="BP5473" i="1" l="1"/>
  <c r="BO5473" i="1"/>
  <c r="BM5476" i="1"/>
  <c r="BN5474" i="1"/>
  <c r="BP5474" i="1" l="1"/>
  <c r="BO5474" i="1"/>
  <c r="BM5477" i="1"/>
  <c r="BN5475" i="1"/>
  <c r="BO5475" i="1" l="1"/>
  <c r="BP5475" i="1"/>
  <c r="BM5478" i="1"/>
  <c r="BN5476" i="1"/>
  <c r="BO5476" i="1" l="1"/>
  <c r="BP5476" i="1"/>
  <c r="BM5479" i="1"/>
  <c r="BN5478" i="1" s="1"/>
  <c r="BP5478" i="1" s="1"/>
  <c r="BN5477" i="1"/>
  <c r="BO5477" i="1" l="1"/>
  <c r="BP5477" i="1"/>
  <c r="BO5478" i="1"/>
  <c r="BM5480" i="1"/>
  <c r="BM5481" i="1" l="1"/>
  <c r="BN5479" i="1"/>
  <c r="BP5479" i="1" l="1"/>
  <c r="BO5479" i="1"/>
  <c r="BM5482" i="1"/>
  <c r="BN5480" i="1"/>
  <c r="BP5480" i="1" l="1"/>
  <c r="BO5480" i="1"/>
  <c r="BM5483" i="1"/>
  <c r="BN5481" i="1"/>
  <c r="BO5481" i="1" l="1"/>
  <c r="BP5481" i="1"/>
  <c r="BM5484" i="1"/>
  <c r="BN5482" i="1"/>
  <c r="BO5482" i="1" l="1"/>
  <c r="BP5482" i="1"/>
  <c r="BM5485" i="1"/>
  <c r="BN5484" i="1" s="1"/>
  <c r="BO5484" i="1" s="1"/>
  <c r="BN5483" i="1"/>
  <c r="BP5483" i="1" l="1"/>
  <c r="BO5483" i="1"/>
  <c r="BP5484" i="1"/>
  <c r="BM5486" i="1"/>
  <c r="BN5485" i="1" s="1"/>
  <c r="BP5485" i="1" s="1"/>
  <c r="BO5485" i="1" l="1"/>
  <c r="BM5487" i="1"/>
  <c r="BM5488" i="1" l="1"/>
  <c r="BN5486" i="1"/>
  <c r="BP5486" i="1" l="1"/>
  <c r="BO5486" i="1"/>
  <c r="BM5489" i="1"/>
  <c r="BN5487" i="1"/>
  <c r="BO5487" i="1" l="1"/>
  <c r="BP5487" i="1"/>
  <c r="BM5490" i="1"/>
  <c r="BN5488" i="1"/>
  <c r="BO5488" i="1" l="1"/>
  <c r="BP5488" i="1"/>
  <c r="BM5491" i="1"/>
  <c r="BN5490" i="1" s="1"/>
  <c r="BP5490" i="1" s="1"/>
  <c r="BN5489" i="1"/>
  <c r="BP5489" i="1" l="1"/>
  <c r="BO5489" i="1"/>
  <c r="BO5490" i="1"/>
  <c r="BM5492" i="1"/>
  <c r="BN5491" i="1" s="1"/>
  <c r="BP5491" i="1" s="1"/>
  <c r="BO5491" i="1" l="1"/>
  <c r="BM5493" i="1"/>
  <c r="BM5494" i="1" l="1"/>
  <c r="BN5493" i="1" s="1"/>
  <c r="BO5493" i="1" s="1"/>
  <c r="BN5492" i="1"/>
  <c r="BP5492" i="1" l="1"/>
  <c r="BO5492" i="1"/>
  <c r="BP5493" i="1"/>
  <c r="BM5495" i="1"/>
  <c r="BM5496" i="1" l="1"/>
  <c r="BN5494" i="1"/>
  <c r="BO5494" i="1" l="1"/>
  <c r="BP5494" i="1"/>
  <c r="BM5497" i="1"/>
  <c r="BN5495" i="1"/>
  <c r="BO5495" i="1" l="1"/>
  <c r="BP5495" i="1"/>
  <c r="BM5498" i="1"/>
  <c r="BN5497" i="1" s="1"/>
  <c r="BP5497" i="1" s="1"/>
  <c r="BN5496" i="1"/>
  <c r="BP5496" i="1" l="1"/>
  <c r="BO5496" i="1"/>
  <c r="BO5497" i="1"/>
  <c r="BM5499" i="1"/>
  <c r="BM5500" i="1" l="1"/>
  <c r="BN5499" i="1" s="1"/>
  <c r="BO5499" i="1" s="1"/>
  <c r="BN5498" i="1"/>
  <c r="BP5498" i="1" l="1"/>
  <c r="BO5498" i="1"/>
  <c r="BP5499" i="1"/>
  <c r="BM5501" i="1"/>
  <c r="BM5502" i="1" l="1"/>
  <c r="BN5500" i="1"/>
  <c r="BO5500" i="1" l="1"/>
  <c r="BP5500" i="1"/>
  <c r="BM5503" i="1"/>
  <c r="BN5502" i="1" s="1"/>
  <c r="BO5502" i="1" s="1"/>
  <c r="BN5501" i="1"/>
  <c r="BO5501" i="1" l="1"/>
  <c r="BP5501" i="1"/>
  <c r="BP5502" i="1"/>
  <c r="BM5504" i="1"/>
  <c r="BM5505" i="1" l="1"/>
  <c r="BN5504" i="1" s="1"/>
  <c r="BP5504" i="1" s="1"/>
  <c r="BN5503" i="1"/>
  <c r="BP5503" i="1" l="1"/>
  <c r="BO5503" i="1"/>
  <c r="BO5504" i="1"/>
  <c r="BM5506" i="1"/>
  <c r="BN5505" i="1" s="1"/>
  <c r="BO5505" i="1" s="1"/>
  <c r="BP5505" i="1" l="1"/>
  <c r="BM5507" i="1"/>
  <c r="BM5508" i="1" l="1"/>
  <c r="BN5507" i="1" s="1"/>
  <c r="BP5507" i="1" s="1"/>
  <c r="BN5506" i="1"/>
  <c r="BO5506" i="1" l="1"/>
  <c r="BP5506" i="1"/>
  <c r="BO5507" i="1"/>
  <c r="BM5509" i="1"/>
  <c r="BM5510" i="1" l="1"/>
  <c r="BN5509" i="1" s="1"/>
  <c r="BP5509" i="1" s="1"/>
  <c r="BN5508" i="1"/>
  <c r="BO5508" i="1" l="1"/>
  <c r="BP5508" i="1"/>
  <c r="BO5509" i="1"/>
  <c r="BM5511" i="1"/>
  <c r="BN5510" i="1" s="1"/>
  <c r="BP5510" i="1" s="1"/>
  <c r="BO5510" i="1" l="1"/>
  <c r="BM5512" i="1"/>
  <c r="BM5513" i="1" l="1"/>
  <c r="BN5511" i="1"/>
  <c r="BO5511" i="1" l="1"/>
  <c r="BP5511" i="1"/>
  <c r="BM5514" i="1"/>
  <c r="BN5512" i="1"/>
  <c r="BO5512" i="1" l="1"/>
  <c r="BP5512" i="1"/>
  <c r="BM5515" i="1"/>
  <c r="BN5514" i="1" s="1"/>
  <c r="BO5514" i="1" s="1"/>
  <c r="BN5513" i="1"/>
  <c r="BO5513" i="1" l="1"/>
  <c r="BP5513" i="1"/>
  <c r="BP5514" i="1"/>
  <c r="BM5516" i="1"/>
  <c r="BN5515" i="1" s="1"/>
  <c r="BP5515" i="1" s="1"/>
  <c r="BO5515" i="1" l="1"/>
  <c r="BM5517" i="1"/>
  <c r="BM5518" i="1" l="1"/>
  <c r="BN5516" i="1"/>
  <c r="BP5516" i="1" l="1"/>
  <c r="BO5516" i="1"/>
  <c r="BM5519" i="1"/>
  <c r="BN5517" i="1"/>
  <c r="BO5517" i="1" l="1"/>
  <c r="BP5517" i="1"/>
  <c r="BM5520" i="1"/>
  <c r="BN5518" i="1"/>
  <c r="BO5518" i="1" l="1"/>
  <c r="BP5518" i="1"/>
  <c r="BM5521" i="1"/>
  <c r="BN5520" i="1" s="1"/>
  <c r="BO5520" i="1" s="1"/>
  <c r="BN5519" i="1"/>
  <c r="BO5519" i="1" l="1"/>
  <c r="BP5519" i="1"/>
  <c r="BP5520" i="1"/>
  <c r="BM5522" i="1"/>
  <c r="BN5521" i="1" s="1"/>
  <c r="BP5521" i="1" s="1"/>
  <c r="BO5521" i="1" l="1"/>
  <c r="BM5523" i="1"/>
  <c r="BM5524" i="1" l="1"/>
  <c r="BN5522" i="1"/>
  <c r="BP5522" i="1" l="1"/>
  <c r="BO5522" i="1"/>
  <c r="BM5525" i="1"/>
  <c r="BN5523" i="1"/>
  <c r="BO5523" i="1" l="1"/>
  <c r="BP5523" i="1"/>
  <c r="BM5526" i="1"/>
  <c r="BN5524" i="1"/>
  <c r="BO5524" i="1" l="1"/>
  <c r="BP5524" i="1"/>
  <c r="BM5527" i="1"/>
  <c r="BN5526" i="1" s="1"/>
  <c r="BP5526" i="1" s="1"/>
  <c r="BN5525" i="1"/>
  <c r="BP5525" i="1" l="1"/>
  <c r="BO5525" i="1"/>
  <c r="BO5526" i="1"/>
  <c r="BM5528" i="1"/>
  <c r="BN5527" i="1" s="1"/>
  <c r="BP5527" i="1" s="1"/>
  <c r="BO5527" i="1" l="1"/>
  <c r="BM5530" i="1"/>
  <c r="BM5529" i="1"/>
  <c r="BN5529" i="1" l="1"/>
  <c r="BO5529" i="1" s="1"/>
  <c r="BM5531" i="1"/>
  <c r="BN5530" i="1" s="1"/>
  <c r="BO5530" i="1" s="1"/>
  <c r="BN5528" i="1"/>
  <c r="BP5528" i="1" l="1"/>
  <c r="BO5528" i="1"/>
  <c r="BP5530" i="1"/>
  <c r="BP55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<sst xmlns="http://schemas.openxmlformats.org/spreadsheetml/2006/main" count="551" uniqueCount="413">
  <si>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</si>
  <si>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</si>
  <si>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</si>
  <si>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</si>
  <si>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</si>
  <si>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</si>
  <si>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</si>
  <si>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</si>
  <si>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RESULTADOS DA REGRESSÃO</t>
  </si>
  <si>
    <t>ANÁLISE DOS RESÍDUOS</t>
  </si>
  <si>
    <t>Estatística t</t>
  </si>
  <si>
    <t>Nível de significância</t>
  </si>
  <si>
    <t>Graus de liberdade</t>
  </si>
  <si>
    <t>Soma dos quadrados</t>
  </si>
  <si>
    <t>Quadrados médios</t>
  </si>
  <si>
    <t>Estatística F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</si>
  <si>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</si>
  <si>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</si>
  <si>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</si>
  <si>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</si>
  <si>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</si>
  <si>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</si>
  <si>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</si>
  <si>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</si>
  <si>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</si>
  <si>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</si>
  <si>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</si>
  <si>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</si>
  <si>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</si>
  <si>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</si>
  <si>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</si>
  <si>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</si>
  <si>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</si>
  <si>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</si>
  <si>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</si>
  <si>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Limites de extrapolação. NBR 14653-2:2011. Avaliação de bens. Parte 2: Imóveis urbanos.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</si>
  <si>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</si>
  <si>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</si>
  <si>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</si>
  <si>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</si>
  <si>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</si>
  <si>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</si>
  <si>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</si>
  <si>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</si>
  <si>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</si>
  <si>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</si>
  <si>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</si>
  <si>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</si>
  <si>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</si>
  <si>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</si>
  <si>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</si>
  <si>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</si>
  <si>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</si>
  <si>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</si>
  <si>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</si>
  <si>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</si>
  <si>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</si>
  <si>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</si>
  <si>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</si>
  <si>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</si>
  <si>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</si>
  <si>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</si>
  <si>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</si>
  <si>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</si>
  <si>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
Essa não é a situação da presente avaliação; portanto rejeita-se a hipótese de autocorrelação.</t>
  </si>
  <si>
    <t>A partir da análise do gráfico acima, não se verifica padrão de dispersão dos resíduos contra os valores ajustados. Portanto, rejeita-se a hipótese da homocesdasticidade.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</si>
  <si>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</si>
  <si>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</si>
  <si>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</si>
  <si>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</si>
  <si>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</si>
  <si>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</si>
  <si>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</si>
  <si>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</si>
  <si>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</si>
  <si>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Pontos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</si>
  <si>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</si>
  <si>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</si>
  <si>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</si>
  <si>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</si>
  <si>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</si>
  <si>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</si>
  <si>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</si>
  <si>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Significância calculada</t>
  </si>
  <si>
    <t>Nivel de significância máximo admitido para a rejeição da hipótese nula do modelo (Tabela 1, linha 6)</t>
  </si>
  <si>
    <t>O gráfico abaixo demonstra as regiões de aceitação e de rejeição da hipótese nula do modelo.</t>
  </si>
  <si>
    <t>Nivel de significância máximo admitido para a rejeição da hipótese nula do coeficiente regressor (Tabela 1, linha 5)</t>
  </si>
  <si>
    <t>A representação gráfica do teste pode ser visualizada abaixo:</t>
  </si>
  <si>
    <t>Verificação de autocorrelação (A.2.1.4, NBR 14653-2:2011. Avaliação de bens. Parte 2: Imóveis urbanos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</si>
  <si>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</si>
  <si>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</si>
  <si>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</si>
  <si>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</si>
  <si>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</si>
  <si>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não admitida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</si>
  <si>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</si>
  <si>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</si>
  <si>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</si>
  <si>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</si>
  <si>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</si>
  <si>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</si>
  <si>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t>Equação da regressão:</t>
  </si>
  <si>
    <t>A inclusão da constante (interseção) na equação é necessária para que a reta da regressão atinja o melhor ajuste dos valores previstos aos valores observados.</t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</si>
  <si>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</si>
  <si>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t>Extrapoção</t>
  </si>
  <si>
    <t>Admissibilidade</t>
  </si>
  <si>
    <t>Variável independente</t>
  </si>
  <si>
    <t>Valor da variável</t>
  </si>
  <si>
    <t>Média dos valores observados</t>
  </si>
  <si>
    <t>Verificação de homoscedasticidade (A.2.1.3, NBR 14653-2:2011. Avaliação de bens. Parte 2: Imóveis urbanos</t>
  </si>
  <si>
    <t>Menor valor da amostra</t>
  </si>
  <si>
    <t>Maior valor da amostra</t>
  </si>
  <si>
    <t>Limites da extrapolação</t>
  </si>
  <si>
    <t>Tamanho da amostra</t>
  </si>
  <si>
    <t>Parâmetros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</si>
  <si>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</si>
  <si>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</si>
  <si>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</si>
  <si>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</si>
  <si>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</si>
  <si>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r>
      <t xml:space="preserve">t </t>
    </r>
    <r>
      <rPr>
        <vertAlign val="subscript"/>
        <sz val="11"/>
        <rFont val="Aptos"/>
        <family val="2"/>
      </rPr>
      <t>crítico</t>
    </r>
  </si>
  <si>
    <t>Semiamplitude</t>
  </si>
  <si>
    <t>Grau de precisão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</si>
  <si>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</si>
  <si>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</si>
  <si>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</si>
  <si>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</si>
  <si>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Erro padrão da estimativa</t>
  </si>
  <si>
    <t>RAIZ</t>
  </si>
  <si>
    <t>Intervalo de confiança</t>
  </si>
  <si>
    <t>Campo de arbítrio
[-15%;+15%]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</si>
  <si>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</si>
  <si>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</si>
  <si>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</si>
  <si>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</si>
  <si>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</si>
  <si>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</si>
  <si>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</si>
  <si>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 xml:space="preserve"> : a) ao intervalo de predição ou ao intervalo de confiança de 80% para a estimativa de tendência central; e b) ao campo de arbítrio no intervalo [-15%;+15%]. Observe-se que a primeira parte 1 da NBR 14653 foi atualizada em 2019. Atualmente, o conceito de intervalo de valores admissíveis se encontra no item 6.8.2 da NBR 14653-1:2019 (Avaliação de bens. Parte 1: Procedimentos gerais).</t>
    </r>
  </si>
  <si>
    <t>DEPENDENTE</t>
  </si>
  <si>
    <t>DADOS COLETADOS NO MERCADO</t>
  </si>
  <si>
    <t>Preço no mercado</t>
  </si>
  <si>
    <t>VARIÁVEIS INCLUÍDAS NO MODELO DE REGRESSÃO LINEAR MÚLTIPLA</t>
  </si>
  <si>
    <t>Coeficiente de variação</t>
  </si>
  <si>
    <t>Matriz de correlações: multicolinearidade (A.2.1.5 da NBR 14653-2:2011. Avaliação de bens. Parte 2: Imóveis rubanos)</t>
  </si>
  <si>
    <t>Itens da amostra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</si>
  <si>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</si>
  <si>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</si>
  <si>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</si>
  <si>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Conclusão</t>
  </si>
  <si>
    <t>Ponto percentual calculado</t>
  </si>
  <si>
    <t>Nível de significância do modelo</t>
  </si>
  <si>
    <t>Nível de significância máximo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</si>
  <si>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</si>
  <si>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Elementos da diagonal principal da matriz de projeção</t>
  </si>
  <si>
    <t>INDEPENDENTES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</si>
  <si>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</si>
  <si>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</si>
  <si>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</si>
  <si>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</si>
  <si>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</si>
  <si>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</si>
  <si>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RESUMO DOS RESULTADOS</t>
  </si>
  <si>
    <t>PRESSUPOSTO DE VALIDADE</t>
  </si>
  <si>
    <t>ATINGIDO</t>
  </si>
  <si>
    <t>CONCLUSÃO</t>
  </si>
  <si>
    <t>Grau de precisão alcançado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</si>
  <si>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</si>
  <si>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</si>
  <si>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</si>
  <si>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</si>
  <si>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</si>
  <si>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</si>
  <si>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</si>
  <si>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</si>
  <si>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</si>
  <si>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</si>
  <si>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</si>
  <si>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</si>
  <si>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</si>
  <si>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</si>
  <si>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</si>
  <si>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</si>
  <si>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</si>
  <si>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</si>
  <si>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</si>
  <si>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</si>
  <si>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</si>
  <si>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</si>
  <si>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</si>
  <si>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</si>
  <si>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</si>
  <si>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</si>
  <si>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</si>
  <si>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</si>
  <si>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</si>
  <si>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</si>
  <si>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</si>
  <si>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</si>
  <si>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</si>
  <si>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</si>
  <si>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</si>
  <si>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</si>
  <si>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</si>
  <si>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</si>
  <si>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</si>
  <si>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</si>
  <si>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</si>
  <si>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</si>
  <si>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</si>
  <si>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</si>
  <si>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</si>
  <si>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</si>
  <si>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</si>
  <si>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</si>
  <si>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</si>
  <si>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</si>
  <si>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</si>
  <si>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</si>
  <si>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</si>
  <si>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</si>
  <si>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</si>
  <si>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</si>
  <si>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</si>
  <si>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</si>
  <si>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</si>
  <si>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</si>
  <si>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</si>
  <si>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</si>
  <si>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</si>
  <si>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</si>
  <si>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</si>
  <si>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</si>
  <si>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</si>
  <si>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</si>
  <si>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</si>
  <si>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</si>
  <si>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</si>
  <si>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</si>
  <si>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</si>
  <si>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</si>
  <si>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</si>
  <si>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</si>
  <si>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</si>
  <si>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</si>
  <si>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</si>
  <si>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</si>
  <si>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</si>
  <si>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</si>
  <si>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</si>
  <si>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</si>
  <si>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</si>
  <si>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</si>
  <si>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</si>
  <si>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</si>
  <si>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</si>
  <si>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</si>
  <si>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</si>
  <si>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</si>
  <si>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</si>
  <si>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</si>
  <si>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</si>
  <si>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</si>
  <si>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</si>
  <si>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</si>
  <si>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</si>
  <si>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</si>
  <si>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</si>
  <si>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</si>
  <si>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</si>
  <si>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</si>
  <si>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</si>
  <si>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</si>
  <si>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</si>
  <si>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</si>
  <si>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</si>
  <si>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</si>
  <si>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</si>
  <si>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</si>
  <si>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</si>
  <si>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</si>
  <si>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</si>
  <si>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</si>
  <si>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</si>
  <si>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</si>
  <si>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</si>
  <si>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</si>
  <si>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</si>
  <si>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</si>
  <si>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</si>
  <si>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</si>
  <si>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</si>
  <si>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</si>
  <si>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</si>
  <si>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</si>
  <si>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</si>
  <si>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</si>
  <si>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</si>
  <si>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</si>
  <si>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</si>
  <si>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</si>
  <si>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</si>
  <si>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</si>
  <si>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</si>
  <si>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</si>
  <si>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</si>
  <si>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</si>
  <si>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</si>
  <si>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</si>
  <si>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</si>
  <si>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</si>
  <si>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</si>
  <si>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</si>
  <si>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</si>
  <si>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</si>
  <si>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</si>
  <si>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k</t>
  </si>
  <si>
    <t>n</t>
  </si>
  <si>
    <t>Pontos influenciantes: A.2.1.6 da NBR 14653-2:2011. Avaliação de bens. Parte 2: Imóveis urbanos. Estatística de Cook. Estatística de Mahalanobis.</t>
  </si>
  <si>
    <t>Resíduo padronizado</t>
  </si>
  <si>
    <t>Resíduo studentizado</t>
  </si>
  <si>
    <t>Distância de Mahalanobis</t>
  </si>
  <si>
    <t>Resultado do teste de Mahalanobis a um nível de significância de 10% (dez por cento)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</si>
  <si>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</si>
  <si>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</si>
  <si>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</si>
  <si>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</si>
  <si>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</si>
  <si>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</si>
  <si>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</si>
  <si>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Ponto percentual crítico</t>
  </si>
  <si>
    <t>TRIBUNAL REGIONAL DO TRABALHO DA 15ª REGIÃO</t>
  </si>
  <si>
    <t>VARA DO TRABALHO DE BEBEDOURO-SP</t>
  </si>
  <si>
    <t>Cartório de Registro de Imóveis:</t>
  </si>
  <si>
    <t>declive maior que10%</t>
  </si>
  <si>
    <t>2.8 - Áreas do imóvel, lote, ou gleba</t>
  </si>
  <si>
    <t>2.10 - Informações relativas ao condomínio, se for o caso</t>
  </si>
  <si>
    <t>F) Informações adicionais relevantes:</t>
  </si>
  <si>
    <t>LAPPONI, Juan Carlos. Estatística usando Excel. 4. ed. revista e atualizada.  Rio de Janeiro: Elsevier, 2005.</t>
  </si>
  <si>
    <t>Distância de Cook</t>
  </si>
  <si>
    <t>Influência de cada elemento sobre os resultados da regressão</t>
  </si>
  <si>
    <t>Residuo padronizado
[-2;+2]</t>
  </si>
  <si>
    <t>ANÁLISE DE PONTOS ATÍPICOS: "OUTLIERS"  - PONTOS INFLUENCIANTES - DISTÂNCIA DOS ELEMENTOS  ATÉ O CENTRO DA NUVEM DE DADOS</t>
  </si>
  <si>
    <t>Atributos do bem avaliando</t>
  </si>
  <si>
    <t>Atributo</t>
  </si>
  <si>
    <t>Nível de significância máximo para a rejeição da hipótese nula do modelo</t>
  </si>
  <si>
    <t>Nível de significância máximo para a rejeição da hipótese nula do coeficiente regressor (variável independente x_2)</t>
  </si>
  <si>
    <t>Nível de significância máxima para a rejeição da hipótese nula do coeficiente regressor (variável independente x_3)</t>
  </si>
  <si>
    <t>constante</t>
  </si>
  <si>
    <t>a estimativa será alterada em:</t>
  </si>
  <si>
    <t>Nível de significância máximo para a rejeição da hipótese nula do coeficiente regressor (variável independente x_1)</t>
  </si>
  <si>
    <t>Valor observado</t>
  </si>
  <si>
    <t>Valor previsto</t>
  </si>
  <si>
    <t>¹ Foram utilizados os nomes e as abreviações recomendados por Wooldridge (2022, p. 39).</t>
  </si>
  <si>
    <t>Resíduo padronizado ajustado aos graus de liberdade²</t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</si>
  <si>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</si>
  <si>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</si>
  <si>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</si>
  <si>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</si>
  <si>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Explicação sobre o modelo adotado para se fazer a estimativa. A equação acima informa que, a cada alteração em uma unidade na variável:</t>
  </si>
  <si>
    <r>
      <t>x</t>
    </r>
    <r>
      <rPr>
        <vertAlign val="subscript"/>
        <sz val="10"/>
        <rFont val="Aptos"/>
        <family val="2"/>
      </rPr>
      <t>1</t>
    </r>
  </si>
  <si>
    <r>
      <t>x</t>
    </r>
    <r>
      <rPr>
        <vertAlign val="subscript"/>
        <sz val="10"/>
        <rFont val="Aptos"/>
        <family val="2"/>
      </rPr>
      <t>2</t>
    </r>
  </si>
  <si>
    <r>
      <t>x</t>
    </r>
    <r>
      <rPr>
        <vertAlign val="subscript"/>
        <sz val="10"/>
        <rFont val="Aptos"/>
        <family val="2"/>
      </rPr>
      <t>3</t>
    </r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</si>
  <si>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</si>
  <si>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</si>
  <si>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</si>
  <si>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</si>
  <si>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</si>
  <si>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</si>
  <si>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² Os resíduos padronizados apresentados nos resultados da regressão calculada pelo Microsoft Excel® estão ajustados aos graus de liberdade.</t>
  </si>
  <si>
    <t>Laudo de vistoria elaborado pelo Prof. Vagner Sebastião Sperone, Oficial de Justiça do Tribunal de Justiça do Estado de São Paulo.</t>
  </si>
  <si>
    <t>Ponto t calculado em módulo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</si>
  <si>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(explicados):</t>
    </r>
  </si>
  <si>
    <t>Soma dos resíduos elevados ao quadrado SQR (não explicados):</t>
  </si>
  <si>
    <t>Soma total dos resíduos elevados ao quadrado (SQT = SQE + SQR):</t>
  </si>
  <si>
    <t>DIAGONAL</t>
  </si>
  <si>
    <t>MAHALANOBIS</t>
  </si>
  <si>
    <t>COOK</t>
  </si>
  <si>
    <t>Resultado do teste</t>
  </si>
  <si>
    <t>Amplitude do intervalo de confiança</t>
  </si>
  <si>
    <t>Amplitude do intervalo de valores admissíveis</t>
  </si>
  <si>
    <t>Resíduo relativo</t>
  </si>
  <si>
    <t>Em relação às variáveis dicotômicas, não se admite nem extrapolação nem interpolação (item A.5 da NBR 14653-2:2011. Avaliação de bens. Parte 2: Imóveis urbanos;  item A.5 da NBR 14653-3:2019. Avaliação de bens. Parte 3: Imóveis rurais e seus componentes). Em relação às variáveis expressas por códigos alocados, não se admite a extrapolação (item A.6 da NBR 14653-2:2011. Avaliação de bens. Parte 2: Imóveis urbanos;  item A.6 da NBR 14653-3:2019. Avaliação de bens. Parte 3: Imóveis rurais e seus componentes).</t>
  </si>
  <si>
    <t>R² ajustado</t>
  </si>
  <si>
    <t>CASELLA, George; BERGER, Roger Lee. Inferência estatística. Tradução de Solange Aparecida Visconte. São Paulo: Cengage Learning, 2018.</t>
  </si>
  <si>
    <t>CHARNET, Reinaldo; FREIRE, Clarice Azevedo de Luna; CHARNET, Eugênia Maria Reginato; BONVINO, Heloísa.  Análise de modelos de regressão linear: com aplicações. 2. ed. Campinas,SP: Editora da Unicamp, 2008.</t>
  </si>
  <si>
    <t>LATTIN, James; CARROLL, John Douglas; GREEN, Paul Edgar. Análise de dados multivariados. Tradução de Harue Avritscher. São Paulo: Cengage Learning, 2011.</t>
  </si>
  <si>
    <t>NASSER JÚNIOR, Radegaz. Avaliação de bens: princípios básicos e aplicações. São Paulo: Editora Leud, 2019.</t>
  </si>
  <si>
    <t>PINDYCK, Robert Stephen; RUBINFELD, Daniel Lee. Econometria: modelos e previsões. Rio de Janeiro: Elsevier, 2004.</t>
  </si>
  <si>
    <t>MARINHO, Jefferson Luiz Alves. Avaliação de imóveis urbanos: análise dos pressupostos do modelo. São Paulo: Editora Leud, 2023.</t>
  </si>
  <si>
    <t>Área do terreno</t>
  </si>
  <si>
    <t>Áres edificada</t>
  </si>
  <si>
    <t>Quartos</t>
  </si>
  <si>
    <t>Fonte</t>
  </si>
  <si>
    <t>Preço observado no mercado</t>
  </si>
  <si>
    <t>Fator de oferta aplicável</t>
  </si>
  <si>
    <t>Situação do imóvel no mercado</t>
  </si>
  <si>
    <t>Fontes</t>
  </si>
  <si>
    <t>Aplicabilidade do fator de oferta</t>
  </si>
  <si>
    <t>MM Imóveis</t>
  </si>
  <si>
    <t>Fator aplicável</t>
  </si>
  <si>
    <t>Imóveis Braga</t>
  </si>
  <si>
    <t>Negociação concluída</t>
  </si>
  <si>
    <t>Habit Imóveis</t>
  </si>
  <si>
    <t>Imóvel à venda</t>
  </si>
  <si>
    <t>Torrieri Imobiliária</t>
  </si>
  <si>
    <t>Imobiliária Parceria</t>
  </si>
  <si>
    <t>Plaza Imóveis</t>
  </si>
  <si>
    <t>Tonioli Imóveis</t>
  </si>
  <si>
    <t>Entre as variáveis independentes, não foi detectada correlação superior a 80% (oitenta por cento); portanto, com fundamento na doutrina consagrada na área de avaliações, aceita-se o modelo (Marinho, 2023, p. 99).
O imóvel avaliando segue os padrões estruturais do modelo; portanto a existência de multicolinearidade não invalida o modelo (A.2.1.5.4 da NBR 14653-2:2011. Avaliação de bens. Parte 2: Imóveis urbanos).</t>
  </si>
  <si>
    <t>ANDERSON, David Ray; SWEENEY, Dennis James; WILLIAMS, Thomas Arthur. Statistics for business and economics. 7. ed. Cincinatti (Ohio): South-Western College Publishing, 1999.</t>
  </si>
  <si>
    <r>
      <rPr>
        <vertAlign val="superscript"/>
        <sz val="11"/>
        <rFont val="Aptos"/>
        <family val="2"/>
      </rPr>
      <t>5</t>
    </r>
    <r>
      <rPr>
        <sz val="11"/>
        <rFont val="Aptos"/>
        <family val="2"/>
      </rPr>
      <t xml:space="preserve"> Encontramos na doutrina especializada na área de econometria (Anderson; Sweeney; Williams, 1999, p. 661), orientação de ordem prática no sentido de que sejam analisados com especial atenção aqueles elementos cujo resultado da estatística de Cook sejam maiores do que 1 (um).</t>
    </r>
  </si>
  <si>
    <t>WOOLDRIDGE, Jeffrey Marc. Introdução à econometria: uma abordagem moderna. Tradução da 6ª edição norte-americana. Tradução de Priscilla Rodrigues da Silva Lopes e Lívia Marina Koeppl. São Paulo: Cengage Learning,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</si>
</sst>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0.000%"/>
    <numFmt numFmtId="170" formatCode="0.0000%"/>
    <numFmt numFmtId="171" formatCode="#,##0.000_ ;\-#,##0.000\ "/>
    <numFmt numFmtId="172" formatCode="#,##0.0000_ ;\-#,##0.0000\ "/>
    <numFmt numFmtId="173" formatCode="#,##0.000000000000_ ;\-#,##0.000000000000\ "/>
    <numFmt numFmtId="174" formatCode="#,##0.0000000000000_ ;\-#,##0.0000000000000\ "/>
  </numFmts>
  <fonts count="17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vertAlign val="subscript"/>
      <sz val="10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11"/>
      <color theme="0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56">
    <xf numFmtId="164" fontId="0" fillId="0" borderId="0" xfId="0"/>
    <xf numFmtId="165" fontId="2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10" fontId="2" fillId="0" borderId="1" xfId="1" applyNumberFormat="1" applyFont="1" applyBorder="1" applyProtection="1"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4" fontId="2" fillId="2" borderId="0" xfId="0" applyFont="1" applyFill="1" applyProtection="1">
      <protection hidden="1"/>
    </xf>
    <xf numFmtId="164" fontId="2" fillId="0" borderId="0" xfId="0" applyFont="1" applyProtection="1">
      <protection hidden="1"/>
    </xf>
    <xf numFmtId="164" fontId="2" fillId="2" borderId="5" xfId="0" applyFont="1" applyFill="1" applyBorder="1" applyProtection="1">
      <protection hidden="1"/>
    </xf>
    <xf numFmtId="170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70" fontId="2" fillId="0" borderId="1" xfId="1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8" fontId="2" fillId="0" borderId="1" xfId="0" applyNumberFormat="1" applyFont="1" applyBorder="1" applyAlignment="1" applyProtection="1">
      <alignment vertical="center"/>
      <protection hidden="1"/>
    </xf>
    <xf numFmtId="166" fontId="2" fillId="2" borderId="0" xfId="0" applyNumberFormat="1" applyFont="1" applyFill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locked="0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5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172" fontId="2" fillId="0" borderId="2" xfId="0" applyNumberFormat="1" applyFont="1" applyBorder="1" applyAlignment="1" applyProtection="1">
      <alignment vertical="center"/>
      <protection hidden="1"/>
    </xf>
    <xf numFmtId="173" fontId="6" fillId="0" borderId="1" xfId="0" applyNumberFormat="1" applyFont="1" applyBorder="1" applyAlignment="1" applyProtection="1">
      <alignment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70" fontId="2" fillId="0" borderId="2" xfId="1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Protection="1">
      <protection hidden="1"/>
    </xf>
    <xf numFmtId="167" fontId="2" fillId="0" borderId="1" xfId="0" applyNumberFormat="1" applyFont="1" applyBorder="1" applyProtection="1">
      <protection hidden="1"/>
    </xf>
    <xf numFmtId="165" fontId="2" fillId="0" borderId="1" xfId="0" applyNumberFormat="1" applyFont="1" applyBorder="1" applyAlignment="1" applyProtection="1">
      <alignment vertical="center"/>
      <protection locked="0"/>
    </xf>
    <xf numFmtId="164" fontId="9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0" xfId="0" applyFont="1" applyAlignment="1">
      <alignment horizontal="center" vertical="center"/>
    </xf>
    <xf numFmtId="164" fontId="0" fillId="0" borderId="5" xfId="0" applyBorder="1"/>
    <xf numFmtId="164" fontId="0" fillId="0" borderId="12" xfId="0" applyBorder="1"/>
    <xf numFmtId="164" fontId="0" fillId="0" borderId="2" xfId="0" applyBorder="1"/>
    <xf numFmtId="164" fontId="0" fillId="0" borderId="13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3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3" xfId="0" applyFont="1" applyBorder="1" applyAlignment="1">
      <alignment vertical="center"/>
    </xf>
    <xf numFmtId="164" fontId="0" fillId="0" borderId="5" xfId="0" applyBorder="1" applyAlignment="1">
      <alignment vertical="center"/>
    </xf>
    <xf numFmtId="164" fontId="2" fillId="0" borderId="5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3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1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5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6" fillId="0" borderId="0" xfId="0" applyNumberFormat="1" applyFont="1" applyAlignment="1" applyProtection="1">
      <alignment horizontal="left" vertical="center"/>
      <protection hidden="1"/>
    </xf>
    <xf numFmtId="165" fontId="6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Fill="1" applyBorder="1" applyProtection="1">
      <protection hidden="1"/>
    </xf>
    <xf numFmtId="165" fontId="2" fillId="0" borderId="0" xfId="0" applyNumberFormat="1" applyFont="1" applyAlignment="1" applyProtection="1">
      <alignment horizontal="left" indent="1"/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64" fontId="0" fillId="0" borderId="22" xfId="0" applyBorder="1" applyAlignment="1">
      <alignment vertical="center"/>
    </xf>
    <xf numFmtId="164" fontId="0" fillId="0" borderId="0" xfId="0" applyAlignment="1">
      <alignment horizontal="left" vertical="center"/>
    </xf>
    <xf numFmtId="165" fontId="3" fillId="0" borderId="0" xfId="0" applyNumberFormat="1" applyFont="1" applyAlignment="1" applyProtection="1">
      <alignment horizontal="left" vertical="center"/>
      <protection hidden="1"/>
    </xf>
    <xf numFmtId="164" fontId="0" fillId="0" borderId="31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32" xfId="0" applyBorder="1" applyAlignment="1">
      <alignment horizontal="left" vertical="center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2" xfId="0" applyNumberFormat="1" applyFont="1" applyBorder="1" applyProtection="1">
      <protection hidden="1"/>
    </xf>
    <xf numFmtId="165" fontId="2" fillId="0" borderId="2" xfId="0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165" fontId="3" fillId="0" borderId="2" xfId="0" applyNumberFormat="1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167" fontId="2" fillId="0" borderId="2" xfId="0" applyNumberFormat="1" applyFont="1" applyBorder="1" applyProtection="1">
      <protection hidden="1"/>
    </xf>
    <xf numFmtId="173" fontId="6" fillId="0" borderId="2" xfId="0" applyNumberFormat="1" applyFont="1" applyBorder="1" applyAlignment="1" applyProtection="1">
      <alignment vertical="center"/>
      <protection hidden="1"/>
    </xf>
    <xf numFmtId="10" fontId="6" fillId="0" borderId="2" xfId="1" applyNumberFormat="1" applyFont="1" applyBorder="1" applyAlignment="1" applyProtection="1">
      <alignment horizontal="right"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locked="0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1" xfId="0" quotePrefix="1" applyNumberFormat="1" applyFont="1" applyBorder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horizontal="right" vertical="center"/>
      <protection hidden="1"/>
    </xf>
    <xf numFmtId="165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horizontal="justify" vertical="center"/>
      <protection hidden="1"/>
    </xf>
    <xf numFmtId="165" fontId="14" fillId="0" borderId="0" xfId="0" applyNumberFormat="1" applyFont="1" applyAlignment="1" applyProtection="1">
      <alignment horizontal="right" vertical="center"/>
      <protection hidden="1"/>
    </xf>
    <xf numFmtId="165" fontId="15" fillId="0" borderId="0" xfId="0" applyNumberFormat="1" applyFont="1" applyAlignment="1" applyProtection="1">
      <alignment horizontal="justify" vertical="center"/>
      <protection hidden="1"/>
    </xf>
    <xf numFmtId="164" fontId="15" fillId="0" borderId="0" xfId="0" applyFont="1" applyAlignment="1" applyProtection="1">
      <alignment horizontal="justify" vertical="center"/>
      <protection hidden="1"/>
    </xf>
    <xf numFmtId="165" fontId="16" fillId="0" borderId="0" xfId="0" applyNumberFormat="1" applyFont="1" applyAlignment="1" applyProtection="1">
      <alignment horizontal="left" vertical="center"/>
      <protection hidden="1"/>
    </xf>
    <xf numFmtId="165" fontId="14" fillId="0" borderId="0" xfId="0" applyNumberFormat="1" applyFont="1"/>
    <xf numFmtId="165" fontId="13" fillId="0" borderId="0" xfId="0" applyNumberFormat="1" applyFont="1"/>
    <xf numFmtId="165" fontId="16" fillId="0" borderId="0" xfId="0" applyNumberFormat="1" applyFont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Alignment="1" applyProtection="1">
      <alignment horizontal="left" indent="1"/>
      <protection hidden="1"/>
    </xf>
    <xf numFmtId="174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wrapText="1"/>
      <protection hidden="1"/>
    </xf>
    <xf numFmtId="165" fontId="14" fillId="0" borderId="0" xfId="0" applyNumberFormat="1" applyFont="1" applyAlignment="1" applyProtection="1">
      <alignment horizontal="center" wrapText="1"/>
      <protection hidden="1"/>
    </xf>
    <xf numFmtId="165" fontId="14" fillId="0" borderId="0" xfId="0" applyNumberFormat="1" applyFont="1" applyAlignment="1" applyProtection="1">
      <alignment horizontal="right"/>
      <protection hidden="1"/>
    </xf>
    <xf numFmtId="171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horizontal="justify" vertical="center" wrapText="1"/>
      <protection hidden="1"/>
    </xf>
    <xf numFmtId="165" fontId="14" fillId="0" borderId="0" xfId="0" applyNumberFormat="1" applyFont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horizontal="right" vertical="center" wrapText="1"/>
      <protection hidden="1"/>
    </xf>
    <xf numFmtId="165" fontId="14" fillId="0" borderId="0" xfId="0" applyNumberFormat="1" applyFont="1" applyAlignment="1" applyProtection="1">
      <alignment horizontal="left" vertical="center" wrapText="1"/>
      <protection hidden="1"/>
    </xf>
    <xf numFmtId="165" fontId="14" fillId="0" borderId="0" xfId="1" applyNumberFormat="1" applyFont="1" applyFill="1" applyBorder="1" applyProtection="1">
      <protection hidden="1"/>
    </xf>
    <xf numFmtId="165" fontId="13" fillId="0" borderId="0" xfId="0" applyNumberFormat="1" applyFont="1" applyAlignment="1" applyProtection="1">
      <alignment vertical="center"/>
      <protection hidden="1"/>
    </xf>
    <xf numFmtId="165" fontId="14" fillId="0" borderId="0" xfId="1" applyNumberFormat="1" applyFont="1" applyFill="1" applyAlignment="1" applyProtection="1">
      <alignment vertical="center"/>
      <protection hidden="1"/>
    </xf>
    <xf numFmtId="165" fontId="14" fillId="0" borderId="0" xfId="1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3" fillId="6" borderId="0" xfId="0" applyNumberFormat="1" applyFont="1" applyFill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0" fontId="2" fillId="0" borderId="0" xfId="1" applyNumberFormat="1" applyFont="1" applyBorder="1" applyProtection="1">
      <protection hidden="1"/>
    </xf>
    <xf numFmtId="167" fontId="2" fillId="0" borderId="0" xfId="0" applyNumberFormat="1" applyFont="1" applyProtection="1">
      <protection hidden="1"/>
    </xf>
    <xf numFmtId="10" fontId="2" fillId="0" borderId="0" xfId="1" applyNumberFormat="1" applyFont="1" applyBorder="1" applyAlignment="1" applyProtection="1">
      <alignment horizontal="right" vertical="center"/>
      <protection hidden="1"/>
    </xf>
    <xf numFmtId="9" fontId="2" fillId="0" borderId="0" xfId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vertical="center"/>
      <protection locked="0"/>
    </xf>
    <xf numFmtId="165" fontId="3" fillId="6" borderId="0" xfId="0" applyNumberFormat="1" applyFont="1" applyFill="1" applyAlignment="1" applyProtection="1">
      <alignment horizontal="centerContinuous" vertical="center"/>
      <protection hidden="1"/>
    </xf>
    <xf numFmtId="165" fontId="3" fillId="5" borderId="0" xfId="0" applyNumberFormat="1" applyFont="1" applyFill="1" applyAlignment="1" applyProtection="1">
      <alignment horizontal="centerContinuous" vertical="center"/>
      <protection hidden="1"/>
    </xf>
    <xf numFmtId="165" fontId="3" fillId="2" borderId="0" xfId="0" applyNumberFormat="1" applyFont="1" applyFill="1" applyAlignment="1" applyProtection="1">
      <alignment horizontal="centerContinuous" vertical="center"/>
      <protection hidden="1"/>
    </xf>
    <xf numFmtId="166" fontId="2" fillId="0" borderId="1" xfId="0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Protection="1"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3" xfId="0" applyNumberFormat="1" applyFont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5" fontId="6" fillId="0" borderId="3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horizontal="justify" vertical="center" wrapText="1"/>
      <protection hidden="1"/>
    </xf>
    <xf numFmtId="10" fontId="6" fillId="0" borderId="3" xfId="1" applyNumberFormat="1" applyFont="1" applyBorder="1" applyAlignment="1" applyProtection="1">
      <alignment horizontal="center" vertical="center"/>
      <protection hidden="1"/>
    </xf>
    <xf numFmtId="10" fontId="6" fillId="0" borderId="2" xfId="1" applyNumberFormat="1" applyFont="1" applyBorder="1" applyAlignment="1" applyProtection="1">
      <alignment horizontal="center" vertical="center"/>
      <protection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5" fontId="6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 indent="1"/>
      <protection hidden="1"/>
    </xf>
    <xf numFmtId="165" fontId="7" fillId="2" borderId="0" xfId="0" applyNumberFormat="1" applyFont="1" applyFill="1" applyAlignment="1" applyProtection="1">
      <alignment horizontal="center" vertical="center" wrapText="1"/>
      <protection hidden="1"/>
    </xf>
    <xf numFmtId="165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72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2" xfId="0" applyNumberFormat="1" applyFont="1" applyBorder="1" applyProtection="1"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Protection="1"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0" borderId="6" xfId="0" applyNumberFormat="1" applyFont="1" applyBorder="1" applyAlignment="1" applyProtection="1">
      <alignment horizontal="right" vertical="center" textRotation="90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14" fillId="0" borderId="0" xfId="0" applyNumberFormat="1" applyFont="1" applyProtection="1"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3" borderId="2" xfId="0" applyNumberFormat="1" applyFont="1" applyFill="1" applyBorder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4" fontId="0" fillId="0" borderId="0" xfId="0" applyAlignment="1" applyProtection="1">
      <alignment vertical="center"/>
      <protection hidden="1"/>
    </xf>
    <xf numFmtId="164" fontId="0" fillId="0" borderId="25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6" xfId="0" applyBorder="1" applyAlignment="1">
      <alignment horizontal="left" vertical="center"/>
    </xf>
    <xf numFmtId="165" fontId="3" fillId="3" borderId="9" xfId="0" applyNumberFormat="1" applyFont="1" applyFill="1" applyBorder="1" applyAlignment="1" applyProtection="1">
      <alignment horizontal="left" vertical="center"/>
      <protection hidden="1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Font="1" applyAlignment="1">
      <alignment vertical="center" wrapText="1"/>
    </xf>
    <xf numFmtId="164" fontId="0" fillId="0" borderId="0" xfId="0"/>
    <xf numFmtId="164" fontId="0" fillId="0" borderId="2" xfId="0" applyBorder="1"/>
    <xf numFmtId="164" fontId="3" fillId="0" borderId="4" xfId="0" applyFont="1" applyBorder="1" applyAlignment="1">
      <alignment vertical="center" wrapText="1"/>
    </xf>
    <xf numFmtId="164" fontId="8" fillId="0" borderId="4" xfId="0" applyFont="1" applyBorder="1"/>
    <xf numFmtId="164" fontId="0" fillId="0" borderId="22" xfId="0" applyBorder="1"/>
    <xf numFmtId="164" fontId="0" fillId="0" borderId="23" xfId="0" applyBorder="1"/>
    <xf numFmtId="164" fontId="0" fillId="0" borderId="24" xfId="0" applyBorder="1"/>
    <xf numFmtId="20" fontId="0" fillId="0" borderId="25" xfId="0" applyNumberFormat="1" applyBorder="1"/>
    <xf numFmtId="20" fontId="0" fillId="0" borderId="19" xfId="0" applyNumberFormat="1" applyBorder="1"/>
    <xf numFmtId="20" fontId="0" fillId="0" borderId="26" xfId="0" applyNumberFormat="1" applyBorder="1"/>
    <xf numFmtId="164" fontId="0" fillId="0" borderId="4" xfId="0" applyBorder="1"/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Font="1" applyAlignment="1">
      <alignment vertical="center"/>
    </xf>
    <xf numFmtId="164" fontId="0" fillId="0" borderId="4" xfId="0" applyBorder="1" applyAlignment="1">
      <alignment vertical="center"/>
    </xf>
    <xf numFmtId="164" fontId="9" fillId="0" borderId="0" xfId="0" applyFont="1" applyAlignment="1">
      <alignment horizontal="center" vertical="center"/>
    </xf>
    <xf numFmtId="164" fontId="0" fillId="0" borderId="14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14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8" fillId="0" borderId="14" xfId="0" applyFont="1" applyBorder="1"/>
    <xf numFmtId="164" fontId="8" fillId="0" borderId="1" xfId="0" applyFont="1" applyBorder="1"/>
    <xf numFmtId="164" fontId="8" fillId="0" borderId="15" xfId="0" applyFont="1" applyBorder="1"/>
    <xf numFmtId="164" fontId="3" fillId="0" borderId="14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3" fillId="0" borderId="27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28" xfId="0" applyFont="1" applyBorder="1" applyAlignment="1">
      <alignment horizontal="center" vertical="center" wrapText="1"/>
    </xf>
    <xf numFmtId="164" fontId="3" fillId="0" borderId="29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</cellXfs>
  <cellStyles count="2">
    <cellStyle name="Normal" xfId="0" builtinId="0" customBuiltin="1"/>
    <cellStyle name="Porcentagem" xfId="1" builtinId="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2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A-4389-9AEE-7C07545D6E1B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2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'RESULTADOS DA REGRESSÃO'!$E$202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'RESULTADOS DA REGRESSÃO'!$E$203:$E$214</c:f>
              <c:numCache>
                <c:formatCode>#,##0.00_ ;\-#,##0.00\ </c:formatCode>
                <c:ptCount val="12"/>
                <c:pt idx="0">
                  <c:v>0.39206797056718667</c:v>
                </c:pt>
                <c:pt idx="1">
                  <c:v>1.2546158057505419</c:v>
                </c:pt>
                <c:pt idx="2">
                  <c:v>0.44596587047369551</c:v>
                </c:pt>
                <c:pt idx="3">
                  <c:v>-0.73303090787536573</c:v>
                </c:pt>
                <c:pt idx="4">
                  <c:v>-0.42475738884707853</c:v>
                </c:pt>
                <c:pt idx="5">
                  <c:v>-0.79279649308873001</c:v>
                </c:pt>
                <c:pt idx="6">
                  <c:v>-0.71601270270515138</c:v>
                </c:pt>
                <c:pt idx="7">
                  <c:v>0.52455483096728428</c:v>
                </c:pt>
                <c:pt idx="8">
                  <c:v>1.2871344327829504</c:v>
                </c:pt>
                <c:pt idx="9">
                  <c:v>0.42007081886724645</c:v>
                </c:pt>
                <c:pt idx="10">
                  <c:v>-1.4338357381541449</c:v>
                </c:pt>
                <c:pt idx="11">
                  <c:v>-0.2239764987688346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REGRESSÃO'!$AE$534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REGRESSÃO'!$AE$535:$AE$2535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1-4C0C-9934-CE73B1FE0AAE}"/>
            </c:ext>
          </c:extLst>
        </c:ser>
        <c:ser>
          <c:idx val="0"/>
          <c:order val="1"/>
          <c:tx>
            <c:strRef>
              <c:f>'RESULTADOS DA REGRESSÃO'!$AD$534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'RESULTADOS DA REGRESSÃO'!$AA$535:$AA$2535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'RESULTADOS DA REGRESSÃO'!$AD$535:$AD$2535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C0C-9934-CE73B1FE0AAE}"/>
            </c:ext>
          </c:extLst>
        </c:ser>
        <c:ser>
          <c:idx val="2"/>
          <c:order val="3"/>
          <c:tx>
            <c:strRef>
              <c:f>'RESULTADOS DA REGRESSÃO'!$AF$534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REGRESSÃO'!$AF$535:$AF$2535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1-4C0C-9934-CE73B1FE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'RESULTADOS DA REGRESSÃO'!$AD$534</c15:sqref>
                        </c15:formulaRef>
                      </c:ext>
                    </c:extLst>
                    <c:strCache>
                      <c:ptCount val="1"/>
                      <c:pt idx="0">
                        <c:v>Região de rejeição da hipótese nula</c:v>
                      </c:pt>
                    </c:strCache>
                  </c:strRef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'RESULTADOS DA REGRESSÃO'!$AD$535:$AD$2535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1.3383022576488537E-4</c:v>
                      </c:pt>
                      <c:pt idx="1">
                        <c:v>1.3598764346857444E-4</c:v>
                      </c:pt>
                      <c:pt idx="2">
                        <c:v>1.3817762908630173E-4</c:v>
                      </c:pt>
                      <c:pt idx="3">
                        <c:v>1.4040063645821442E-4</c:v>
                      </c:pt>
                      <c:pt idx="4">
                        <c:v>1.4265712513176652E-4</c:v>
                      </c:pt>
                      <c:pt idx="5">
                        <c:v>1.4494756042389106E-4</c:v>
                      </c:pt>
                      <c:pt idx="6">
                        <c:v>1.4727241348370685E-4</c:v>
                      </c:pt>
                      <c:pt idx="7">
                        <c:v>1.4963216135576216E-4</c:v>
                      </c:pt>
                      <c:pt idx="8">
                        <c:v>1.5202728704381778E-4</c:v>
                      </c:pt>
                      <c:pt idx="9">
                        <c:v>1.544582795751724E-4</c:v>
                      </c:pt>
                      <c:pt idx="10">
                        <c:v>1.5692563406553226E-4</c:v>
                      </c:pt>
                      <c:pt idx="11">
                        <c:v>1.594298517844273E-4</c:v>
                      </c:pt>
                      <c:pt idx="12">
                        <c:v>1.6197144022117723E-4</c:v>
                      </c:pt>
                      <c:pt idx="13">
                        <c:v>1.6455091315140881E-4</c:v>
                      </c:pt>
                      <c:pt idx="14">
                        <c:v>1.671687907041271E-4</c:v>
                      </c:pt>
                      <c:pt idx="15">
                        <c:v>1.6982559942934359E-4</c:v>
                      </c:pt>
                      <c:pt idx="16">
                        <c:v>1.7252187236626288E-4</c:v>
                      </c:pt>
                      <c:pt idx="17">
                        <c:v>1.7525814911202982E-4</c:v>
                      </c:pt>
                      <c:pt idx="18">
                        <c:v>1.7803497589104022E-4</c:v>
                      </c:pt>
                      <c:pt idx="19">
                        <c:v>1.8085290562481758E-4</c:v>
                      </c:pt>
                      <c:pt idx="20">
                        <c:v>1.8371249800245711E-4</c:v>
                      </c:pt>
                      <c:pt idx="21">
                        <c:v>1.8661431955163842E-4</c:v>
                      </c:pt>
                      <c:pt idx="22">
                        <c:v>1.8955894371021315E-4</c:v>
                      </c:pt>
                      <c:pt idx="23">
                        <c:v>1.9254695089836367E-4</c:v>
                      </c:pt>
                      <c:pt idx="24">
                        <c:v>1.9557892859133955E-4</c:v>
                      </c:pt>
                      <c:pt idx="25">
                        <c:v>1.9865547139277272E-4</c:v>
                      </c:pt>
                      <c:pt idx="26">
                        <c:v>2.0177718110857127E-4</c:v>
                      </c:pt>
                      <c:pt idx="27">
                        <c:v>2.049446668213977E-4</c:v>
                      </c:pt>
                      <c:pt idx="28">
                        <c:v>2.0815854496572918E-4</c:v>
                      </c:pt>
                      <c:pt idx="29">
                        <c:v>2.1141943940350616E-4</c:v>
                      </c:pt>
                      <c:pt idx="30">
                        <c:v>2.1472798150036704E-4</c:v>
                      </c:pt>
                      <c:pt idx="31">
                        <c:v>2.1808481020247429E-4</c:v>
                      </c:pt>
                      <c:pt idx="32">
                        <c:v>2.2149057211393126E-4</c:v>
                      </c:pt>
                      <c:pt idx="33">
                        <c:v>2.2494592157479312E-4</c:v>
                      </c:pt>
                      <c:pt idx="34">
                        <c:v>2.2845152073967242E-4</c:v>
                      </c:pt>
                      <c:pt idx="35">
                        <c:v>2.3200803965694238E-4</c:v>
                      </c:pt>
                      <c:pt idx="36">
                        <c:v>2.3561615634853757E-4</c:v>
                      </c:pt>
                      <c:pt idx="37">
                        <c:v>2.3927655689035554E-4</c:v>
                      </c:pt>
                      <c:pt idx="38">
                        <c:v>2.4298993549326024E-4</c:v>
                      </c:pt>
                      <c:pt idx="39">
                        <c:v>2.4675699458468858E-4</c:v>
                      </c:pt>
                      <c:pt idx="40">
                        <c:v>2.5057844489086075E-4</c:v>
                      </c:pt>
                      <c:pt idx="41">
                        <c:v>2.5445500551959862E-4</c:v>
                      </c:pt>
                      <c:pt idx="42">
                        <c:v>2.5838740404374953E-4</c:v>
                      </c:pt>
                      <c:pt idx="43">
                        <c:v>2.6237637658522018E-4</c:v>
                      </c:pt>
                      <c:pt idx="44">
                        <c:v>2.6642266789962096E-4</c:v>
                      </c:pt>
                      <c:pt idx="45">
                        <c:v>2.70527031461521E-4</c:v>
                      </c:pt>
                      <c:pt idx="46">
                        <c:v>2.7469022955031567E-4</c:v>
                      </c:pt>
                      <c:pt idx="47">
                        <c:v>2.7891303333670801E-4</c:v>
                      </c:pt>
                      <c:pt idx="48">
                        <c:v>2.8319622296980597E-4</c:v>
                      </c:pt>
                      <c:pt idx="49">
                        <c:v>2.8754058766483344E-4</c:v>
                      </c:pt>
                      <c:pt idx="50">
                        <c:v>2.9194692579146027E-4</c:v>
                      </c:pt>
                      <c:pt idx="51">
                        <c:v>2.9641604496274932E-4</c:v>
                      </c:pt>
                      <c:pt idx="52">
                        <c:v>3.0094876212471999E-4</c:v>
                      </c:pt>
                      <c:pt idx="53">
                        <c:v>3.0554590364653618E-4</c:v>
                      </c:pt>
                      <c:pt idx="54">
                        <c:v>3.1020830541130824E-4</c:v>
                      </c:pt>
                      <c:pt idx="55">
                        <c:v>3.1493681290752188E-4</c:v>
                      </c:pt>
                      <c:pt idx="56">
                        <c:v>3.1973228132108387E-4</c:v>
                      </c:pt>
                      <c:pt idx="57">
                        <c:v>3.2459557562799227E-4</c:v>
                      </c:pt>
                      <c:pt idx="58">
                        <c:v>3.2952757068762962E-4</c:v>
                      </c:pt>
                      <c:pt idx="59">
                        <c:v>3.3452915133667732E-4</c:v>
                      </c:pt>
                      <c:pt idx="60">
                        <c:v>3.3960121248365478E-4</c:v>
                      </c:pt>
                      <c:pt idx="61">
                        <c:v>3.4474465920408354E-4</c:v>
                      </c:pt>
                      <c:pt idx="62">
                        <c:v>3.4996040683627421E-4</c:v>
                      </c:pt>
                      <c:pt idx="63">
                        <c:v>3.5524938107773336E-4</c:v>
                      </c:pt>
                      <c:pt idx="64">
                        <c:v>3.6061251808220806E-4</c:v>
                      </c:pt>
                      <c:pt idx="65">
                        <c:v>3.6605076455733496E-4</c:v>
                      </c:pt>
                      <c:pt idx="66">
                        <c:v>3.7156507786293677E-4</c:v>
                      </c:pt>
                      <c:pt idx="67">
                        <c:v>3.7715642610991967E-4</c:v>
                      </c:pt>
                      <c:pt idx="68">
                        <c:v>3.8282578825981722E-4</c:v>
                      </c:pt>
                      <c:pt idx="69">
                        <c:v>3.8857415422493793E-4</c:v>
                      </c:pt>
                      <c:pt idx="70">
                        <c:v>3.9440252496915693E-4</c:v>
                      </c:pt>
                      <c:pt idx="71">
                        <c:v>4.0031191260930891E-4</c:v>
                      </c:pt>
                      <c:pt idx="72">
                        <c:v>4.063033405172264E-4</c:v>
                      </c:pt>
                      <c:pt idx="73">
                        <c:v>4.1237784342237931E-4</c:v>
                      </c:pt>
                      <c:pt idx="74">
                        <c:v>4.1853646751515675E-4</c:v>
                      </c:pt>
                      <c:pt idx="75">
                        <c:v>4.2478027055075143E-4</c:v>
                      </c:pt>
                      <c:pt idx="76">
                        <c:v>4.3111032195367602E-4</c:v>
                      </c:pt>
                      <c:pt idx="77">
                        <c:v>4.3752770292289616E-4</c:v>
                      </c:pt>
                      <c:pt idx="78">
                        <c:v>4.4403350653757977E-4</c:v>
                      </c:pt>
                      <c:pt idx="79">
                        <c:v>4.5062883786346764E-4</c:v>
                      </c:pt>
                      <c:pt idx="80">
                        <c:v>4.5731481405985675E-4</c:v>
                      </c:pt>
                      <c:pt idx="81">
                        <c:v>4.6409256448720165E-4</c:v>
                      </c:pt>
                      <c:pt idx="82">
                        <c:v>4.7096323081532949E-4</c:v>
                      </c:pt>
                      <c:pt idx="83">
                        <c:v>4.7792796713226453E-4</c:v>
                      </c:pt>
                      <c:pt idx="84">
                        <c:v>4.8498794005367031E-4</c:v>
                      </c:pt>
                      <c:pt idx="85">
                        <c:v>4.9214432883289312E-4</c:v>
                      </c:pt>
                      <c:pt idx="86">
                        <c:v>4.9939832547162325E-4</c:v>
                      </c:pt>
                      <c:pt idx="87">
                        <c:v>5.0675113483115172E-4</c:v>
                      </c:pt>
                      <c:pt idx="88">
                        <c:v>5.1420397474424319E-4</c:v>
                      </c:pt>
                      <c:pt idx="89">
                        <c:v>5.2175807612759965E-4</c:v>
                      </c:pt>
                      <c:pt idx="90">
                        <c:v>5.2941468309493475E-4</c:v>
                      </c:pt>
                      <c:pt idx="91">
                        <c:v>5.3717505307064139E-4</c:v>
                      </c:pt>
                      <c:pt idx="92">
                        <c:v>5.4504045690405571E-4</c:v>
                      </c:pt>
                      <c:pt idx="93">
                        <c:v>5.530121789843179E-4</c:v>
                      </c:pt>
                      <c:pt idx="94">
                        <c:v>5.6109151735582138E-4</c:v>
                      </c:pt>
                      <c:pt idx="95">
                        <c:v>5.6927978383425261E-4</c:v>
                      </c:pt>
                      <c:pt idx="96">
                        <c:v>5.7757830412321839E-4</c:v>
                      </c:pt>
                      <c:pt idx="97">
                        <c:v>5.859884179314559E-4</c:v>
                      </c:pt>
                      <c:pt idx="98">
                        <c:v>5.9451147909062312E-4</c:v>
                      </c:pt>
                      <c:pt idx="99">
                        <c:v>6.0314885567366774E-4</c:v>
                      </c:pt>
                      <c:pt idx="100">
                        <c:v>6.119019301137719E-4</c:v>
                      </c:pt>
                      <c:pt idx="101">
                        <c:v>6.2077209932386967E-4</c:v>
                      </c:pt>
                      <c:pt idx="102">
                        <c:v>6.2976077481672959E-4</c:v>
                      </c:pt>
                      <c:pt idx="103">
                        <c:v>6.388693828256049E-4</c:v>
                      </c:pt>
                      <c:pt idx="104">
                        <c:v>6.4809936442544714E-4</c:v>
                      </c:pt>
                      <c:pt idx="105">
                        <c:v>6.5745217565467645E-4</c:v>
                      </c:pt>
                      <c:pt idx="106">
                        <c:v>6.6692928763750227E-4</c:v>
                      </c:pt>
                      <c:pt idx="107">
                        <c:v>6.7653218670680473E-4</c:v>
                      </c:pt>
                      <c:pt idx="108">
                        <c:v>6.862623745275524E-4</c:v>
                      </c:pt>
                      <c:pt idx="109">
                        <c:v>6.9612136822076872E-4</c:v>
                      </c:pt>
                      <c:pt idx="110">
                        <c:v>7.061107004880362E-4</c:v>
                      </c:pt>
                      <c:pt idx="111">
                        <c:v>7.1623191973653271E-4</c:v>
                      </c:pt>
                      <c:pt idx="112">
                        <c:v>7.2648659020460105E-4</c:v>
                      </c:pt>
                      <c:pt idx="113">
                        <c:v>7.3687629208784005E-4</c:v>
                      </c:pt>
                      <c:pt idx="114">
                        <c:v>7.4740262166571997E-4</c:v>
                      </c:pt>
                      <c:pt idx="115">
                        <c:v>7.580671914287103E-4</c:v>
                      </c:pt>
                      <c:pt idx="116">
                        <c:v>7.6887163020592257E-4</c:v>
                      </c:pt>
                      <c:pt idx="117">
                        <c:v>7.7981758329325466E-4</c:v>
                      </c:pt>
                      <c:pt idx="118">
                        <c:v>7.9090671258203761E-4</c:v>
                      </c:pt>
                      <c:pt idx="119">
                        <c:v>8.0214069668818296E-4</c:v>
                      </c:pt>
                      <c:pt idx="120">
                        <c:v>8.1352123108180841E-4</c:v>
                      </c:pt>
                      <c:pt idx="121">
                        <c:v>8.2505002821736E-4</c:v>
                      </c:pt>
                      <c:pt idx="122">
                        <c:v>8.3672881766420752E-4</c:v>
                      </c:pt>
                      <c:pt idx="123">
                        <c:v>8.4855934623771106E-4</c:v>
                      </c:pt>
                      <c:pt idx="124">
                        <c:v>8.605433781307579E-4</c:v>
                      </c:pt>
                      <c:pt idx="125">
                        <c:v>8.7268269504576015E-4</c:v>
                      </c:pt>
                      <c:pt idx="126">
                        <c:v>8.8497909632710562E-4</c:v>
                      </c:pt>
                      <c:pt idx="127">
                        <c:v>8.9743439909405621E-4</c:v>
                      </c:pt>
                      <c:pt idx="128">
                        <c:v>9.1005043837408945E-4</c:v>
                      </c:pt>
                      <c:pt idx="129">
                        <c:v>9.2282906723667468E-4</c:v>
                      </c:pt>
                      <c:pt idx="130">
                        <c:v>9.3577215692747977E-4</c:v>
                      </c:pt>
                      <c:pt idx="131">
                        <c:v>9.4888159700299299E-4</c:v>
                      </c:pt>
                      <c:pt idx="132">
                        <c:v>9.6215929546556432E-4</c:v>
                      </c:pt>
                      <c:pt idx="133">
                        <c:v>9.7560717889885414E-4</c:v>
                      </c:pt>
                      <c:pt idx="134">
                        <c:v>9.8922719260367592E-4</c:v>
                      </c:pt>
                      <c:pt idx="135">
                        <c:v>1.0030213007342376E-3</c:v>
                      </c:pt>
                      <c:pt idx="136">
                        <c:v>1.0169914864347645E-3</c:v>
                      </c:pt>
                      <c:pt idx="137">
                        <c:v>1.0311397519764927E-3</c:v>
                      </c:pt>
                      <c:pt idx="138">
                        <c:v>1.0454681188950459E-3</c:v>
                      </c:pt>
                      <c:pt idx="139">
                        <c:v>1.0599786281281522E-3</c:v>
                      </c:pt>
                      <c:pt idx="140">
                        <c:v>1.0746733401537356E-3</c:v>
                      </c:pt>
                      <c:pt idx="141">
                        <c:v>1.089554335128328E-3</c:v>
                      </c:pt>
                      <c:pt idx="142">
                        <c:v>1.1046237130258381E-3</c:v>
                      </c:pt>
                      <c:pt idx="143">
                        <c:v>1.1198835937766252E-3</c:v>
                      </c:pt>
                      <c:pt idx="144">
                        <c:v>1.1353361174069121E-3</c:v>
                      </c:pt>
                      <c:pt idx="145">
                        <c:v>1.1509834441784845E-3</c:v>
                      </c:pt>
                      <c:pt idx="146">
                        <c:v>1.1668277547287062E-3</c:v>
                      </c:pt>
                      <c:pt idx="147">
                        <c:v>1.1828712502108178E-3</c:v>
                      </c:pt>
                      <c:pt idx="148">
                        <c:v>1.1991161524345093E-3</c:v>
                      </c:pt>
                      <c:pt idx="149">
                        <c:v>1.2155647040067755E-3</c:v>
                      </c:pt>
                      <c:pt idx="150">
                        <c:v>1.2322191684730199E-3</c:v>
                      </c:pt>
                      <c:pt idx="151">
                        <c:v>1.2490818304584136E-3</c:v>
                      </c:pt>
                      <c:pt idx="152">
                        <c:v>1.2661549958094972E-3</c:v>
                      </c:pt>
                      <c:pt idx="153">
                        <c:v>1.2834409917360089E-3</c:v>
                      </c:pt>
                      <c:pt idx="154">
                        <c:v>1.3009421669529307E-3</c:v>
                      </c:pt>
                      <c:pt idx="155">
                        <c:v>1.3186608918227423E-3</c:v>
                      </c:pt>
                      <c:pt idx="156">
                        <c:v>1.3365995584978788E-3</c:v>
                      </c:pt>
                      <c:pt idx="157">
                        <c:v>1.3547605810633695E-3</c:v>
                      </c:pt>
                      <c:pt idx="158">
                        <c:v>1.3731463956796505E-3</c:v>
                      </c:pt>
                      <c:pt idx="159">
                        <c:v>1.3917594607255424E-3</c:v>
                      </c:pt>
                      <c:pt idx="160">
                        <c:v>1.4106022569413848E-3</c:v>
                      </c:pt>
                      <c:pt idx="161">
                        <c:v>1.4296772875723026E-3</c:v>
                      </c:pt>
                      <c:pt idx="162">
                        <c:v>1.4489870785116081E-3</c:v>
                      </c:pt>
                      <c:pt idx="163">
                        <c:v>1.4685341784443158E-3</c:v>
                      </c:pt>
                      <c:pt idx="164">
                        <c:v>1.4883211589907608E-3</c:v>
                      </c:pt>
                      <c:pt idx="165">
                        <c:v>1.5083506148503073E-3</c:v>
                      </c:pt>
                      <c:pt idx="166">
                        <c:v>1.528625163945144E-3</c:v>
                      </c:pt>
                      <c:pt idx="167">
                        <c:v>1.5491474475641319E-3</c:v>
                      </c:pt>
                      <c:pt idx="168">
                        <c:v>1.5699201305067205E-3</c:v>
                      </c:pt>
                      <c:pt idx="169">
                        <c:v>1.5909459012268885E-3</c:v>
                      </c:pt>
                      <c:pt idx="170">
                        <c:v>1.6122274719771244E-3</c:v>
                      </c:pt>
                      <c:pt idx="171">
                        <c:v>1.6337675789524107E-3</c:v>
                      </c:pt>
                      <c:pt idx="172">
                        <c:v>1.6555689824342061E-3</c:v>
                      </c:pt>
                      <c:pt idx="173">
                        <c:v>1.6776344669344294E-3</c:v>
                      </c:pt>
                      <c:pt idx="174">
                        <c:v>1.6999668413393869E-3</c:v>
                      </c:pt>
                      <c:pt idx="175">
                        <c:v>1.7225689390536812E-3</c:v>
                      </c:pt>
                      <c:pt idx="176">
                        <c:v>1.7454436181440487E-3</c:v>
                      </c:pt>
                      <c:pt idx="177">
                        <c:v>1.7685937614831393E-3</c:v>
                      </c:pt>
                      <c:pt idx="178">
                        <c:v>1.7920222768931717E-3</c:v>
                      </c:pt>
                      <c:pt idx="179">
                        <c:v>1.8157320972895475E-3</c:v>
                      </c:pt>
                      <c:pt idx="180">
                        <c:v>1.8397261808242775E-3</c:v>
                      </c:pt>
                      <c:pt idx="181">
                        <c:v>1.8640075110293508E-3</c:v>
                      </c:pt>
                      <c:pt idx="182">
                        <c:v>1.8885790969598703E-3</c:v>
                      </c:pt>
                      <c:pt idx="183">
                        <c:v>1.9134439733371103E-3</c:v>
                      </c:pt>
                      <c:pt idx="184">
                        <c:v>1.9386052006913146E-3</c:v>
                      </c:pt>
                      <c:pt idx="185">
                        <c:v>1.9640658655043761E-3</c:v>
                      </c:pt>
                      <c:pt idx="186">
                        <c:v>1.9898290803522173E-3</c:v>
                      </c:pt>
                      <c:pt idx="187">
                        <c:v>2.0158979840470305E-3</c:v>
                      </c:pt>
                      <c:pt idx="188">
                        <c:v>2.0422757417791907E-3</c:v>
                      </c:pt>
                      <c:pt idx="189">
                        <c:v>2.0689655452589767E-3</c:v>
                      </c:pt>
                      <c:pt idx="190">
                        <c:v>2.0959706128579419E-3</c:v>
                      </c:pt>
                      <c:pt idx="191">
                        <c:v>2.1232941897500681E-3</c:v>
                      </c:pt>
                      <c:pt idx="192">
                        <c:v>2.1509395480525033E-3</c:v>
                      </c:pt>
                      <c:pt idx="193">
                        <c:v>2.1789099869660876E-3</c:v>
                      </c:pt>
                      <c:pt idx="194">
                        <c:v>2.2072088329153942E-3</c:v>
                      </c:pt>
                      <c:pt idx="195">
                        <c:v>2.2358394396885424E-3</c:v>
                      </c:pt>
                      <c:pt idx="196">
                        <c:v>2.264805188576479E-3</c:v>
                      </c:pt>
                      <c:pt idx="197">
                        <c:v>2.2941094885119994E-3</c:v>
                      </c:pt>
                      <c:pt idx="198">
                        <c:v>2.3237557762082004E-3</c:v>
                      </c:pt>
                      <c:pt idx="199">
                        <c:v>2.3537475162966311E-3</c:v>
                      </c:pt>
                      <c:pt idx="200">
                        <c:v>2.3840882014648404E-3</c:v>
                      </c:pt>
                      <c:pt idx="201">
                        <c:v>2.4147813525935867E-3</c:v>
                      </c:pt>
                      <c:pt idx="202">
                        <c:v>2.4458305188934013E-3</c:v>
                      </c:pt>
                      <c:pt idx="203">
                        <c:v>2.4772392780407684E-3</c:v>
                      </c:pt>
                      <c:pt idx="204">
                        <c:v>2.5090112363136451E-3</c:v>
                      </c:pt>
                      <c:pt idx="205">
                        <c:v>2.5411500287265262E-3</c:v>
                      </c:pt>
                      <c:pt idx="206">
                        <c:v>2.5736593191648164E-3</c:v>
                      </c:pt>
                      <c:pt idx="207">
                        <c:v>2.6065428005187358E-3</c:v>
                      </c:pt>
                      <c:pt idx="208">
                        <c:v>2.6398041948164515E-3</c:v>
                      </c:pt>
                      <c:pt idx="209">
                        <c:v>2.6734472533567113E-3</c:v>
                      </c:pt>
                      <c:pt idx="210">
                        <c:v>2.7074757568406999E-3</c:v>
                      </c:pt>
                      <c:pt idx="211">
                        <c:v>2.7418935155032842E-3</c:v>
                      </c:pt>
                      <c:pt idx="212">
                        <c:v>2.7767043692435104E-3</c:v>
                      </c:pt>
                      <c:pt idx="213">
                        <c:v>2.8119121877543908E-3</c:v>
                      </c:pt>
                      <c:pt idx="214">
                        <c:v>2.8475208706519421E-3</c:v>
                      </c:pt>
                      <c:pt idx="215">
                        <c:v>2.8835343476034392E-3</c:v>
                      </c:pt>
                      <c:pt idx="216">
                        <c:v>2.9199565784548891E-3</c:v>
                      </c:pt>
                      <c:pt idx="217">
                        <c:v>2.9567915533576855E-3</c:v>
                      </c:pt>
                      <c:pt idx="218">
                        <c:v>2.9940432928944037E-3</c:v>
                      </c:pt>
                      <c:pt idx="219">
                        <c:v>3.0317158482037758E-3</c:v>
                      </c:pt>
                      <c:pt idx="220">
                        <c:v>3.0698133011047403E-3</c:v>
                      </c:pt>
                      <c:pt idx="221">
                        <c:v>3.108339764219602E-3</c:v>
                      </c:pt>
                      <c:pt idx="222">
                        <c:v>3.1472993810962671E-3</c:v>
                      </c:pt>
                      <c:pt idx="223">
                        <c:v>3.1866963263295065E-3</c:v>
                      </c:pt>
                      <c:pt idx="224">
                        <c:v>3.2265348056812601E-3</c:v>
                      </c:pt>
                      <c:pt idx="225">
                        <c:v>3.2668190561999182E-3</c:v>
                      </c:pt>
                      <c:pt idx="226">
                        <c:v>3.3075533463386006E-3</c:v>
                      </c:pt>
                      <c:pt idx="227">
                        <c:v>3.3487419760723602E-3</c:v>
                      </c:pt>
                      <c:pt idx="228">
                        <c:v>3.3903892770143253E-3</c:v>
                      </c:pt>
                      <c:pt idx="229">
                        <c:v>3.432499612530756E-3</c:v>
                      </c:pt>
                      <c:pt idx="230">
                        <c:v>3.4750773778549375E-3</c:v>
                      </c:pt>
                      <c:pt idx="231">
                        <c:v>3.5181270001999657E-3</c:v>
                      </c:pt>
                      <c:pt idx="232">
                        <c:v>3.5616529388703346E-3</c:v>
                      </c:pt>
                      <c:pt idx="233">
                        <c:v>3.6056596853723268E-3</c:v>
                      </c:pt>
                      <c:pt idx="234">
                        <c:v>3.6501517635231869E-3</c:v>
                      </c:pt>
                      <c:pt idx="235">
                        <c:v>3.6951337295590349E-3</c:v>
                      </c:pt>
                      <c:pt idx="236">
                        <c:v>3.7406101722415024E-3</c:v>
                      </c:pt>
                      <c:pt idx="237">
                        <c:v>3.7865857129630769E-3</c:v>
                      </c:pt>
                      <c:pt idx="238">
                        <c:v>3.8330650058511109E-3</c:v>
                      </c:pt>
                      <c:pt idx="239">
                        <c:v>3.880052737870465E-3</c:v>
                      </c:pt>
                      <c:pt idx="240">
                        <c:v>3.9275536289247789E-3</c:v>
                      </c:pt>
                      <c:pt idx="241">
                        <c:v>3.9755724319563406E-3</c:v>
                      </c:pt>
                      <c:pt idx="242">
                        <c:v>4.0241139330445116E-3</c:v>
                      </c:pt>
                      <c:pt idx="243">
                        <c:v>4.0731829515026673E-3</c:v>
                      </c:pt>
                      <c:pt idx="244">
                        <c:v>4.122784339973702E-3</c:v>
                      </c:pt>
                      <c:pt idx="245">
                        <c:v>4.1729229845239623E-3</c:v>
                      </c:pt>
                      <c:pt idx="246">
                        <c:v>4.2236038047356534E-3</c:v>
                      </c:pt>
                      <c:pt idx="247">
                        <c:v>4.2748317537976898E-3</c:v>
                      </c:pt>
                      <c:pt idx="248">
                        <c:v>4.3266118185949169E-3</c:v>
                      </c:pt>
                      <c:pt idx="249">
                        <c:v>4.3789490197957293E-3</c:v>
                      </c:pt>
                      <c:pt idx="250">
                        <c:v>4.4318484119380075E-3</c:v>
                      </c:pt>
                      <c:pt idx="251">
                        <c:v>4.4853150835133934E-3</c:v>
                      </c:pt>
                      <c:pt idx="252">
                        <c:v>4.5393541570498278E-3</c:v>
                      </c:pt>
                      <c:pt idx="253">
                        <c:v>4.5939707891923722E-3</c:v>
                      </c:pt>
                      <c:pt idx="254">
                        <c:v>4.6491701707822254E-3</c:v>
                      </c:pt>
                      <c:pt idx="255">
                        <c:v>4.7049575269339792E-3</c:v>
                      </c:pt>
                      <c:pt idx="256">
                        <c:v>4.7613381171110044E-3</c:v>
                      </c:pt>
                      <c:pt idx="257">
                        <c:v>4.8183172351990121E-3</c:v>
                      </c:pt>
                      <c:pt idx="258">
                        <c:v>4.8759002095777031E-3</c:v>
                      </c:pt>
                      <c:pt idx="259">
                        <c:v>4.9340924031905011E-3</c:v>
                      </c:pt>
                      <c:pt idx="260">
                        <c:v>4.9928992136123763E-3</c:v>
                      </c:pt>
                      <c:pt idx="261">
                        <c:v>5.0523260731156153E-3</c:v>
                      </c:pt>
                      <c:pt idx="262">
                        <c:v>5.1123784487336638E-3</c:v>
                      </c:pt>
                      <c:pt idx="263">
                        <c:v>5.1730618423228882E-3</c:v>
                      </c:pt>
                      <c:pt idx="264">
                        <c:v>5.2343817906222714E-3</c:v>
                      </c:pt>
                      <c:pt idx="265">
                        <c:v>5.2963438653110201E-3</c:v>
                      </c:pt>
                      <c:pt idx="266">
                        <c:v>5.3589536730640434E-3</c:v>
                      </c:pt>
                      <c:pt idx="267">
                        <c:v>5.422216855605279E-3</c:v>
                      </c:pt>
                      <c:pt idx="268">
                        <c:v>5.4861390897588055E-3</c:v>
                      </c:pt>
                      <c:pt idx="269">
                        <c:v>5.5507260874977527E-3</c:v>
                      </c:pt>
                      <c:pt idx="270">
                        <c:v>5.615983595990969E-3</c:v>
                      </c:pt>
                      <c:pt idx="271">
                        <c:v>5.6819173976473767E-3</c:v>
                      </c:pt>
                      <c:pt idx="272">
                        <c:v>5.7485333101580478E-3</c:v>
                      </c:pt>
                      <c:pt idx="273">
                        <c:v>5.8158371865359194E-3</c:v>
                      </c:pt>
                      <c:pt idx="274">
                        <c:v>5.883834915153101E-3</c:v>
                      </c:pt>
                      <c:pt idx="275">
                        <c:v>5.9525324197758538E-3</c:v>
                      </c:pt>
                      <c:pt idx="276">
                        <c:v>6.0219356595970453E-3</c:v>
                      </c:pt>
                      <c:pt idx="277">
                        <c:v>6.0920506292661764E-3</c:v>
                      </c:pt>
                      <c:pt idx="278">
                        <c:v>6.1628833589169102E-3</c:v>
                      </c:pt>
                      <c:pt idx="279">
                        <c:v>6.2344399141920411E-3</c:v>
                      </c:pt>
                      <c:pt idx="280">
                        <c:v>6.3067263962659275E-3</c:v>
                      </c:pt>
                      <c:pt idx="281">
                        <c:v>6.3797489418642855E-3</c:v>
                      </c:pt>
                      <c:pt idx="282">
                        <c:v>6.4535137232814037E-3</c:v>
                      </c:pt>
                      <c:pt idx="283">
                        <c:v>6.5280269483946468E-3</c:v>
                      </c:pt>
                      <c:pt idx="284">
                        <c:v>6.603294860676282E-3</c:v>
                      </c:pt>
                      <c:pt idx="285">
                        <c:v>6.6793237392026202E-3</c:v>
                      </c:pt>
                      <c:pt idx="286">
                        <c:v>6.7561198986603012E-3</c:v>
                      </c:pt>
                      <c:pt idx="287">
                        <c:v>6.8336896893498806E-3</c:v>
                      </c:pt>
                      <c:pt idx="288">
                        <c:v>6.9120394971865584E-3</c:v>
                      </c:pt>
                      <c:pt idx="289">
                        <c:v>6.9911757436980134E-3</c:v>
                      </c:pt>
                      <c:pt idx="290">
                        <c:v>7.0711048860194487E-3</c:v>
                      </c:pt>
                      <c:pt idx="291">
                        <c:v>7.1518334168855441E-3</c:v>
                      </c:pt>
                      <c:pt idx="292">
                        <c:v>7.2333678646196876E-3</c:v>
                      </c:pt>
                      <c:pt idx="293">
                        <c:v>7.3157147931199405E-3</c:v>
                      </c:pt>
                      <c:pt idx="294">
                        <c:v>7.3988808018422966E-3</c:v>
                      </c:pt>
                      <c:pt idx="295">
                        <c:v>7.4828725257805526E-3</c:v>
                      </c:pt>
                      <c:pt idx="296">
                        <c:v>7.5676966354434258E-3</c:v>
                      </c:pt>
                      <c:pt idx="297">
                        <c:v>7.6533598368282241E-3</c:v>
                      </c:pt>
                      <c:pt idx="298">
                        <c:v>7.739868871391698E-3</c:v>
                      </c:pt>
                      <c:pt idx="299">
                        <c:v>7.8272305160173687E-3</c:v>
                      </c:pt>
                      <c:pt idx="300">
                        <c:v>7.9154515829799686E-3</c:v>
                      </c:pt>
                      <c:pt idx="301">
                        <c:v>8.0045389199063163E-3</c:v>
                      </c:pt>
                      <c:pt idx="302">
                        <c:v>8.094499409733228E-3</c:v>
                      </c:pt>
                      <c:pt idx="303">
                        <c:v>8.1853399706617643E-3</c:v>
                      </c:pt>
                      <c:pt idx="304">
                        <c:v>8.2770675561084951E-3</c:v>
                      </c:pt>
                      <c:pt idx="305">
                        <c:v>8.3696891546530226E-3</c:v>
                      </c:pt>
                      <c:pt idx="306">
                        <c:v>8.4632117899824232E-3</c:v>
                      </c:pt>
                      <c:pt idx="307">
                        <c:v>8.5576425208319339E-3</c:v>
                      </c:pt>
                      <c:pt idx="308">
                        <c:v>8.6529884409224447E-3</c:v>
                      </c:pt>
                      <c:pt idx="309">
                        <c:v>8.7492566788941965E-3</c:v>
                      </c:pt>
                      <c:pt idx="310">
                        <c:v>8.8464543982372315E-3</c:v>
                      </c:pt>
                      <c:pt idx="311">
                        <c:v>8.94458879721792E-3</c:v>
                      </c:pt>
                      <c:pt idx="312">
                        <c:v>9.0436671088022641E-3</c:v>
                      </c:pt>
                      <c:pt idx="313">
                        <c:v>9.1436966005751536E-3</c:v>
                      </c:pt>
                      <c:pt idx="314">
                        <c:v>9.2446845746563342E-3</c:v>
                      </c:pt>
                      <c:pt idx="315">
                        <c:v>9.3466383676122835E-3</c:v>
                      </c:pt>
                      <c:pt idx="316">
                        <c:v>9.4495653503647269E-3</c:v>
                      </c:pt>
                      <c:pt idx="317">
                        <c:v>9.5534729280950109E-3</c:v>
                      </c:pt>
                      <c:pt idx="318">
                        <c:v>9.6583685401450091E-3</c:v>
                      </c:pt>
                      <c:pt idx="319">
                        <c:v>9.7642596599138518E-3</c:v>
                      </c:pt>
                      <c:pt idx="320">
                        <c:v>9.8711537947511439E-3</c:v>
                      </c:pt>
                      <c:pt idx="321">
                        <c:v>9.9790584858458903E-3</c:v>
                      </c:pt>
                      <c:pt idx="322">
                        <c:v>1.008798130811189E-2</c:v>
                      </c:pt>
                      <c:pt idx="323">
                        <c:v>1.0197929870068748E-2</c:v>
                      </c:pt>
                      <c:pt idx="324">
                        <c:v>1.0308911813719294E-2</c:v>
                      </c:pt>
                      <c:pt idx="325">
                        <c:v>1.0420934814422592E-2</c:v>
                      </c:pt>
                      <c:pt idx="326">
                        <c:v>1.0534006580763219E-2</c:v>
                      </c:pt>
                      <c:pt idx="327">
                        <c:v>1.064813485441613E-2</c:v>
                      </c:pt>
                      <c:pt idx="328">
                        <c:v>1.0763327410007753E-2</c:v>
                      </c:pt>
                      <c:pt idx="329">
                        <c:v>1.0879592054972511E-2</c:v>
                      </c:pt>
                      <c:pt idx="330">
                        <c:v>1.0996936629405587E-2</c:v>
                      </c:pt>
                      <c:pt idx="331">
                        <c:v>1.1115369005911058E-2</c:v>
                      </c:pt>
                      <c:pt idx="332">
                        <c:v>1.1234897089446165E-2</c:v>
                      </c:pt>
                      <c:pt idx="333">
                        <c:v>1.1355528817160915E-2</c:v>
                      </c:pt>
                      <c:pt idx="334">
                        <c:v>1.1477272158233767E-2</c:v>
                      </c:pt>
                      <c:pt idx="335">
                        <c:v>1.1600135113702561E-2</c:v>
                      </c:pt>
                      <c:pt idx="336">
                        <c:v>1.1724125716291499E-2</c:v>
                      </c:pt>
                      <c:pt idx="337">
                        <c:v>1.1849252030233286E-2</c:v>
                      </c:pt>
                      <c:pt idx="338">
                        <c:v>1.197552215108728E-2</c:v>
                      </c:pt>
                      <c:pt idx="339">
                        <c:v>1.2102944205552734E-2</c:v>
                      </c:pt>
                      <c:pt idx="340">
                        <c:v>1.2231526351277987E-2</c:v>
                      </c:pt>
                      <c:pt idx="341">
                        <c:v>1.2361276776664673E-2</c:v>
                      </c:pt>
                      <c:pt idx="342">
                        <c:v>1.2492203700667864E-2</c:v>
                      </c:pt>
                      <c:pt idx="343">
                        <c:v>1.2624315372591137E-2</c:v>
                      </c:pt>
                      <c:pt idx="344">
                        <c:v>1.2757620071877524E-2</c:v>
                      </c:pt>
                      <c:pt idx="345">
                        <c:v>1.2892126107895304E-2</c:v>
                      </c:pt>
                      <c:pt idx="346">
                        <c:v>1.3027841819719681E-2</c:v>
                      </c:pt>
                      <c:pt idx="347">
                        <c:v>1.3164775575909208E-2</c:v>
                      </c:pt>
                      <c:pt idx="348">
                        <c:v>1.3302935774278032E-2</c:v>
                      </c:pt>
                      <c:pt idx="349">
                        <c:v>1.3442330841662849E-2</c:v>
                      </c:pt>
                      <c:pt idx="350">
                        <c:v>1.3582969233685634E-2</c:v>
                      </c:pt>
                      <c:pt idx="351">
                        <c:v>1.3724859434510971E-2</c:v>
                      </c:pt>
                      <c:pt idx="352">
                        <c:v>1.3868009956599181E-2</c:v>
                      </c:pt>
                      <c:pt idx="353">
                        <c:v>1.4012429340453998E-2</c:v>
                      </c:pt>
                      <c:pt idx="354">
                        <c:v>1.4158126154365801E-2</c:v>
                      </c:pt>
                      <c:pt idx="355">
                        <c:v>1.430510899414969E-2</c:v>
                      </c:pt>
                      <c:pt idx="356">
                        <c:v>1.4453386482878713E-2</c:v>
                      </c:pt>
                      <c:pt idx="357">
                        <c:v>1.4602967270612131E-2</c:v>
                      </c:pt>
                      <c:pt idx="358">
                        <c:v>1.4753860034118634E-2</c:v>
                      </c:pt>
                      <c:pt idx="359">
                        <c:v>1.4906073476594639E-2</c:v>
                      </c:pt>
                      <c:pt idx="360">
                        <c:v>1.5059616327377449E-2</c:v>
                      </c:pt>
                      <c:pt idx="361">
                        <c:v>1.5214497341653437E-2</c:v>
                      </c:pt>
                      <c:pt idx="362">
                        <c:v>1.5370725300161052E-2</c:v>
                      </c:pt>
                      <c:pt idx="363">
                        <c:v>1.5528309008888823E-2</c:v>
                      </c:pt>
                      <c:pt idx="364">
                        <c:v>1.5687257298768114E-2</c:v>
                      </c:pt>
                      <c:pt idx="365">
                        <c:v>1.5847579025360818E-2</c:v>
                      </c:pt>
                      <c:pt idx="366">
                        <c:v>1.6009283068541796E-2</c:v>
                      </c:pt>
                      <c:pt idx="367">
                        <c:v>1.6172378332176187E-2</c:v>
                      </c:pt>
                      <c:pt idx="368">
                        <c:v>1.6336873743791409E-2</c:v>
                      </c:pt>
                      <c:pt idx="369">
                        <c:v>1.6502778254243983E-2</c:v>
                      </c:pt>
                      <c:pt idx="370">
                        <c:v>1.6670100837381057E-2</c:v>
                      </c:pt>
                      <c:pt idx="371">
                        <c:v>1.6838850489696671E-2</c:v>
                      </c:pt>
                      <c:pt idx="372">
                        <c:v>1.700903622998266E-2</c:v>
                      </c:pt>
                      <c:pt idx="373">
                        <c:v>1.7180667098974263E-2</c:v>
                      </c:pt>
                      <c:pt idx="374">
                        <c:v>1.7353752158990397E-2</c:v>
                      </c:pt>
                      <c:pt idx="375">
                        <c:v>1.752830049356854E-2</c:v>
                      </c:pt>
                      <c:pt idx="376">
                        <c:v>1.7704321207094212E-2</c:v>
                      </c:pt>
                      <c:pt idx="377">
                        <c:v>1.7881823424425094E-2</c:v>
                      </c:pt>
                      <c:pt idx="378">
                        <c:v>1.8060816290509693E-2</c:v>
                      </c:pt>
                      <c:pt idx="379">
                        <c:v>1.824130897000055E-2</c:v>
                      </c:pt>
                      <c:pt idx="380">
                        <c:v>1.8423310646862048E-2</c:v>
                      </c:pt>
                      <c:pt idx="381">
                        <c:v>1.8606830523972679E-2</c:v>
                      </c:pt>
                      <c:pt idx="382">
                        <c:v>1.8791877822721837E-2</c:v>
                      </c:pt>
                      <c:pt idx="383">
                        <c:v>1.897846178260116E-2</c:v>
                      </c:pt>
                      <c:pt idx="384">
                        <c:v>1.9166591660790256E-2</c:v>
                      </c:pt>
                      <c:pt idx="385">
                        <c:v>1.9356276731736961E-2</c:v>
                      </c:pt>
                      <c:pt idx="386">
                        <c:v>1.9547526286731998E-2</c:v>
                      </c:pt>
                      <c:pt idx="387">
                        <c:v>1.9740349633478135E-2</c:v>
                      </c:pt>
                      <c:pt idx="388">
                        <c:v>1.993475609565365E-2</c:v>
                      </c:pt>
                      <c:pt idx="389">
                        <c:v>2.0130755012470348E-2</c:v>
                      </c:pt>
                      <c:pt idx="390">
                        <c:v>2.0328355738225837E-2</c:v>
                      </c:pt>
                      <c:pt idx="391">
                        <c:v>2.0527567641850292E-2</c:v>
                      </c:pt>
                      <c:pt idx="392">
                        <c:v>2.0728400106447484E-2</c:v>
                      </c:pt>
                      <c:pt idx="393">
                        <c:v>2.0930862528830304E-2</c:v>
                      </c:pt>
                      <c:pt idx="394">
                        <c:v>2.1134964319050476E-2</c:v>
                      </c:pt>
                      <c:pt idx="395">
                        <c:v>2.1340714899922782E-2</c:v>
                      </c:pt>
                      <c:pt idx="396">
                        <c:v>2.1548123706543448E-2</c:v>
                      </c:pt>
                      <c:pt idx="397">
                        <c:v>2.1757200185802975E-2</c:v>
                      </c:pt>
                      <c:pt idx="398">
                        <c:v>2.1967953795893221E-2</c:v>
                      </c:pt>
                      <c:pt idx="399">
                        <c:v>2.2180394005808821E-2</c:v>
                      </c:pt>
                      <c:pt idx="400">
                        <c:v>2.2394530294842899E-2</c:v>
                      </c:pt>
                      <c:pt idx="401">
                        <c:v>2.2610372152077028E-2</c:v>
                      </c:pt>
                      <c:pt idx="402">
                        <c:v>2.2827929075865526E-2</c:v>
                      </c:pt>
                      <c:pt idx="403">
                        <c:v>2.3047210573314027E-2</c:v>
                      </c:pt>
                      <c:pt idx="404">
                        <c:v>2.3268226159752301E-2</c:v>
                      </c:pt>
                      <c:pt idx="405">
                        <c:v>2.3490985358201363E-2</c:v>
                      </c:pt>
                      <c:pt idx="406">
                        <c:v>2.3715497698834857E-2</c:v>
                      </c:pt>
                      <c:pt idx="407">
                        <c:v>2.3941772718434669E-2</c:v>
                      </c:pt>
                      <c:pt idx="408">
                        <c:v>2.4169819959840865E-2</c:v>
                      </c:pt>
                      <c:pt idx="409">
                        <c:v>2.4399648971395776E-2</c:v>
                      </c:pt>
                      <c:pt idx="410">
                        <c:v>2.4631269306382507E-2</c:v>
                      </c:pt>
                      <c:pt idx="411">
                        <c:v>2.4864690522457555E-2</c:v>
                      </c:pt>
                      <c:pt idx="412">
                        <c:v>2.5099922181077771E-2</c:v>
                      </c:pt>
                      <c:pt idx="413">
                        <c:v>2.53369738469215E-2</c:v>
                      </c:pt>
                      <c:pt idx="414">
                        <c:v>2.5575855087304117E-2</c:v>
                      </c:pt>
                      <c:pt idx="415">
                        <c:v>2.581657547158769E-2</c:v>
                      </c:pt>
                      <c:pt idx="416">
                        <c:v>2.6059144570584954E-2</c:v>
                      </c:pt>
                      <c:pt idx="417">
                        <c:v>2.6303571955957613E-2</c:v>
                      </c:pt>
                      <c:pt idx="418">
                        <c:v>2.6549867199608775E-2</c:v>
                      </c:pt>
                      <c:pt idx="419">
                        <c:v>2.6798039873069942E-2</c:v>
                      </c:pt>
                      <c:pt idx="420">
                        <c:v>2.7048099546881761E-2</c:v>
                      </c:pt>
                      <c:pt idx="421">
                        <c:v>2.730005578996984E-2</c:v>
                      </c:pt>
                      <c:pt idx="422">
                        <c:v>2.7553918169013935E-2</c:v>
                      </c:pt>
                      <c:pt idx="423">
                        <c:v>2.7809696247812415E-2</c:v>
                      </c:pt>
                      <c:pt idx="424">
                        <c:v>2.8067399586640077E-2</c:v>
                      </c:pt>
                      <c:pt idx="425">
                        <c:v>2.8327037741601186E-2</c:v>
                      </c:pt>
                      <c:pt idx="426">
                        <c:v>2.8588620263976003E-2</c:v>
                      </c:pt>
                      <c:pt idx="427">
                        <c:v>2.8852156699562519E-2</c:v>
                      </c:pt>
                      <c:pt idx="428">
                        <c:v>2.9117656588011548E-2</c:v>
                      </c:pt>
                      <c:pt idx="429">
                        <c:v>2.9385129462157305E-2</c:v>
                      </c:pt>
                      <c:pt idx="430">
                        <c:v>2.965458484734125E-2</c:v>
                      </c:pt>
                      <c:pt idx="431">
                        <c:v>2.9926032260731296E-2</c:v>
                      </c:pt>
                      <c:pt idx="432">
                        <c:v>3.0199481210634573E-2</c:v>
                      </c:pt>
                      <c:pt idx="433">
                        <c:v>3.0474941195805429E-2</c:v>
                      </c:pt>
                      <c:pt idx="434">
                        <c:v>3.0752421704747027E-2</c:v>
                      </c:pt>
                      <c:pt idx="435">
                        <c:v>3.103193221500827E-2</c:v>
                      </c:pt>
                      <c:pt idx="436">
                        <c:v>3.1313482192474262E-2</c:v>
                      </c:pt>
                      <c:pt idx="437">
                        <c:v>3.1597081090652235E-2</c:v>
                      </c:pt>
                      <c:pt idx="438">
                        <c:v>3.1882738349951027E-2</c:v>
                      </c:pt>
                      <c:pt idx="439">
                        <c:v>3.2170463396955971E-2</c:v>
                      </c:pt>
                      <c:pt idx="440">
                        <c:v>3.2460265643697445E-2</c:v>
                      </c:pt>
                      <c:pt idx="441">
                        <c:v>3.2752154486914951E-2</c:v>
                      </c:pt>
                      <c:pt idx="442">
                        <c:v>3.3046139307314801E-2</c:v>
                      </c:pt>
                      <c:pt idx="443">
                        <c:v>3.3342229468823328E-2</c:v>
                      </c:pt>
                      <c:pt idx="444">
                        <c:v>3.3640434317833839E-2</c:v>
                      </c:pt>
                      <c:pt idx="445">
                        <c:v>3.3940763182449214E-2</c:v>
                      </c:pt>
                      <c:pt idx="446">
                        <c:v>3.4243225371718061E-2</c:v>
                      </c:pt>
                      <c:pt idx="447">
                        <c:v>3.4547830174866838E-2</c:v>
                      </c:pt>
                      <c:pt idx="448">
                        <c:v>3.4854586860525415E-2</c:v>
                      </c:pt>
                      <c:pt idx="449">
                        <c:v>3.5163504675948587E-2</c:v>
                      </c:pt>
                      <c:pt idx="450">
                        <c:v>3.5474592846231424E-2</c:v>
                      </c:pt>
                      <c:pt idx="451">
                        <c:v>3.5787860573520222E-2</c:v>
                      </c:pt>
                      <c:pt idx="452">
                        <c:v>3.6103317036217532E-2</c:v>
                      </c:pt>
                      <c:pt idx="453">
                        <c:v>3.6420971388182989E-2</c:v>
                      </c:pt>
                      <c:pt idx="454">
                        <c:v>3.6740832757928006E-2</c:v>
                      </c:pt>
                      <c:pt idx="455">
                        <c:v>3.7062910247806502E-2</c:v>
                      </c:pt>
                      <c:pt idx="456">
                        <c:v>3.7387212933199583E-2</c:v>
                      </c:pt>
                      <c:pt idx="457">
                        <c:v>3.7713749861696219E-2</c:v>
                      </c:pt>
                      <c:pt idx="458">
                        <c:v>3.8042530052267994E-2</c:v>
                      </c:pt>
                      <c:pt idx="459">
                        <c:v>3.8373562494439975E-2</c:v>
                      </c:pt>
                      <c:pt idx="460">
                        <c:v>3.8706856147455608E-2</c:v>
                      </c:pt>
                      <c:pt idx="461">
                        <c:v>3.9042419939437932E-2</c:v>
                      </c:pt>
                      <c:pt idx="462">
                        <c:v>3.9380262766544827E-2</c:v>
                      </c:pt>
                      <c:pt idx="463">
                        <c:v>3.972039349212067E-2</c:v>
                      </c:pt>
                      <c:pt idx="464">
                        <c:v>4.0062820945842105E-2</c:v>
                      </c:pt>
                      <c:pt idx="465">
                        <c:v>4.0407553922860343E-2</c:v>
                      </c:pt>
                      <c:pt idx="466">
                        <c:v>4.0754601182937548E-2</c:v>
                      </c:pt>
                      <c:pt idx="467">
                        <c:v>4.1103971449579974E-2</c:v>
                      </c:pt>
                      <c:pt idx="468">
                        <c:v>4.145567340916527E-2</c:v>
                      </c:pt>
                      <c:pt idx="469">
                        <c:v>4.1809715710066461E-2</c:v>
                      </c:pt>
                      <c:pt idx="470">
                        <c:v>4.2166106961770311E-2</c:v>
                      </c:pt>
                      <c:pt idx="471">
                        <c:v>4.2524855733992541E-2</c:v>
                      </c:pt>
                      <c:pt idx="472">
                        <c:v>4.2885970555787321E-2</c:v>
                      </c:pt>
                      <c:pt idx="473">
                        <c:v>4.3249459914653898E-2</c:v>
                      </c:pt>
                      <c:pt idx="474">
                        <c:v>4.3615332255637435E-2</c:v>
                      </c:pt>
                      <c:pt idx="475">
                        <c:v>4.3983595980427233E-2</c:v>
                      </c:pt>
                      <c:pt idx="476">
                        <c:v>4.4354259446449183E-2</c:v>
                      </c:pt>
                      <c:pt idx="477">
                        <c:v>4.4727330965955693E-2</c:v>
                      </c:pt>
                      <c:pt idx="478">
                        <c:v>4.5102818805110016E-2</c:v>
                      </c:pt>
                      <c:pt idx="479">
                        <c:v>4.5480731183068078E-2</c:v>
                      </c:pt>
                      <c:pt idx="480">
                        <c:v>4.5861076271054887E-2</c:v>
                      </c:pt>
                      <c:pt idx="481">
                        <c:v>4.6243862191438542E-2</c:v>
                      </c:pt>
                      <c:pt idx="482">
                        <c:v>4.6629097016799043E-2</c:v>
                      </c:pt>
                      <c:pt idx="483">
                        <c:v>4.701678876899424E-2</c:v>
                      </c:pt>
                      <c:pt idx="484">
                        <c:v>4.7406945418221713E-2</c:v>
                      </c:pt>
                      <c:pt idx="485">
                        <c:v>4.7799574882077034E-2</c:v>
                      </c:pt>
                      <c:pt idx="486">
                        <c:v>4.8194685024608441E-2</c:v>
                      </c:pt>
                      <c:pt idx="487">
                        <c:v>4.8592283655368003E-2</c:v>
                      </c:pt>
                      <c:pt idx="488">
                        <c:v>4.8992378528459266E-2</c:v>
                      </c:pt>
                      <c:pt idx="489">
                        <c:v>4.9394977341581534E-2</c:v>
                      </c:pt>
                      <c:pt idx="490">
                        <c:v>4.9800087735070775E-2</c:v>
                      </c:pt>
                      <c:pt idx="491">
                        <c:v>5.0207717290937232E-2</c:v>
                      </c:pt>
                      <c:pt idx="492">
                        <c:v>5.0617873531899893E-2</c:v>
                      </c:pt>
                      <c:pt idx="493">
                        <c:v>5.1030563920417688E-2</c:v>
                      </c:pt>
                      <c:pt idx="494">
                        <c:v>5.1445795857717774E-2</c:v>
                      </c:pt>
                      <c:pt idx="495">
                        <c:v>5.1863576682820565E-2</c:v>
                      </c:pt>
                      <c:pt idx="496">
                        <c:v>5.2283913671562113E-2</c:v>
                      </c:pt>
                      <c:pt idx="497">
                        <c:v>5.2706814035613413E-2</c:v>
                      </c:pt>
                      <c:pt idx="498">
                        <c:v>5.3132284921496888E-2</c:v>
                      </c:pt>
                      <c:pt idx="499">
                        <c:v>5.3560333409600362E-2</c:v>
                      </c:pt>
                      <c:pt idx="500">
                        <c:v>5.3990966513188063E-2</c:v>
                      </c:pt>
                      <c:pt idx="501">
                        <c:v>5.4424191177409348E-2</c:v>
                      </c:pt>
                      <c:pt idx="502">
                        <c:v>5.4860014278304732E-2</c:v>
                      </c:pt>
                      <c:pt idx="503">
                        <c:v>5.5298442621809524E-2</c:v>
                      </c:pt>
                      <c:pt idx="504">
                        <c:v>5.5739482942755124E-2</c:v>
                      </c:pt>
                      <c:pt idx="505">
                        <c:v>5.6183141903868049E-2</c:v>
                      </c:pt>
                      <c:pt idx="506">
                        <c:v>5.6629426094766726E-2</c:v>
                      </c:pt>
                      <c:pt idx="507">
                        <c:v>5.7078342030956235E-2</c:v>
                      </c:pt>
                      <c:pt idx="508">
                        <c:v>5.7529896152820871E-2</c:v>
                      </c:pt>
                      <c:pt idx="509">
                        <c:v>5.7984094824614946E-2</c:v>
                      </c:pt>
                      <c:pt idx="510">
                        <c:v>5.8440944333451469E-2</c:v>
                      </c:pt>
                      <c:pt idx="511">
                        <c:v>5.8900450888289282E-2</c:v>
                      </c:pt>
                      <c:pt idx="512">
                        <c:v>5.9362620618918331E-2</c:v>
                      </c:pt>
                      <c:pt idx="513">
                        <c:v>5.9827459574943273E-2</c:v>
                      </c:pt>
                      <c:pt idx="514">
                        <c:v>6.0294973724765701E-2</c:v>
                      </c:pt>
                      <c:pt idx="515">
                        <c:v>6.0765168954564776E-2</c:v>
                      </c:pt>
                      <c:pt idx="516">
                        <c:v>6.1238051067276554E-2</c:v>
                      </c:pt>
                      <c:pt idx="517">
                        <c:v>6.1713625781571947E-2</c:v>
                      </c:pt>
                      <c:pt idx="518">
                        <c:v>6.219189873083366E-2</c:v>
                      </c:pt>
                      <c:pt idx="519">
                        <c:v>6.2672875462131794E-2</c:v>
                      </c:pt>
                      <c:pt idx="520">
                        <c:v>6.3156561435198655E-2</c:v>
                      </c:pt>
                      <c:pt idx="521">
                        <c:v>6.3642962021402502E-2</c:v>
                      </c:pt>
                      <c:pt idx="522">
                        <c:v>6.4132082502720483E-2</c:v>
                      </c:pt>
                      <c:pt idx="523">
                        <c:v>6.4623928070710907E-2</c:v>
                      </c:pt>
                      <c:pt idx="524">
                        <c:v>6.5118503825484716E-2</c:v>
                      </c:pt>
                      <c:pt idx="525">
                        <c:v>6.5615814774676595E-2</c:v>
                      </c:pt>
                      <c:pt idx="526">
                        <c:v>6.6115865832415521E-2</c:v>
                      </c:pt>
                      <c:pt idx="527">
                        <c:v>6.66186618182949E-2</c:v>
                      </c:pt>
                      <c:pt idx="528">
                        <c:v>6.7124207456342566E-2</c:v>
                      </c:pt>
                      <c:pt idx="529">
                        <c:v>6.76325073739905E-2</c:v>
                      </c:pt>
                      <c:pt idx="530">
                        <c:v>6.8143566101044578E-2</c:v>
                      </c:pt>
                      <c:pt idx="531">
                        <c:v>6.865738806865429E-2</c:v>
                      </c:pt>
                      <c:pt idx="532">
                        <c:v>6.9173977608282505E-2</c:v>
                      </c:pt>
                      <c:pt idx="533">
                        <c:v>6.9693338950675685E-2</c:v>
                      </c:pt>
                      <c:pt idx="534">
                        <c:v>7.0215476224834261E-2</c:v>
                      </c:pt>
                      <c:pt idx="535">
                        <c:v>7.0740393456983394E-2</c:v>
                      </c:pt>
                      <c:pt idx="536">
                        <c:v>7.1268094569544513E-2</c:v>
                      </c:pt>
                      <c:pt idx="537">
                        <c:v>7.1798583380107125E-2</c:v>
                      </c:pt>
                      <c:pt idx="538">
                        <c:v>7.2331863600401836E-2</c:v>
                      </c:pt>
                      <c:pt idx="539">
                        <c:v>7.2867938835273705E-2</c:v>
                      </c:pt>
                      <c:pt idx="540">
                        <c:v>7.3406812581656919E-2</c:v>
                      </c:pt>
                      <c:pt idx="541">
                        <c:v>7.3948488227550416E-2</c:v>
                      </c:pt>
                      <c:pt idx="542">
                        <c:v>7.4492969050994659E-2</c:v>
                      </c:pt>
                      <c:pt idx="543">
                        <c:v>7.5040258219049624E-2</c:v>
                      </c:pt>
                      <c:pt idx="544">
                        <c:v>7.5590358786774225E-2</c:v>
                      </c:pt>
                      <c:pt idx="545">
                        <c:v>7.6143273696207353E-2</c:v>
                      </c:pt>
                      <c:pt idx="546">
                        <c:v>7.6699005775350174E-2</c:v>
                      </c:pt>
                      <c:pt idx="547">
                        <c:v>7.725755773715054E-2</c:v>
                      </c:pt>
                      <c:pt idx="548">
                        <c:v>7.7818932178488898E-2</c:v>
                      </c:pt>
                      <c:pt idx="549">
                        <c:v>7.8383131579166238E-2</c:v>
                      </c:pt>
                      <c:pt idx="550">
                        <c:v>7.8950158300894177E-2</c:v>
                      </c:pt>
                      <c:pt idx="551">
                        <c:v>7.9520014586287047E-2</c:v>
                      </c:pt>
                      <c:pt idx="552">
                        <c:v>8.0092702557856207E-2</c:v>
                      </c:pt>
                      <c:pt idx="553">
                        <c:v>8.0668224217007062E-2</c:v>
                      </c:pt>
                      <c:pt idx="554">
                        <c:v>8.1246581443038091E-2</c:v>
                      </c:pt>
                      <c:pt idx="555">
                        <c:v>8.1827775992142845E-2</c:v>
                      </c:pt>
                      <c:pt idx="556">
                        <c:v>8.2411809496414523E-2</c:v>
                      </c:pt>
                      <c:pt idx="557">
                        <c:v>8.299868346285344E-2</c:v>
                      </c:pt>
                      <c:pt idx="558">
                        <c:v>8.3588399272377337E-2</c:v>
                      </c:pt>
                      <c:pt idx="559">
                        <c:v>8.4180958178834878E-2</c:v>
                      </c:pt>
                      <c:pt idx="560">
                        <c:v>8.4776361308022255E-2</c:v>
                      </c:pt>
                      <c:pt idx="561">
                        <c:v>8.5374609656703196E-2</c:v>
                      </c:pt>
                      <c:pt idx="562">
                        <c:v>8.5975704091632174E-2</c:v>
                      </c:pt>
                      <c:pt idx="563">
                        <c:v>8.657964534858148E-2</c:v>
                      </c:pt>
                      <c:pt idx="564">
                        <c:v>8.7186434031371593E-2</c:v>
                      </c:pt>
                      <c:pt idx="565">
                        <c:v>8.7796070610905663E-2</c:v>
                      </c:pt>
                      <c:pt idx="566">
                        <c:v>8.8408555424207613E-2</c:v>
                      </c:pt>
                      <c:pt idx="567">
                        <c:v>8.9023888673464391E-2</c:v>
                      </c:pt>
                      <c:pt idx="568">
                        <c:v>8.9642070425072398E-2</c:v>
                      </c:pt>
                      <c:pt idx="569">
                        <c:v>9.0263100608688085E-2</c:v>
                      </c:pt>
                      <c:pt idx="570">
                        <c:v>9.0886979016282898E-2</c:v>
                      </c:pt>
                      <c:pt idx="571">
                        <c:v>9.1513705301202827E-2</c:v>
                      </c:pt>
                      <c:pt idx="572">
                        <c:v>9.2143278977232526E-2</c:v>
                      </c:pt>
                      <c:pt idx="573">
                        <c:v>9.2775699417664198E-2</c:v>
                      </c:pt>
                      <c:pt idx="574">
                        <c:v>9.3410965854371211E-2</c:v>
                      </c:pt>
                      <c:pt idx="575">
                        <c:v>9.4049077376886975E-2</c:v>
                      </c:pt>
                      <c:pt idx="576">
                        <c:v>9.4690032931488616E-2</c:v>
                      </c:pt>
                      <c:pt idx="577">
                        <c:v>9.5333831320286069E-2</c:v>
                      </c:pt>
                      <c:pt idx="578">
                        <c:v>9.5980471200316692E-2</c:v>
                      </c:pt>
                      <c:pt idx="579">
                        <c:v>9.6629951082644813E-2</c:v>
                      </c:pt>
                      <c:pt idx="580">
                        <c:v>9.7282269331467469E-2</c:v>
                      </c:pt>
                      <c:pt idx="581">
                        <c:v>9.7937424163225553E-2</c:v>
                      </c:pt>
                      <c:pt idx="582">
                        <c:v>9.85954136457209E-2</c:v>
                      </c:pt>
                      <c:pt idx="583">
                        <c:v>9.9256235697239362E-2</c:v>
                      </c:pt>
                      <c:pt idx="584">
                        <c:v>9.9919888085680031E-2</c:v>
                      </c:pt>
                      <c:pt idx="585">
                        <c:v>0.10058636842769055</c:v>
                      </c:pt>
                      <c:pt idx="586">
                        <c:v>0.10125567418780876</c:v>
                      </c:pt>
                      <c:pt idx="587">
                        <c:v>0.10192780267761112</c:v>
                      </c:pt>
                      <c:pt idx="588">
                        <c:v>0.10260275105486748</c:v>
                      </c:pt>
                      <c:pt idx="589">
                        <c:v>0.10328051632270249</c:v>
                      </c:pt>
                      <c:pt idx="590">
                        <c:v>0.10396109532876419</c:v>
                      </c:pt>
                      <c:pt idx="591">
                        <c:v>0.10464448476439925</c:v>
                      </c:pt>
                      <c:pt idx="592">
                        <c:v>0.10533068116383551</c:v>
                      </c:pt>
                      <c:pt idx="593">
                        <c:v>0.10601968090337181</c:v>
                      </c:pt>
                      <c:pt idx="594">
                        <c:v>0.10671148020057482</c:v>
                      </c:pt>
                      <c:pt idx="595">
                        <c:v>0.1074060751134838</c:v>
                      </c:pt>
                      <c:pt idx="596">
                        <c:v>0.10810346153982271</c:v>
                      </c:pt>
                      <c:pt idx="597">
                        <c:v>0.10880363521622008</c:v>
                      </c:pt>
                      <c:pt idx="598">
                        <c:v>0.10950659171743674</c:v>
                      </c:pt>
                      <c:pt idx="599">
                        <c:v>0.11021232645560161</c:v>
                      </c:pt>
                      <c:pt idx="600">
                        <c:v>0.11092083467945554</c:v>
                      </c:pt>
                      <c:pt idx="601">
                        <c:v>0.11163211147360337</c:v>
                      </c:pt>
                      <c:pt idx="602">
                        <c:v>0.11234615175777428</c:v>
                      </c:pt>
                      <c:pt idx="603">
                        <c:v>0.1130629502860909</c:v>
                      </c:pt>
                      <c:pt idx="604">
                        <c:v>0.11378250164634675</c:v>
                      </c:pt>
                      <c:pt idx="605">
                        <c:v>0.11450480025929236</c:v>
                      </c:pt>
                      <c:pt idx="606">
                        <c:v>0.11522984037793065</c:v>
                      </c:pt>
                      <c:pt idx="607">
                        <c:v>0.1159576160868208</c:v>
                      </c:pt>
                      <c:pt idx="608">
                        <c:v>0.11668812130139163</c:v>
                      </c:pt>
                      <c:pt idx="609">
                        <c:v>0.11742134976726393</c:v>
                      </c:pt>
                      <c:pt idx="610">
                        <c:v>0.11815729505958227</c:v>
                      </c:pt>
                      <c:pt idx="611">
                        <c:v>0.11889595058235634</c:v>
                      </c:pt>
                      <c:pt idx="612">
                        <c:v>0.1196373095678117</c:v>
                      </c:pt>
                      <c:pt idx="613">
                        <c:v>0.12038136507575044</c:v>
                      </c:pt>
                      <c:pt idx="614">
                        <c:v>0.12112810999292166</c:v>
                      </c:pt>
                      <c:pt idx="615">
                        <c:v>0.12187753703240178</c:v>
                      </c:pt>
                      <c:pt idx="616">
                        <c:v>0.12262963873298499</c:v>
                      </c:pt>
                      <c:pt idx="617">
                        <c:v>0.12338440745858412</c:v>
                      </c:pt>
                      <c:pt idx="618">
                        <c:v>0.12414183539764158</c:v>
                      </c:pt>
                      <c:pt idx="619">
                        <c:v>0.12490191456255072</c:v>
                      </c:pt>
                      <c:pt idx="620">
                        <c:v>0.12566463678908815</c:v>
                      </c:pt>
                      <c:pt idx="621">
                        <c:v>0.12642999373585614</c:v>
                      </c:pt>
                      <c:pt idx="622">
                        <c:v>0.12719797688373649</c:v>
                      </c:pt>
                      <c:pt idx="623">
                        <c:v>0.12796857753535484</c:v>
                      </c:pt>
                      <c:pt idx="624">
                        <c:v>0.12874178681455622</c:v>
                      </c:pt>
                      <c:pt idx="625">
                        <c:v>0.12951759566589174</c:v>
                      </c:pt>
                      <c:pt idx="626">
                        <c:v>0.13029599485411655</c:v>
                      </c:pt>
                      <c:pt idx="627">
                        <c:v>0.13107697496369927</c:v>
                      </c:pt>
                      <c:pt idx="628">
                        <c:v>0.13186052639834281</c:v>
                      </c:pt>
                      <c:pt idx="629">
                        <c:v>0.13264663938051691</c:v>
                      </c:pt>
                      <c:pt idx="630">
                        <c:v>0.13343530395100231</c:v>
                      </c:pt>
                      <c:pt idx="631">
                        <c:v>0.13422650996844704</c:v>
                      </c:pt>
                      <c:pt idx="632">
                        <c:v>0.13502024710893432</c:v>
                      </c:pt>
                      <c:pt idx="633">
                        <c:v>0.13581650486556279</c:v>
                      </c:pt>
                      <c:pt idx="634">
                        <c:v>0.13661527254803899</c:v>
                      </c:pt>
                      <c:pt idx="635">
                        <c:v>0.13741653928228179</c:v>
                      </c:pt>
                      <c:pt idx="636">
                        <c:v>0.13822029401003963</c:v>
                      </c:pt>
                      <c:pt idx="637">
                        <c:v>0.13902652548852024</c:v>
                      </c:pt>
                      <c:pt idx="638">
                        <c:v>0.13983522229003265</c:v>
                      </c:pt>
                      <c:pt idx="639">
                        <c:v>0.14064637280164224</c:v>
                      </c:pt>
                      <c:pt idx="640">
                        <c:v>0.14145996522483878</c:v>
                      </c:pt>
                      <c:pt idx="641">
                        <c:v>0.14227598757521709</c:v>
                      </c:pt>
                      <c:pt idx="642">
                        <c:v>0.1430944276821709</c:v>
                      </c:pt>
                      <c:pt idx="643">
                        <c:v>0.1439152731885999</c:v>
                      </c:pt>
                      <c:pt idx="644">
                        <c:v>0.14473851155063011</c:v>
                      </c:pt>
                      <c:pt idx="645">
                        <c:v>0.14556413003734761</c:v>
                      </c:pt>
                      <c:pt idx="646">
                        <c:v>0.14639211573054561</c:v>
                      </c:pt>
                      <c:pt idx="647">
                        <c:v>0.14722245552448529</c:v>
                      </c:pt>
                      <c:pt idx="648">
                        <c:v>0.14805513612567014</c:v>
                      </c:pt>
                      <c:pt idx="649">
                        <c:v>0.14889014405263437</c:v>
                      </c:pt>
                      <c:pt idx="650">
                        <c:v>0.14972746563574488</c:v>
                      </c:pt>
                      <c:pt idx="651">
                        <c:v>0.15056708701701729</c:v>
                      </c:pt>
                      <c:pt idx="652">
                        <c:v>0.15140899414994624</c:v>
                      </c:pt>
                      <c:pt idx="653">
                        <c:v>0.15225317279934966</c:v>
                      </c:pt>
                      <c:pt idx="654">
                        <c:v>0.15309960854122728</c:v>
                      </c:pt>
                      <c:pt idx="655">
                        <c:v>0.15394828676263372</c:v>
                      </c:pt>
                      <c:pt idx="656">
                        <c:v>0.15479919266156578</c:v>
                      </c:pt>
                      <c:pt idx="657">
                        <c:v>0.15565231124686443</c:v>
                      </c:pt>
                      <c:pt idx="658">
                        <c:v>0.15650762733813134</c:v>
                      </c:pt>
                      <c:pt idx="659">
                        <c:v>0.15736512556566029</c:v>
                      </c:pt>
                      <c:pt idx="660">
                        <c:v>0.15822479037038306</c:v>
                      </c:pt>
                      <c:pt idx="661">
                        <c:v>0.15908660600383065</c:v>
                      </c:pt>
                      <c:pt idx="662">
                        <c:v>0.15995055652810911</c:v>
                      </c:pt>
                      <c:pt idx="663">
                        <c:v>0.16081662581589054</c:v>
                      </c:pt>
                      <c:pt idx="664">
                        <c:v>0.16168479755041951</c:v>
                      </c:pt>
                      <c:pt idx="665">
                        <c:v>0.16255505522553418</c:v>
                      </c:pt>
                      <c:pt idx="666">
                        <c:v>0.16342738214570324</c:v>
                      </c:pt>
                      <c:pt idx="667">
                        <c:v>0.16430176142607786</c:v>
                      </c:pt>
                      <c:pt idx="668">
                        <c:v>0.16517817599255943</c:v>
                      </c:pt>
                      <c:pt idx="669">
                        <c:v>0.16605660858188256</c:v>
                      </c:pt>
                      <c:pt idx="670">
                        <c:v>0.16693704174171387</c:v>
                      </c:pt>
                      <c:pt idx="671">
                        <c:v>0.16781945783076629</c:v>
                      </c:pt>
                      <c:pt idx="672">
                        <c:v>0.16870383901892957</c:v>
                      </c:pt>
                      <c:pt idx="673">
                        <c:v>0.16959016728741586</c:v>
                      </c:pt>
                      <c:pt idx="674">
                        <c:v>0.17047842442892205</c:v>
                      </c:pt>
                      <c:pt idx="675">
                        <c:v>0.17136859204780741</c:v>
                      </c:pt>
                      <c:pt idx="676">
                        <c:v>0.17226065156028769</c:v>
                      </c:pt>
                      <c:pt idx="677">
                        <c:v>0.17315458419464502</c:v>
                      </c:pt>
                      <c:pt idx="678">
                        <c:v>0.17405037099145432</c:v>
                      </c:pt>
                      <c:pt idx="679">
                        <c:v>0.1749479928038255</c:v>
                      </c:pt>
                      <c:pt idx="680">
                        <c:v>0.17584743029766242</c:v>
                      </c:pt>
                      <c:pt idx="681">
                        <c:v>0.17674866395193792</c:v>
                      </c:pt>
                      <c:pt idx="682">
                        <c:v>0.17765167405898522</c:v>
                      </c:pt>
                      <c:pt idx="683">
                        <c:v>0.178556440724806</c:v>
                      </c:pt>
                      <c:pt idx="684">
                        <c:v>0.17946294386939488</c:v>
                      </c:pt>
                      <c:pt idx="685">
                        <c:v>0.18037116322708038</c:v>
                      </c:pt>
                      <c:pt idx="686">
                        <c:v>0.18128107834688276</c:v>
                      </c:pt>
                      <c:pt idx="687">
                        <c:v>0.18219266859288816</c:v>
                      </c:pt>
                      <c:pt idx="688">
                        <c:v>0.18310591314463998</c:v>
                      </c:pt>
                      <c:pt idx="689">
                        <c:v>0.1840207909975464</c:v>
                      </c:pt>
                      <c:pt idx="690">
                        <c:v>0.18493728096330536</c:v>
                      </c:pt>
                      <c:pt idx="691">
                        <c:v>0.18585536167034583</c:v>
                      </c:pt>
                      <c:pt idx="692">
                        <c:v>0.1867750115642865</c:v>
                      </c:pt>
                      <c:pt idx="693">
                        <c:v>0.18769620890841079</c:v>
                      </c:pt>
                      <c:pt idx="694">
                        <c:v>0.18861893178415959</c:v>
                      </c:pt>
                      <c:pt idx="695">
                        <c:v>0.1895431580916403</c:v>
                      </c:pt>
                      <c:pt idx="696">
                        <c:v>0.19046886555015347</c:v>
                      </c:pt>
                      <c:pt idx="697">
                        <c:v>0.19139603169873612</c:v>
                      </c:pt>
                      <c:pt idx="698">
                        <c:v>0.19232463389672252</c:v>
                      </c:pt>
                      <c:pt idx="699">
                        <c:v>0.19325464932432182</c:v>
                      </c:pt>
                      <c:pt idx="700">
                        <c:v>0.19418605498321304</c:v>
                      </c:pt>
                      <c:pt idx="701">
                        <c:v>0.19511882769715705</c:v>
                      </c:pt>
                      <c:pt idx="702">
                        <c:v>0.19605294411262617</c:v>
                      </c:pt>
                      <c:pt idx="703">
                        <c:v>0.19698838069945057</c:v>
                      </c:pt>
                      <c:pt idx="704">
                        <c:v>0.19792511375148211</c:v>
                      </c:pt>
                      <c:pt idx="705">
                        <c:v>0.19886311938727586</c:v>
                      </c:pt>
                      <c:pt idx="706">
                        <c:v>0.19980237355078795</c:v>
                      </c:pt>
                      <c:pt idx="707">
                        <c:v>0.20074285201209172</c:v>
                      </c:pt>
                      <c:pt idx="708">
                        <c:v>0.20168453036811068</c:v>
                      </c:pt>
                      <c:pt idx="709">
                        <c:v>0.20262738404336905</c:v>
                      </c:pt>
                      <c:pt idx="710">
                        <c:v>0.20357138829075938</c:v>
                      </c:pt>
                      <c:pt idx="711">
                        <c:v>0.20451651819232791</c:v>
                      </c:pt>
                      <c:pt idx="712">
                        <c:v>0.20546274866007688</c:v>
                      </c:pt>
                      <c:pt idx="713">
                        <c:v>0.20641005443678437</c:v>
                      </c:pt>
                      <c:pt idx="714">
                        <c:v>0.20735841009684183</c:v>
                      </c:pt>
                      <c:pt idx="715">
                        <c:v>0.20830779004710831</c:v>
                      </c:pt>
                      <c:pt idx="716">
                        <c:v>0.20925816852778276</c:v>
                      </c:pt>
                      <c:pt idx="717">
                        <c:v>0.21020951961329309</c:v>
                      </c:pt>
                      <c:pt idx="718">
                        <c:v>0.21116181721320312</c:v>
                      </c:pt>
                      <c:pt idx="719">
                        <c:v>0.21211503507313645</c:v>
                      </c:pt>
                      <c:pt idx="720">
                        <c:v>0.21306914677571784</c:v>
                      </c:pt>
                      <c:pt idx="721">
                        <c:v>0.2140241257415321</c:v>
                      </c:pt>
                      <c:pt idx="722">
                        <c:v>0.21497994523009986</c:v>
                      </c:pt>
                      <c:pt idx="723">
                        <c:v>0.21593657834087107</c:v>
                      </c:pt>
                      <c:pt idx="724">
                        <c:v>0.21689399801423551</c:v>
                      </c:pt>
                      <c:pt idx="725">
                        <c:v>0.21785217703255053</c:v>
                      </c:pt>
                      <c:pt idx="726">
                        <c:v>0.21881108802118646</c:v>
                      </c:pt>
                      <c:pt idx="727">
                        <c:v>0.2197707034495886</c:v>
                      </c:pt>
                      <c:pt idx="728">
                        <c:v>0.22073099563235687</c:v>
                      </c:pt>
                      <c:pt idx="729">
                        <c:v>0.22169193673034238</c:v>
                      </c:pt>
                      <c:pt idx="730">
                        <c:v>0.22265349875176113</c:v>
                      </c:pt>
                      <c:pt idx="731">
                        <c:v>0.22361565355332511</c:v>
                      </c:pt>
                      <c:pt idx="732">
                        <c:v>0.22457837284138993</c:v>
                      </c:pt>
                      <c:pt idx="733">
                        <c:v>0.22554162817312007</c:v>
                      </c:pt>
                      <c:pt idx="734">
                        <c:v>0.22650539095767053</c:v>
                      </c:pt>
                      <c:pt idx="735">
                        <c:v>0.22746963245738591</c:v>
                      </c:pt>
                      <c:pt idx="736">
                        <c:v>0.22843432378901604</c:v>
                      </c:pt>
                      <c:pt idx="737">
                        <c:v>0.2293994359249488</c:v>
                      </c:pt>
                      <c:pt idx="738">
                        <c:v>0.23036493969445943</c:v>
                      </c:pt>
                      <c:pt idx="739">
                        <c:v>0.23133080578497678</c:v>
                      </c:pt>
                      <c:pt idx="740">
                        <c:v>0.2322970047433662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0.2322970047433662</c:v>
                      </c:pt>
                      <c:pt idx="1261">
                        <c:v>0.2313308057849767</c:v>
                      </c:pt>
                      <c:pt idx="1262">
                        <c:v>0.23036493969445943</c:v>
                      </c:pt>
                      <c:pt idx="1263">
                        <c:v>0.22939943592494871</c:v>
                      </c:pt>
                      <c:pt idx="1264">
                        <c:v>0.22843432378901604</c:v>
                      </c:pt>
                      <c:pt idx="1265">
                        <c:v>0.22746963245738577</c:v>
                      </c:pt>
                      <c:pt idx="1266">
                        <c:v>0.22650539095767053</c:v>
                      </c:pt>
                      <c:pt idx="1267">
                        <c:v>0.22554162817311998</c:v>
                      </c:pt>
                      <c:pt idx="1268">
                        <c:v>0.22457837284138993</c:v>
                      </c:pt>
                      <c:pt idx="1269">
                        <c:v>0.22361565355332497</c:v>
                      </c:pt>
                      <c:pt idx="1270">
                        <c:v>0.22265349875176113</c:v>
                      </c:pt>
                      <c:pt idx="1271">
                        <c:v>0.22169193673034224</c:v>
                      </c:pt>
                      <c:pt idx="1272">
                        <c:v>0.22073099563235687</c:v>
                      </c:pt>
                      <c:pt idx="1273">
                        <c:v>0.21977070344958852</c:v>
                      </c:pt>
                      <c:pt idx="1274">
                        <c:v>0.21881108802118646</c:v>
                      </c:pt>
                      <c:pt idx="1275">
                        <c:v>0.21785217703255041</c:v>
                      </c:pt>
                      <c:pt idx="1276">
                        <c:v>0.21689399801423551</c:v>
                      </c:pt>
                      <c:pt idx="1277">
                        <c:v>0.21593657834087099</c:v>
                      </c:pt>
                      <c:pt idx="1278">
                        <c:v>0.21497994523009986</c:v>
                      </c:pt>
                      <c:pt idx="1279">
                        <c:v>0.21402412574153201</c:v>
                      </c:pt>
                      <c:pt idx="1280">
                        <c:v>0.21306914677571784</c:v>
                      </c:pt>
                      <c:pt idx="1281">
                        <c:v>0.21211503507313653</c:v>
                      </c:pt>
                      <c:pt idx="1282">
                        <c:v>0.21116181721320312</c:v>
                      </c:pt>
                      <c:pt idx="1283">
                        <c:v>0.21020951961329321</c:v>
                      </c:pt>
                      <c:pt idx="1284">
                        <c:v>0.20925816852778276</c:v>
                      </c:pt>
                      <c:pt idx="1285">
                        <c:v>0.20830779004710845</c:v>
                      </c:pt>
                      <c:pt idx="1286">
                        <c:v>0.20735841009684183</c:v>
                      </c:pt>
                      <c:pt idx="1287">
                        <c:v>0.20641005443678451</c:v>
                      </c:pt>
                      <c:pt idx="1288">
                        <c:v>0.20546274866007688</c:v>
                      </c:pt>
                      <c:pt idx="1289">
                        <c:v>0.20451651819232805</c:v>
                      </c:pt>
                      <c:pt idx="1290">
                        <c:v>0.20357138829075938</c:v>
                      </c:pt>
                      <c:pt idx="1291">
                        <c:v>0.20262738404336914</c:v>
                      </c:pt>
                      <c:pt idx="1292">
                        <c:v>0.20168453036811068</c:v>
                      </c:pt>
                      <c:pt idx="1293">
                        <c:v>0.20074285201209183</c:v>
                      </c:pt>
                      <c:pt idx="1294">
                        <c:v>0.19980237355078795</c:v>
                      </c:pt>
                      <c:pt idx="1295">
                        <c:v>0.19886311938727594</c:v>
                      </c:pt>
                      <c:pt idx="1296">
                        <c:v>0.19792511375148211</c:v>
                      </c:pt>
                      <c:pt idx="1297">
                        <c:v>0.19698838069945057</c:v>
                      </c:pt>
                      <c:pt idx="1298">
                        <c:v>0.19605294411262605</c:v>
                      </c:pt>
                      <c:pt idx="1299">
                        <c:v>0.19511882769715705</c:v>
                      </c:pt>
                      <c:pt idx="1300">
                        <c:v>0.19418605498321292</c:v>
                      </c:pt>
                      <c:pt idx="1301">
                        <c:v>0.19325464932432182</c:v>
                      </c:pt>
                      <c:pt idx="1302">
                        <c:v>0.19232463389672244</c:v>
                      </c:pt>
                      <c:pt idx="1303">
                        <c:v>0.19139603169873612</c:v>
                      </c:pt>
                      <c:pt idx="1304">
                        <c:v>0.19046886555015335</c:v>
                      </c:pt>
                      <c:pt idx="1305">
                        <c:v>0.1895431580916403</c:v>
                      </c:pt>
                      <c:pt idx="1306">
                        <c:v>0.18861893178415948</c:v>
                      </c:pt>
                      <c:pt idx="1307">
                        <c:v>0.18769620890841079</c:v>
                      </c:pt>
                      <c:pt idx="1308">
                        <c:v>0.18677501156428639</c:v>
                      </c:pt>
                      <c:pt idx="1309">
                        <c:v>0.18585536167034583</c:v>
                      </c:pt>
                      <c:pt idx="1310">
                        <c:v>0.18493728096330525</c:v>
                      </c:pt>
                      <c:pt idx="1311">
                        <c:v>0.1840207909975464</c:v>
                      </c:pt>
                      <c:pt idx="1312">
                        <c:v>0.18310591314463986</c:v>
                      </c:pt>
                      <c:pt idx="1313">
                        <c:v>0.18219266859288816</c:v>
                      </c:pt>
                      <c:pt idx="1314">
                        <c:v>0.18128107834688265</c:v>
                      </c:pt>
                      <c:pt idx="1315">
                        <c:v>0.18037116322708038</c:v>
                      </c:pt>
                      <c:pt idx="1316">
                        <c:v>0.17946294386939476</c:v>
                      </c:pt>
                      <c:pt idx="1317">
                        <c:v>0.178556440724806</c:v>
                      </c:pt>
                      <c:pt idx="1318">
                        <c:v>0.1776516740589851</c:v>
                      </c:pt>
                      <c:pt idx="1319">
                        <c:v>0.17674866395193792</c:v>
                      </c:pt>
                      <c:pt idx="1320">
                        <c:v>0.17584743029766231</c:v>
                      </c:pt>
                      <c:pt idx="1321">
                        <c:v>0.1749479928038255</c:v>
                      </c:pt>
                      <c:pt idx="1322">
                        <c:v>0.17405037099145421</c:v>
                      </c:pt>
                      <c:pt idx="1323">
                        <c:v>0.17315458419464502</c:v>
                      </c:pt>
                      <c:pt idx="1324">
                        <c:v>0.17226065156028758</c:v>
                      </c:pt>
                      <c:pt idx="1325">
                        <c:v>0.17136859204780741</c:v>
                      </c:pt>
                      <c:pt idx="1326">
                        <c:v>0.17047842442892194</c:v>
                      </c:pt>
                      <c:pt idx="1327">
                        <c:v>0.16959016728741586</c:v>
                      </c:pt>
                      <c:pt idx="1328">
                        <c:v>0.16870383901892946</c:v>
                      </c:pt>
                      <c:pt idx="1329">
                        <c:v>0.16781945783076629</c:v>
                      </c:pt>
                      <c:pt idx="1330">
                        <c:v>0.16693704174171375</c:v>
                      </c:pt>
                      <c:pt idx="1331">
                        <c:v>0.16605660858188256</c:v>
                      </c:pt>
                      <c:pt idx="1332">
                        <c:v>0.16517817599255935</c:v>
                      </c:pt>
                      <c:pt idx="1333">
                        <c:v>0.16430176142607786</c:v>
                      </c:pt>
                      <c:pt idx="1334">
                        <c:v>0.16342738214570313</c:v>
                      </c:pt>
                      <c:pt idx="1335">
                        <c:v>0.16255505522553418</c:v>
                      </c:pt>
                      <c:pt idx="1336">
                        <c:v>0.1616847975504194</c:v>
                      </c:pt>
                      <c:pt idx="1337">
                        <c:v>0.16081662581589054</c:v>
                      </c:pt>
                      <c:pt idx="1338">
                        <c:v>0.15995055652810899</c:v>
                      </c:pt>
                      <c:pt idx="1339">
                        <c:v>0.15908660600383065</c:v>
                      </c:pt>
                      <c:pt idx="1340">
                        <c:v>0.15822479037038298</c:v>
                      </c:pt>
                      <c:pt idx="1341">
                        <c:v>0.15736512556566029</c:v>
                      </c:pt>
                      <c:pt idx="1342">
                        <c:v>0.15650762733813126</c:v>
                      </c:pt>
                      <c:pt idx="1343">
                        <c:v>0.15565231124686443</c:v>
                      </c:pt>
                      <c:pt idx="1344">
                        <c:v>0.15479919266156569</c:v>
                      </c:pt>
                      <c:pt idx="1345">
                        <c:v>0.15394828676263372</c:v>
                      </c:pt>
                      <c:pt idx="1346">
                        <c:v>0.1530996085412272</c:v>
                      </c:pt>
                      <c:pt idx="1347">
                        <c:v>0.15225317279934966</c:v>
                      </c:pt>
                      <c:pt idx="1348">
                        <c:v>0.15140899414994616</c:v>
                      </c:pt>
                      <c:pt idx="1349">
                        <c:v>0.15056708701701729</c:v>
                      </c:pt>
                      <c:pt idx="1350">
                        <c:v>0.14972746563574479</c:v>
                      </c:pt>
                      <c:pt idx="1351">
                        <c:v>0.14889014405263437</c:v>
                      </c:pt>
                      <c:pt idx="1352">
                        <c:v>0.14805513612567003</c:v>
                      </c:pt>
                      <c:pt idx="1353">
                        <c:v>0.14722245552448529</c:v>
                      </c:pt>
                      <c:pt idx="1354">
                        <c:v>0.1463921157305455</c:v>
                      </c:pt>
                      <c:pt idx="1355">
                        <c:v>0.14556413003734761</c:v>
                      </c:pt>
                      <c:pt idx="1356">
                        <c:v>0.14473851155063003</c:v>
                      </c:pt>
                      <c:pt idx="1357">
                        <c:v>0.1439152731885999</c:v>
                      </c:pt>
                      <c:pt idx="1358">
                        <c:v>0.14309442768217082</c:v>
                      </c:pt>
                      <c:pt idx="1359">
                        <c:v>0.14227598757521709</c:v>
                      </c:pt>
                      <c:pt idx="1360">
                        <c:v>0.1414599652248387</c:v>
                      </c:pt>
                      <c:pt idx="1361">
                        <c:v>0.14064637280164224</c:v>
                      </c:pt>
                      <c:pt idx="1362">
                        <c:v>0.13983522229003253</c:v>
                      </c:pt>
                      <c:pt idx="1363">
                        <c:v>0.13902652548852024</c:v>
                      </c:pt>
                      <c:pt idx="1364">
                        <c:v>0.13822029401003955</c:v>
                      </c:pt>
                      <c:pt idx="1365">
                        <c:v>0.13741653928228179</c:v>
                      </c:pt>
                      <c:pt idx="1366">
                        <c:v>0.1366152725480389</c:v>
                      </c:pt>
                      <c:pt idx="1367">
                        <c:v>0.13581650486556279</c:v>
                      </c:pt>
                      <c:pt idx="1368">
                        <c:v>0.13502024710893423</c:v>
                      </c:pt>
                      <c:pt idx="1369">
                        <c:v>0.13422650996844704</c:v>
                      </c:pt>
                      <c:pt idx="1370">
                        <c:v>0.1334353039510022</c:v>
                      </c:pt>
                      <c:pt idx="1371">
                        <c:v>0.13264663938051691</c:v>
                      </c:pt>
                      <c:pt idx="1372">
                        <c:v>0.13186052639834273</c:v>
                      </c:pt>
                      <c:pt idx="1373">
                        <c:v>0.13107697496369927</c:v>
                      </c:pt>
                      <c:pt idx="1374">
                        <c:v>0.13029599485411647</c:v>
                      </c:pt>
                      <c:pt idx="1375">
                        <c:v>0.12951759566589174</c:v>
                      </c:pt>
                      <c:pt idx="1376">
                        <c:v>0.12874178681455614</c:v>
                      </c:pt>
                      <c:pt idx="1377">
                        <c:v>0.12796857753535484</c:v>
                      </c:pt>
                      <c:pt idx="1378">
                        <c:v>0.12719797688373641</c:v>
                      </c:pt>
                      <c:pt idx="1379">
                        <c:v>0.12642999373585614</c:v>
                      </c:pt>
                      <c:pt idx="1380">
                        <c:v>0.12566463678908804</c:v>
                      </c:pt>
                      <c:pt idx="1381">
                        <c:v>0.12490191456255072</c:v>
                      </c:pt>
                      <c:pt idx="1382">
                        <c:v>0.12414183539764151</c:v>
                      </c:pt>
                      <c:pt idx="1383">
                        <c:v>0.12338440745858412</c:v>
                      </c:pt>
                      <c:pt idx="1384">
                        <c:v>0.12262963873298491</c:v>
                      </c:pt>
                      <c:pt idx="1385">
                        <c:v>0.12187753703240178</c:v>
                      </c:pt>
                      <c:pt idx="1386">
                        <c:v>0.1211281099929216</c:v>
                      </c:pt>
                      <c:pt idx="1387">
                        <c:v>0.12038136507575044</c:v>
                      </c:pt>
                      <c:pt idx="1388">
                        <c:v>0.11963730956781161</c:v>
                      </c:pt>
                      <c:pt idx="1389">
                        <c:v>0.11889595058235634</c:v>
                      </c:pt>
                      <c:pt idx="1390">
                        <c:v>0.11815729505958221</c:v>
                      </c:pt>
                      <c:pt idx="1391">
                        <c:v>0.11742134976726393</c:v>
                      </c:pt>
                      <c:pt idx="1392">
                        <c:v>0.11668812130139154</c:v>
                      </c:pt>
                      <c:pt idx="1393">
                        <c:v>0.1159576160868208</c:v>
                      </c:pt>
                      <c:pt idx="1394">
                        <c:v>0.11522984037793058</c:v>
                      </c:pt>
                      <c:pt idx="1395">
                        <c:v>0.11450480025929236</c:v>
                      </c:pt>
                      <c:pt idx="1396">
                        <c:v>0.11378250164634666</c:v>
                      </c:pt>
                      <c:pt idx="1397">
                        <c:v>0.1130629502860909</c:v>
                      </c:pt>
                      <c:pt idx="1398">
                        <c:v>0.11234615175777421</c:v>
                      </c:pt>
                      <c:pt idx="1399">
                        <c:v>0.11163211147360337</c:v>
                      </c:pt>
                      <c:pt idx="1400">
                        <c:v>0.11092083467945546</c:v>
                      </c:pt>
                      <c:pt idx="1401">
                        <c:v>0.11021232645560161</c:v>
                      </c:pt>
                      <c:pt idx="1402">
                        <c:v>0.10950659171743668</c:v>
                      </c:pt>
                      <c:pt idx="1403">
                        <c:v>0.10880363521622008</c:v>
                      </c:pt>
                      <c:pt idx="1404">
                        <c:v>0.10810346153982264</c:v>
                      </c:pt>
                      <c:pt idx="1405">
                        <c:v>0.1074060751134838</c:v>
                      </c:pt>
                      <c:pt idx="1406">
                        <c:v>0.10671148020057472</c:v>
                      </c:pt>
                      <c:pt idx="1407">
                        <c:v>0.10601968090337181</c:v>
                      </c:pt>
                      <c:pt idx="1408">
                        <c:v>0.10533068116383558</c:v>
                      </c:pt>
                      <c:pt idx="1409">
                        <c:v>0.10464448476439925</c:v>
                      </c:pt>
                      <c:pt idx="1410">
                        <c:v>0.10396109532876426</c:v>
                      </c:pt>
                      <c:pt idx="1411">
                        <c:v>0.10328051632270249</c:v>
                      </c:pt>
                      <c:pt idx="1412">
                        <c:v>0.10260275105486756</c:v>
                      </c:pt>
                      <c:pt idx="1413">
                        <c:v>0.10192780267761112</c:v>
                      </c:pt>
                      <c:pt idx="1414">
                        <c:v>0.10125567418780883</c:v>
                      </c:pt>
                      <c:pt idx="1415">
                        <c:v>0.10058636842769055</c:v>
                      </c:pt>
                      <c:pt idx="1416">
                        <c:v>9.9919888085680128E-2</c:v>
                      </c:pt>
                      <c:pt idx="1417">
                        <c:v>9.9256235697239362E-2</c:v>
                      </c:pt>
                      <c:pt idx="1418">
                        <c:v>9.859541364572097E-2</c:v>
                      </c:pt>
                      <c:pt idx="1419">
                        <c:v>9.7937424163225553E-2</c:v>
                      </c:pt>
                      <c:pt idx="1420">
                        <c:v>9.7282269331467539E-2</c:v>
                      </c:pt>
                      <c:pt idx="1421">
                        <c:v>9.6629951082644813E-2</c:v>
                      </c:pt>
                      <c:pt idx="1422">
                        <c:v>9.5980471200316775E-2</c:v>
                      </c:pt>
                      <c:pt idx="1423">
                        <c:v>9.5333831320286069E-2</c:v>
                      </c:pt>
                      <c:pt idx="1424">
                        <c:v>9.4690032931488616E-2</c:v>
                      </c:pt>
                      <c:pt idx="1425">
                        <c:v>9.4049077376886905E-2</c:v>
                      </c:pt>
                      <c:pt idx="1426">
                        <c:v>9.3410965854371211E-2</c:v>
                      </c:pt>
                      <c:pt idx="1427">
                        <c:v>9.2775699417664115E-2</c:v>
                      </c:pt>
                      <c:pt idx="1428">
                        <c:v>9.2143278977232526E-2</c:v>
                      </c:pt>
                      <c:pt idx="1429">
                        <c:v>9.1513705301202758E-2</c:v>
                      </c:pt>
                      <c:pt idx="1430">
                        <c:v>9.0886979016282898E-2</c:v>
                      </c:pt>
                      <c:pt idx="1431">
                        <c:v>9.0263100608688029E-2</c:v>
                      </c:pt>
                      <c:pt idx="1432">
                        <c:v>8.9642070425072398E-2</c:v>
                      </c:pt>
                      <c:pt idx="1433">
                        <c:v>8.9023888673464321E-2</c:v>
                      </c:pt>
                      <c:pt idx="1434">
                        <c:v>8.8408555424207613E-2</c:v>
                      </c:pt>
                      <c:pt idx="1435">
                        <c:v>8.7796070610905594E-2</c:v>
                      </c:pt>
                      <c:pt idx="1436">
                        <c:v>8.7186434031371593E-2</c:v>
                      </c:pt>
                      <c:pt idx="1437">
                        <c:v>8.657964534858141E-2</c:v>
                      </c:pt>
                      <c:pt idx="1438">
                        <c:v>8.5975704091632174E-2</c:v>
                      </c:pt>
                      <c:pt idx="1439">
                        <c:v>8.5374609656703113E-2</c:v>
                      </c:pt>
                      <c:pt idx="1440">
                        <c:v>8.4776361308022255E-2</c:v>
                      </c:pt>
                      <c:pt idx="1441">
                        <c:v>8.4180958178834822E-2</c:v>
                      </c:pt>
                      <c:pt idx="1442">
                        <c:v>8.3588399272377337E-2</c:v>
                      </c:pt>
                      <c:pt idx="1443">
                        <c:v>8.299868346285337E-2</c:v>
                      </c:pt>
                      <c:pt idx="1444">
                        <c:v>8.2411809496414523E-2</c:v>
                      </c:pt>
                      <c:pt idx="1445">
                        <c:v>8.1827775992142762E-2</c:v>
                      </c:pt>
                      <c:pt idx="1446">
                        <c:v>8.1246581443038091E-2</c:v>
                      </c:pt>
                      <c:pt idx="1447">
                        <c:v>8.0668224217006992E-2</c:v>
                      </c:pt>
                      <c:pt idx="1448">
                        <c:v>8.0092702557856207E-2</c:v>
                      </c:pt>
                      <c:pt idx="1449">
                        <c:v>7.9520014586286963E-2</c:v>
                      </c:pt>
                      <c:pt idx="1450">
                        <c:v>7.8950158300894177E-2</c:v>
                      </c:pt>
                      <c:pt idx="1451">
                        <c:v>7.8383131579166182E-2</c:v>
                      </c:pt>
                      <c:pt idx="1452">
                        <c:v>7.7818932178488898E-2</c:v>
                      </c:pt>
                      <c:pt idx="1453">
                        <c:v>7.7257557737150484E-2</c:v>
                      </c:pt>
                      <c:pt idx="1454">
                        <c:v>7.6699005775350174E-2</c:v>
                      </c:pt>
                      <c:pt idx="1455">
                        <c:v>7.6143273696207284E-2</c:v>
                      </c:pt>
                      <c:pt idx="1456">
                        <c:v>7.5590358786774225E-2</c:v>
                      </c:pt>
                      <c:pt idx="1457">
                        <c:v>7.5040258219049555E-2</c:v>
                      </c:pt>
                      <c:pt idx="1458">
                        <c:v>7.4492969050994659E-2</c:v>
                      </c:pt>
                      <c:pt idx="1459">
                        <c:v>7.394848822755036E-2</c:v>
                      </c:pt>
                      <c:pt idx="1460">
                        <c:v>7.3406812581656919E-2</c:v>
                      </c:pt>
                      <c:pt idx="1461">
                        <c:v>7.2867938835273635E-2</c:v>
                      </c:pt>
                      <c:pt idx="1462">
                        <c:v>7.2331863600401836E-2</c:v>
                      </c:pt>
                      <c:pt idx="1463">
                        <c:v>7.1798583380107084E-2</c:v>
                      </c:pt>
                      <c:pt idx="1464">
                        <c:v>7.1268094569544513E-2</c:v>
                      </c:pt>
                      <c:pt idx="1465">
                        <c:v>7.0740393456983339E-2</c:v>
                      </c:pt>
                      <c:pt idx="1466">
                        <c:v>7.0215476224834261E-2</c:v>
                      </c:pt>
                      <c:pt idx="1467">
                        <c:v>6.9693338950675629E-2</c:v>
                      </c:pt>
                      <c:pt idx="1468">
                        <c:v>6.9173977608282505E-2</c:v>
                      </c:pt>
                      <c:pt idx="1469">
                        <c:v>6.8657388068654221E-2</c:v>
                      </c:pt>
                      <c:pt idx="1470">
                        <c:v>6.8143566101044578E-2</c:v>
                      </c:pt>
                      <c:pt idx="1471">
                        <c:v>6.7632507373990444E-2</c:v>
                      </c:pt>
                      <c:pt idx="1472">
                        <c:v>6.7124207456342566E-2</c:v>
                      </c:pt>
                      <c:pt idx="1473">
                        <c:v>6.6618661818294844E-2</c:v>
                      </c:pt>
                      <c:pt idx="1474">
                        <c:v>6.6115865832415521E-2</c:v>
                      </c:pt>
                      <c:pt idx="1475">
                        <c:v>6.5615814774676554E-2</c:v>
                      </c:pt>
                      <c:pt idx="1476">
                        <c:v>6.5118503825484716E-2</c:v>
                      </c:pt>
                      <c:pt idx="1477">
                        <c:v>6.4623928070710851E-2</c:v>
                      </c:pt>
                      <c:pt idx="1478">
                        <c:v>6.4132082502720483E-2</c:v>
                      </c:pt>
                      <c:pt idx="1479">
                        <c:v>6.3642962021402447E-2</c:v>
                      </c:pt>
                      <c:pt idx="1480">
                        <c:v>6.3156561435198655E-2</c:v>
                      </c:pt>
                      <c:pt idx="1481">
                        <c:v>6.2672875462131739E-2</c:v>
                      </c:pt>
                      <c:pt idx="1482">
                        <c:v>6.219189873083366E-2</c:v>
                      </c:pt>
                      <c:pt idx="1483">
                        <c:v>6.1713625781571906E-2</c:v>
                      </c:pt>
                      <c:pt idx="1484">
                        <c:v>6.1238051067276554E-2</c:v>
                      </c:pt>
                      <c:pt idx="1485">
                        <c:v>6.0765168954564734E-2</c:v>
                      </c:pt>
                      <c:pt idx="1486">
                        <c:v>6.0294973724765701E-2</c:v>
                      </c:pt>
                      <c:pt idx="1487">
                        <c:v>5.9827459574943218E-2</c:v>
                      </c:pt>
                      <c:pt idx="1488">
                        <c:v>5.9362620618918331E-2</c:v>
                      </c:pt>
                      <c:pt idx="1489">
                        <c:v>5.8900450888289227E-2</c:v>
                      </c:pt>
                      <c:pt idx="1490">
                        <c:v>5.8440944333451469E-2</c:v>
                      </c:pt>
                      <c:pt idx="1491">
                        <c:v>5.798409482461489E-2</c:v>
                      </c:pt>
                      <c:pt idx="1492">
                        <c:v>5.7529896152820871E-2</c:v>
                      </c:pt>
                      <c:pt idx="1493">
                        <c:v>5.7078342030956193E-2</c:v>
                      </c:pt>
                      <c:pt idx="1494">
                        <c:v>5.6629426094766726E-2</c:v>
                      </c:pt>
                      <c:pt idx="1495">
                        <c:v>5.6183141903867993E-2</c:v>
                      </c:pt>
                      <c:pt idx="1496">
                        <c:v>5.5739482942755124E-2</c:v>
                      </c:pt>
                      <c:pt idx="1497">
                        <c:v>5.5298442621809468E-2</c:v>
                      </c:pt>
                      <c:pt idx="1498">
                        <c:v>5.4860014278304732E-2</c:v>
                      </c:pt>
                      <c:pt idx="1499">
                        <c:v>5.4424191177409292E-2</c:v>
                      </c:pt>
                      <c:pt idx="1500">
                        <c:v>5.3990966513188063E-2</c:v>
                      </c:pt>
                      <c:pt idx="1501">
                        <c:v>5.3560333409600321E-2</c:v>
                      </c:pt>
                      <c:pt idx="1502">
                        <c:v>5.3132284921496888E-2</c:v>
                      </c:pt>
                      <c:pt idx="1503">
                        <c:v>5.2706814035613371E-2</c:v>
                      </c:pt>
                      <c:pt idx="1504">
                        <c:v>5.2283913671562113E-2</c:v>
                      </c:pt>
                      <c:pt idx="1505">
                        <c:v>5.186357668282051E-2</c:v>
                      </c:pt>
                      <c:pt idx="1506">
                        <c:v>5.1445795857717774E-2</c:v>
                      </c:pt>
                      <c:pt idx="1507">
                        <c:v>5.1030563920417639E-2</c:v>
                      </c:pt>
                      <c:pt idx="1508">
                        <c:v>5.0617873531899893E-2</c:v>
                      </c:pt>
                      <c:pt idx="1509">
                        <c:v>5.020771729093719E-2</c:v>
                      </c:pt>
                      <c:pt idx="1510">
                        <c:v>4.9800087735070775E-2</c:v>
                      </c:pt>
                      <c:pt idx="1511">
                        <c:v>4.9394977341581492E-2</c:v>
                      </c:pt>
                      <c:pt idx="1512">
                        <c:v>4.8992378528459266E-2</c:v>
                      </c:pt>
                      <c:pt idx="1513">
                        <c:v>4.8592283655367934E-2</c:v>
                      </c:pt>
                      <c:pt idx="1514">
                        <c:v>4.8194685024608441E-2</c:v>
                      </c:pt>
                      <c:pt idx="1515">
                        <c:v>4.7799574882076964E-2</c:v>
                      </c:pt>
                      <c:pt idx="1516">
                        <c:v>4.7406945418221713E-2</c:v>
                      </c:pt>
                      <c:pt idx="1517">
                        <c:v>4.7016788768994199E-2</c:v>
                      </c:pt>
                      <c:pt idx="1518">
                        <c:v>4.6629097016799043E-2</c:v>
                      </c:pt>
                      <c:pt idx="1519">
                        <c:v>4.6243862191438501E-2</c:v>
                      </c:pt>
                      <c:pt idx="1520">
                        <c:v>4.5861076271054887E-2</c:v>
                      </c:pt>
                      <c:pt idx="1521">
                        <c:v>4.5480731183067974E-2</c:v>
                      </c:pt>
                      <c:pt idx="1522">
                        <c:v>4.5102818805110016E-2</c:v>
                      </c:pt>
                      <c:pt idx="1523">
                        <c:v>4.472733096595561E-2</c:v>
                      </c:pt>
                      <c:pt idx="1524">
                        <c:v>4.4354259446449183E-2</c:v>
                      </c:pt>
                      <c:pt idx="1525">
                        <c:v>4.3983595980427156E-2</c:v>
                      </c:pt>
                      <c:pt idx="1526">
                        <c:v>4.3615332255637435E-2</c:v>
                      </c:pt>
                      <c:pt idx="1527">
                        <c:v>4.3249459914653815E-2</c:v>
                      </c:pt>
                      <c:pt idx="1528">
                        <c:v>4.2885970555787321E-2</c:v>
                      </c:pt>
                      <c:pt idx="1529">
                        <c:v>4.2524855733992464E-2</c:v>
                      </c:pt>
                      <c:pt idx="1530">
                        <c:v>4.2166106961770311E-2</c:v>
                      </c:pt>
                      <c:pt idx="1531">
                        <c:v>4.1809715710066385E-2</c:v>
                      </c:pt>
                      <c:pt idx="1532">
                        <c:v>4.145567340916527E-2</c:v>
                      </c:pt>
                      <c:pt idx="1533">
                        <c:v>4.1103971449579904E-2</c:v>
                      </c:pt>
                      <c:pt idx="1534">
                        <c:v>4.0754601182937548E-2</c:v>
                      </c:pt>
                      <c:pt idx="1535">
                        <c:v>4.0407553922860252E-2</c:v>
                      </c:pt>
                      <c:pt idx="1536">
                        <c:v>4.0062820945842105E-2</c:v>
                      </c:pt>
                      <c:pt idx="1537">
                        <c:v>3.972039349212067E-2</c:v>
                      </c:pt>
                      <c:pt idx="1538">
                        <c:v>3.9380262766544827E-2</c:v>
                      </c:pt>
                      <c:pt idx="1539">
                        <c:v>3.9042419939437932E-2</c:v>
                      </c:pt>
                      <c:pt idx="1540">
                        <c:v>3.8706856147455608E-2</c:v>
                      </c:pt>
                      <c:pt idx="1541">
                        <c:v>3.8373562494439975E-2</c:v>
                      </c:pt>
                      <c:pt idx="1542">
                        <c:v>3.8042530052267994E-2</c:v>
                      </c:pt>
                      <c:pt idx="1543">
                        <c:v>3.7713749861696219E-2</c:v>
                      </c:pt>
                      <c:pt idx="1544">
                        <c:v>3.7387212933199583E-2</c:v>
                      </c:pt>
                      <c:pt idx="1545">
                        <c:v>3.7062910247806502E-2</c:v>
                      </c:pt>
                      <c:pt idx="1546">
                        <c:v>3.6740832757928006E-2</c:v>
                      </c:pt>
                      <c:pt idx="1547">
                        <c:v>3.6420971388182989E-2</c:v>
                      </c:pt>
                      <c:pt idx="1548">
                        <c:v>3.6103317036217532E-2</c:v>
                      </c:pt>
                      <c:pt idx="1549">
                        <c:v>3.5787860573520222E-2</c:v>
                      </c:pt>
                      <c:pt idx="1550">
                        <c:v>3.5474592846231424E-2</c:v>
                      </c:pt>
                      <c:pt idx="1551">
                        <c:v>3.5163504675948587E-2</c:v>
                      </c:pt>
                      <c:pt idx="1552">
                        <c:v>3.4854586860525415E-2</c:v>
                      </c:pt>
                      <c:pt idx="1553">
                        <c:v>3.4547830174866838E-2</c:v>
                      </c:pt>
                      <c:pt idx="1554">
                        <c:v>3.4243225371718061E-2</c:v>
                      </c:pt>
                      <c:pt idx="1555">
                        <c:v>3.3940763182449214E-2</c:v>
                      </c:pt>
                      <c:pt idx="1556">
                        <c:v>3.3640434317833839E-2</c:v>
                      </c:pt>
                      <c:pt idx="1557">
                        <c:v>3.3342229468823328E-2</c:v>
                      </c:pt>
                      <c:pt idx="1558">
                        <c:v>3.3046139307314801E-2</c:v>
                      </c:pt>
                      <c:pt idx="1559">
                        <c:v>3.2752154486914951E-2</c:v>
                      </c:pt>
                      <c:pt idx="1560">
                        <c:v>3.2460265643697445E-2</c:v>
                      </c:pt>
                      <c:pt idx="1561">
                        <c:v>3.2170463396955971E-2</c:v>
                      </c:pt>
                      <c:pt idx="1562">
                        <c:v>3.1882738349951027E-2</c:v>
                      </c:pt>
                      <c:pt idx="1563">
                        <c:v>3.1597081090652235E-2</c:v>
                      </c:pt>
                      <c:pt idx="1564">
                        <c:v>3.1313482192474262E-2</c:v>
                      </c:pt>
                      <c:pt idx="1565">
                        <c:v>3.103193221500827E-2</c:v>
                      </c:pt>
                      <c:pt idx="1566">
                        <c:v>3.0752421704747027E-2</c:v>
                      </c:pt>
                      <c:pt idx="1567">
                        <c:v>3.0474941195805429E-2</c:v>
                      </c:pt>
                      <c:pt idx="1568">
                        <c:v>3.0199481210634573E-2</c:v>
                      </c:pt>
                      <c:pt idx="1569">
                        <c:v>2.9926032260731296E-2</c:v>
                      </c:pt>
                      <c:pt idx="1570">
                        <c:v>2.965458484734125E-2</c:v>
                      </c:pt>
                      <c:pt idx="1571">
                        <c:v>2.9385129462157305E-2</c:v>
                      </c:pt>
                      <c:pt idx="1572">
                        <c:v>2.9117656588011548E-2</c:v>
                      </c:pt>
                      <c:pt idx="1573">
                        <c:v>2.8852156699562519E-2</c:v>
                      </c:pt>
                      <c:pt idx="1574">
                        <c:v>2.8588620263976003E-2</c:v>
                      </c:pt>
                      <c:pt idx="1575">
                        <c:v>2.8327037741601186E-2</c:v>
                      </c:pt>
                      <c:pt idx="1576">
                        <c:v>2.8067399586640077E-2</c:v>
                      </c:pt>
                      <c:pt idx="1577">
                        <c:v>2.7809696247812415E-2</c:v>
                      </c:pt>
                      <c:pt idx="1578">
                        <c:v>2.7553918169013935E-2</c:v>
                      </c:pt>
                      <c:pt idx="1579">
                        <c:v>2.730005578996984E-2</c:v>
                      </c:pt>
                      <c:pt idx="1580">
                        <c:v>2.7048099546881761E-2</c:v>
                      </c:pt>
                      <c:pt idx="1581">
                        <c:v>2.6798039873069942E-2</c:v>
                      </c:pt>
                      <c:pt idx="1582">
                        <c:v>2.6549867199608775E-2</c:v>
                      </c:pt>
                      <c:pt idx="1583">
                        <c:v>2.6303571955957613E-2</c:v>
                      </c:pt>
                      <c:pt idx="1584">
                        <c:v>2.6059144570584933E-2</c:v>
                      </c:pt>
                      <c:pt idx="1585">
                        <c:v>2.581657547158769E-2</c:v>
                      </c:pt>
                      <c:pt idx="1586">
                        <c:v>2.5575855087304096E-2</c:v>
                      </c:pt>
                      <c:pt idx="1587">
                        <c:v>2.53369738469215E-2</c:v>
                      </c:pt>
                      <c:pt idx="1588">
                        <c:v>2.5099922181077736E-2</c:v>
                      </c:pt>
                      <c:pt idx="1589">
                        <c:v>2.4864690522457555E-2</c:v>
                      </c:pt>
                      <c:pt idx="1590">
                        <c:v>2.4631269306382486E-2</c:v>
                      </c:pt>
                      <c:pt idx="1591">
                        <c:v>2.4399648971395776E-2</c:v>
                      </c:pt>
                      <c:pt idx="1592">
                        <c:v>2.416981995984083E-2</c:v>
                      </c:pt>
                      <c:pt idx="1593">
                        <c:v>2.3941772718434669E-2</c:v>
                      </c:pt>
                      <c:pt idx="1594">
                        <c:v>2.3715497698834836E-2</c:v>
                      </c:pt>
                      <c:pt idx="1595">
                        <c:v>2.3490985358201363E-2</c:v>
                      </c:pt>
                      <c:pt idx="1596">
                        <c:v>2.326822615975228E-2</c:v>
                      </c:pt>
                      <c:pt idx="1597">
                        <c:v>2.3047210573314027E-2</c:v>
                      </c:pt>
                      <c:pt idx="1598">
                        <c:v>2.2827929075865509E-2</c:v>
                      </c:pt>
                      <c:pt idx="1599">
                        <c:v>2.2610372152077028E-2</c:v>
                      </c:pt>
                      <c:pt idx="1600">
                        <c:v>2.2394530294842882E-2</c:v>
                      </c:pt>
                      <c:pt idx="1601">
                        <c:v>2.2180394005808821E-2</c:v>
                      </c:pt>
                      <c:pt idx="1602">
                        <c:v>2.1967953795893193E-2</c:v>
                      </c:pt>
                      <c:pt idx="1603">
                        <c:v>2.1757200185802975E-2</c:v>
                      </c:pt>
                      <c:pt idx="1604">
                        <c:v>2.154812370654343E-2</c:v>
                      </c:pt>
                      <c:pt idx="1605">
                        <c:v>2.1340714899922782E-2</c:v>
                      </c:pt>
                      <c:pt idx="1606">
                        <c:v>2.1134964319050459E-2</c:v>
                      </c:pt>
                      <c:pt idx="1607">
                        <c:v>2.0930862528830304E-2</c:v>
                      </c:pt>
                      <c:pt idx="1608">
                        <c:v>2.0728400106447466E-2</c:v>
                      </c:pt>
                      <c:pt idx="1609">
                        <c:v>2.0527567641850292E-2</c:v>
                      </c:pt>
                      <c:pt idx="1610">
                        <c:v>2.032835573822582E-2</c:v>
                      </c:pt>
                      <c:pt idx="1611">
                        <c:v>2.0130755012470348E-2</c:v>
                      </c:pt>
                      <c:pt idx="1612">
                        <c:v>1.9934756095653629E-2</c:v>
                      </c:pt>
                      <c:pt idx="1613">
                        <c:v>1.9740349633478135E-2</c:v>
                      </c:pt>
                      <c:pt idx="1614">
                        <c:v>1.9547526286731981E-2</c:v>
                      </c:pt>
                      <c:pt idx="1615">
                        <c:v>1.9356276731736961E-2</c:v>
                      </c:pt>
                      <c:pt idx="1616">
                        <c:v>1.9166591660790239E-2</c:v>
                      </c:pt>
                      <c:pt idx="1617">
                        <c:v>1.897846178260116E-2</c:v>
                      </c:pt>
                      <c:pt idx="1618">
                        <c:v>1.8791877822721813E-2</c:v>
                      </c:pt>
                      <c:pt idx="1619">
                        <c:v>1.8606830523972679E-2</c:v>
                      </c:pt>
                      <c:pt idx="1620">
                        <c:v>1.8423310646862031E-2</c:v>
                      </c:pt>
                      <c:pt idx="1621">
                        <c:v>1.824130897000055E-2</c:v>
                      </c:pt>
                      <c:pt idx="1622">
                        <c:v>1.8060816290509676E-2</c:v>
                      </c:pt>
                      <c:pt idx="1623">
                        <c:v>1.7881823424425094E-2</c:v>
                      </c:pt>
                      <c:pt idx="1624">
                        <c:v>1.7704321207094198E-2</c:v>
                      </c:pt>
                      <c:pt idx="1625">
                        <c:v>1.752830049356854E-2</c:v>
                      </c:pt>
                      <c:pt idx="1626">
                        <c:v>1.7353752158990383E-2</c:v>
                      </c:pt>
                      <c:pt idx="1627">
                        <c:v>1.7180667098974263E-2</c:v>
                      </c:pt>
                      <c:pt idx="1628">
                        <c:v>1.7009036229982642E-2</c:v>
                      </c:pt>
                      <c:pt idx="1629">
                        <c:v>1.6838850489696671E-2</c:v>
                      </c:pt>
                      <c:pt idx="1630">
                        <c:v>1.6670100837381043E-2</c:v>
                      </c:pt>
                      <c:pt idx="1631">
                        <c:v>1.6502778254243983E-2</c:v>
                      </c:pt>
                      <c:pt idx="1632">
                        <c:v>1.6336873743791388E-2</c:v>
                      </c:pt>
                      <c:pt idx="1633">
                        <c:v>1.6172378332176187E-2</c:v>
                      </c:pt>
                      <c:pt idx="1634">
                        <c:v>1.6009283068541783E-2</c:v>
                      </c:pt>
                      <c:pt idx="1635">
                        <c:v>1.5847579025360818E-2</c:v>
                      </c:pt>
                      <c:pt idx="1636">
                        <c:v>1.56872572987681E-2</c:v>
                      </c:pt>
                      <c:pt idx="1637">
                        <c:v>1.5528309008888823E-2</c:v>
                      </c:pt>
                      <c:pt idx="1638">
                        <c:v>1.537072530016103E-2</c:v>
                      </c:pt>
                      <c:pt idx="1639">
                        <c:v>1.5214497341653437E-2</c:v>
                      </c:pt>
                      <c:pt idx="1640">
                        <c:v>1.505961632737743E-2</c:v>
                      </c:pt>
                      <c:pt idx="1641">
                        <c:v>1.4906073476594639E-2</c:v>
                      </c:pt>
                      <c:pt idx="1642">
                        <c:v>1.4753860034118622E-2</c:v>
                      </c:pt>
                      <c:pt idx="1643">
                        <c:v>1.4602967270612131E-2</c:v>
                      </c:pt>
                      <c:pt idx="1644">
                        <c:v>1.4453386482878703E-2</c:v>
                      </c:pt>
                      <c:pt idx="1645">
                        <c:v>1.430510899414969E-2</c:v>
                      </c:pt>
                      <c:pt idx="1646">
                        <c:v>1.4158126154365782E-2</c:v>
                      </c:pt>
                      <c:pt idx="1647">
                        <c:v>1.4012429340453998E-2</c:v>
                      </c:pt>
                      <c:pt idx="1648">
                        <c:v>1.386800995659916E-2</c:v>
                      </c:pt>
                      <c:pt idx="1649">
                        <c:v>1.3724859434510971E-2</c:v>
                      </c:pt>
                      <c:pt idx="1650">
                        <c:v>1.3582969233685602E-2</c:v>
                      </c:pt>
                      <c:pt idx="1651">
                        <c:v>1.3442330841662849E-2</c:v>
                      </c:pt>
                      <c:pt idx="1652">
                        <c:v>1.3302935774278003E-2</c:v>
                      </c:pt>
                      <c:pt idx="1653">
                        <c:v>1.3164775575909208E-2</c:v>
                      </c:pt>
                      <c:pt idx="1654">
                        <c:v>1.3027841819719652E-2</c:v>
                      </c:pt>
                      <c:pt idx="1655">
                        <c:v>1.2892126107895304E-2</c:v>
                      </c:pt>
                      <c:pt idx="1656">
                        <c:v>1.2757620071877498E-2</c:v>
                      </c:pt>
                      <c:pt idx="1657">
                        <c:v>1.2624315372591137E-2</c:v>
                      </c:pt>
                      <c:pt idx="1658">
                        <c:v>1.2492203700667837E-2</c:v>
                      </c:pt>
                      <c:pt idx="1659">
                        <c:v>1.2361276776664673E-2</c:v>
                      </c:pt>
                      <c:pt idx="1660">
                        <c:v>1.2231526351277954E-2</c:v>
                      </c:pt>
                      <c:pt idx="1661">
                        <c:v>1.2102944205552734E-2</c:v>
                      </c:pt>
                      <c:pt idx="1662">
                        <c:v>1.1975522151087254E-2</c:v>
                      </c:pt>
                      <c:pt idx="1663">
                        <c:v>1.1849252030233286E-2</c:v>
                      </c:pt>
                      <c:pt idx="1664">
                        <c:v>1.1724125716291472E-2</c:v>
                      </c:pt>
                      <c:pt idx="1665">
                        <c:v>1.1600135113702561E-2</c:v>
                      </c:pt>
                      <c:pt idx="1666">
                        <c:v>1.1477272158233767E-2</c:v>
                      </c:pt>
                      <c:pt idx="1667">
                        <c:v>1.1355528817160915E-2</c:v>
                      </c:pt>
                      <c:pt idx="1668">
                        <c:v>1.1234897089446165E-2</c:v>
                      </c:pt>
                      <c:pt idx="1669">
                        <c:v>1.1115369005911058E-2</c:v>
                      </c:pt>
                      <c:pt idx="1670">
                        <c:v>1.0996936629405587E-2</c:v>
                      </c:pt>
                      <c:pt idx="1671">
                        <c:v>1.0879592054972511E-2</c:v>
                      </c:pt>
                      <c:pt idx="1672">
                        <c:v>1.0763327410007753E-2</c:v>
                      </c:pt>
                      <c:pt idx="1673">
                        <c:v>1.064813485441613E-2</c:v>
                      </c:pt>
                      <c:pt idx="1674">
                        <c:v>1.0534006580763219E-2</c:v>
                      </c:pt>
                      <c:pt idx="1675">
                        <c:v>1.0420934814422592E-2</c:v>
                      </c:pt>
                      <c:pt idx="1676">
                        <c:v>1.0308911813719294E-2</c:v>
                      </c:pt>
                      <c:pt idx="1677">
                        <c:v>1.0197929870068748E-2</c:v>
                      </c:pt>
                      <c:pt idx="1678">
                        <c:v>1.008798130811189E-2</c:v>
                      </c:pt>
                      <c:pt idx="1679">
                        <c:v>9.9790584858458903E-3</c:v>
                      </c:pt>
                      <c:pt idx="1680">
                        <c:v>9.8711537947511439E-3</c:v>
                      </c:pt>
                      <c:pt idx="1681">
                        <c:v>9.7642596599138518E-3</c:v>
                      </c:pt>
                      <c:pt idx="1682">
                        <c:v>9.6583685401450091E-3</c:v>
                      </c:pt>
                      <c:pt idx="1683">
                        <c:v>9.5534729280950109E-3</c:v>
                      </c:pt>
                      <c:pt idx="1684">
                        <c:v>9.4495653503647269E-3</c:v>
                      </c:pt>
                      <c:pt idx="1685">
                        <c:v>9.3466383676122835E-3</c:v>
                      </c:pt>
                      <c:pt idx="1686">
                        <c:v>9.2446845746563342E-3</c:v>
                      </c:pt>
                      <c:pt idx="1687">
                        <c:v>9.1436966005751536E-3</c:v>
                      </c:pt>
                      <c:pt idx="1688">
                        <c:v>9.0436671088022641E-3</c:v>
                      </c:pt>
                      <c:pt idx="1689">
                        <c:v>8.94458879721792E-3</c:v>
                      </c:pt>
                      <c:pt idx="1690">
                        <c:v>8.8464543982372315E-3</c:v>
                      </c:pt>
                      <c:pt idx="1691">
                        <c:v>8.7492566788941965E-3</c:v>
                      </c:pt>
                      <c:pt idx="1692">
                        <c:v>8.6529884409224447E-3</c:v>
                      </c:pt>
                      <c:pt idx="1693">
                        <c:v>8.5576425208319339E-3</c:v>
                      </c:pt>
                      <c:pt idx="1694">
                        <c:v>8.4632117899824232E-3</c:v>
                      </c:pt>
                      <c:pt idx="1695">
                        <c:v>8.3696891546530226E-3</c:v>
                      </c:pt>
                      <c:pt idx="1696">
                        <c:v>8.2770675561084951E-3</c:v>
                      </c:pt>
                      <c:pt idx="1697">
                        <c:v>8.1853399706617643E-3</c:v>
                      </c:pt>
                      <c:pt idx="1698">
                        <c:v>8.094499409733228E-3</c:v>
                      </c:pt>
                      <c:pt idx="1699">
                        <c:v>8.0045389199063163E-3</c:v>
                      </c:pt>
                      <c:pt idx="1700">
                        <c:v>7.9154515829799686E-3</c:v>
                      </c:pt>
                      <c:pt idx="1701">
                        <c:v>7.8272305160173687E-3</c:v>
                      </c:pt>
                      <c:pt idx="1702">
                        <c:v>7.739868871391698E-3</c:v>
                      </c:pt>
                      <c:pt idx="1703">
                        <c:v>7.6533598368282241E-3</c:v>
                      </c:pt>
                      <c:pt idx="1704">
                        <c:v>7.5676966354434258E-3</c:v>
                      </c:pt>
                      <c:pt idx="1705">
                        <c:v>7.4828725257805526E-3</c:v>
                      </c:pt>
                      <c:pt idx="1706">
                        <c:v>7.3988808018422966E-3</c:v>
                      </c:pt>
                      <c:pt idx="1707">
                        <c:v>7.3157147931199405E-3</c:v>
                      </c:pt>
                      <c:pt idx="1708">
                        <c:v>7.2333678646196876E-3</c:v>
                      </c:pt>
                      <c:pt idx="1709">
                        <c:v>7.1518334168855441E-3</c:v>
                      </c:pt>
                      <c:pt idx="1710">
                        <c:v>7.0711048860194487E-3</c:v>
                      </c:pt>
                      <c:pt idx="1711">
                        <c:v>6.9911757436980134E-3</c:v>
                      </c:pt>
                      <c:pt idx="1712">
                        <c:v>6.9120394971865584E-3</c:v>
                      </c:pt>
                      <c:pt idx="1713">
                        <c:v>6.8336896893498754E-3</c:v>
                      </c:pt>
                      <c:pt idx="1714">
                        <c:v>6.7561198986603012E-3</c:v>
                      </c:pt>
                      <c:pt idx="1715">
                        <c:v>6.6793237392026089E-3</c:v>
                      </c:pt>
                      <c:pt idx="1716">
                        <c:v>6.603294860676282E-3</c:v>
                      </c:pt>
                      <c:pt idx="1717">
                        <c:v>6.5280269483946338E-3</c:v>
                      </c:pt>
                      <c:pt idx="1718">
                        <c:v>6.4535137232814037E-3</c:v>
                      </c:pt>
                      <c:pt idx="1719">
                        <c:v>6.3797489418642803E-3</c:v>
                      </c:pt>
                      <c:pt idx="1720">
                        <c:v>6.3067263962659275E-3</c:v>
                      </c:pt>
                      <c:pt idx="1721">
                        <c:v>6.2344399141920359E-3</c:v>
                      </c:pt>
                      <c:pt idx="1722">
                        <c:v>6.1628833589169102E-3</c:v>
                      </c:pt>
                      <c:pt idx="1723">
                        <c:v>6.0920506292661703E-3</c:v>
                      </c:pt>
                      <c:pt idx="1724">
                        <c:v>6.0219356595970453E-3</c:v>
                      </c:pt>
                      <c:pt idx="1725">
                        <c:v>5.9525324197758486E-3</c:v>
                      </c:pt>
                      <c:pt idx="1726">
                        <c:v>5.883834915153101E-3</c:v>
                      </c:pt>
                      <c:pt idx="1727">
                        <c:v>5.815837186535909E-3</c:v>
                      </c:pt>
                      <c:pt idx="1728">
                        <c:v>5.7485333101580478E-3</c:v>
                      </c:pt>
                      <c:pt idx="1729">
                        <c:v>5.6819173976473663E-3</c:v>
                      </c:pt>
                      <c:pt idx="1730">
                        <c:v>5.615983595990969E-3</c:v>
                      </c:pt>
                      <c:pt idx="1731">
                        <c:v>5.5507260874977475E-3</c:v>
                      </c:pt>
                      <c:pt idx="1732">
                        <c:v>5.4861390897588055E-3</c:v>
                      </c:pt>
                      <c:pt idx="1733">
                        <c:v>5.4222168556052738E-3</c:v>
                      </c:pt>
                      <c:pt idx="1734">
                        <c:v>5.3589536730640434E-3</c:v>
                      </c:pt>
                      <c:pt idx="1735">
                        <c:v>5.2963438653110097E-3</c:v>
                      </c:pt>
                      <c:pt idx="1736">
                        <c:v>5.2343817906222714E-3</c:v>
                      </c:pt>
                      <c:pt idx="1737">
                        <c:v>5.1730618423228838E-3</c:v>
                      </c:pt>
                      <c:pt idx="1738">
                        <c:v>5.1123784487336638E-3</c:v>
                      </c:pt>
                      <c:pt idx="1739">
                        <c:v>5.0523260731156067E-3</c:v>
                      </c:pt>
                      <c:pt idx="1740">
                        <c:v>4.9928992136123763E-3</c:v>
                      </c:pt>
                      <c:pt idx="1741">
                        <c:v>4.9340924031904968E-3</c:v>
                      </c:pt>
                      <c:pt idx="1742">
                        <c:v>4.8759002095777031E-3</c:v>
                      </c:pt>
                      <c:pt idx="1743">
                        <c:v>4.8183172351990078E-3</c:v>
                      </c:pt>
                      <c:pt idx="1744">
                        <c:v>4.7613381171110044E-3</c:v>
                      </c:pt>
                      <c:pt idx="1745">
                        <c:v>4.7049575269339713E-3</c:v>
                      </c:pt>
                      <c:pt idx="1746">
                        <c:v>4.6491701707822254E-3</c:v>
                      </c:pt>
                      <c:pt idx="1747">
                        <c:v>4.5939707891923635E-3</c:v>
                      </c:pt>
                      <c:pt idx="1748">
                        <c:v>4.5393541570498278E-3</c:v>
                      </c:pt>
                      <c:pt idx="1749">
                        <c:v>4.4853150835133856E-3</c:v>
                      </c:pt>
                      <c:pt idx="1750">
                        <c:v>4.4318484119380075E-3</c:v>
                      </c:pt>
                      <c:pt idx="1751">
                        <c:v>4.3789490197957215E-3</c:v>
                      </c:pt>
                      <c:pt idx="1752">
                        <c:v>4.3266118185949169E-3</c:v>
                      </c:pt>
                      <c:pt idx="1753">
                        <c:v>4.274831753797682E-3</c:v>
                      </c:pt>
                      <c:pt idx="1754">
                        <c:v>4.2236038047356534E-3</c:v>
                      </c:pt>
                      <c:pt idx="1755">
                        <c:v>4.1729229845239545E-3</c:v>
                      </c:pt>
                      <c:pt idx="1756">
                        <c:v>4.122784339973702E-3</c:v>
                      </c:pt>
                      <c:pt idx="1757">
                        <c:v>4.0731829515026638E-3</c:v>
                      </c:pt>
                      <c:pt idx="1758">
                        <c:v>4.0241139330445116E-3</c:v>
                      </c:pt>
                      <c:pt idx="1759">
                        <c:v>3.9755724319563372E-3</c:v>
                      </c:pt>
                      <c:pt idx="1760">
                        <c:v>3.9275536289247789E-3</c:v>
                      </c:pt>
                      <c:pt idx="1761">
                        <c:v>3.880052737870458E-3</c:v>
                      </c:pt>
                      <c:pt idx="1762">
                        <c:v>3.8330650058511109E-3</c:v>
                      </c:pt>
                      <c:pt idx="1763">
                        <c:v>3.7865857129630734E-3</c:v>
                      </c:pt>
                      <c:pt idx="1764">
                        <c:v>3.7406101722415024E-3</c:v>
                      </c:pt>
                      <c:pt idx="1765">
                        <c:v>3.6951337295590284E-3</c:v>
                      </c:pt>
                      <c:pt idx="1766">
                        <c:v>3.6501517635231869E-3</c:v>
                      </c:pt>
                      <c:pt idx="1767">
                        <c:v>3.6056596853723233E-3</c:v>
                      </c:pt>
                      <c:pt idx="1768">
                        <c:v>3.5616529388703346E-3</c:v>
                      </c:pt>
                      <c:pt idx="1769">
                        <c:v>3.5181270001999596E-3</c:v>
                      </c:pt>
                      <c:pt idx="1770">
                        <c:v>3.4750773778549375E-3</c:v>
                      </c:pt>
                      <c:pt idx="1771">
                        <c:v>3.4324996125307495E-3</c:v>
                      </c:pt>
                      <c:pt idx="1772">
                        <c:v>3.3903892770143253E-3</c:v>
                      </c:pt>
                      <c:pt idx="1773">
                        <c:v>3.3487419760723546E-3</c:v>
                      </c:pt>
                      <c:pt idx="1774">
                        <c:v>3.3075533463386006E-3</c:v>
                      </c:pt>
                      <c:pt idx="1775">
                        <c:v>3.2668190561999156E-3</c:v>
                      </c:pt>
                      <c:pt idx="1776">
                        <c:v>3.2265348056812601E-3</c:v>
                      </c:pt>
                      <c:pt idx="1777">
                        <c:v>3.1866963263295039E-3</c:v>
                      </c:pt>
                      <c:pt idx="1778">
                        <c:v>3.1472993810962671E-3</c:v>
                      </c:pt>
                      <c:pt idx="1779">
                        <c:v>3.1083397642195994E-3</c:v>
                      </c:pt>
                      <c:pt idx="1780">
                        <c:v>3.0698133011047403E-3</c:v>
                      </c:pt>
                      <c:pt idx="1781">
                        <c:v>3.0317158482037732E-3</c:v>
                      </c:pt>
                      <c:pt idx="1782">
                        <c:v>2.9940432928944037E-3</c:v>
                      </c:pt>
                      <c:pt idx="1783">
                        <c:v>2.9567915533576803E-3</c:v>
                      </c:pt>
                      <c:pt idx="1784">
                        <c:v>2.9199565784548891E-3</c:v>
                      </c:pt>
                      <c:pt idx="1785">
                        <c:v>2.883534347603434E-3</c:v>
                      </c:pt>
                      <c:pt idx="1786">
                        <c:v>2.8475208706519421E-3</c:v>
                      </c:pt>
                      <c:pt idx="1787">
                        <c:v>2.8119121877543856E-3</c:v>
                      </c:pt>
                      <c:pt idx="1788">
                        <c:v>2.7767043692435104E-3</c:v>
                      </c:pt>
                      <c:pt idx="1789">
                        <c:v>2.7418935155032816E-3</c:v>
                      </c:pt>
                      <c:pt idx="1790">
                        <c:v>2.7074757568406999E-3</c:v>
                      </c:pt>
                      <c:pt idx="1791">
                        <c:v>2.6734472533567061E-3</c:v>
                      </c:pt>
                      <c:pt idx="1792">
                        <c:v>2.6398041948164515E-3</c:v>
                      </c:pt>
                      <c:pt idx="1793">
                        <c:v>2.6065428005187358E-3</c:v>
                      </c:pt>
                      <c:pt idx="1794">
                        <c:v>2.5736593191648164E-3</c:v>
                      </c:pt>
                      <c:pt idx="1795">
                        <c:v>2.5411500287265262E-3</c:v>
                      </c:pt>
                      <c:pt idx="1796">
                        <c:v>2.5090112363136451E-3</c:v>
                      </c:pt>
                      <c:pt idx="1797">
                        <c:v>2.4772392780407684E-3</c:v>
                      </c:pt>
                      <c:pt idx="1798">
                        <c:v>2.4458305188934013E-3</c:v>
                      </c:pt>
                      <c:pt idx="1799">
                        <c:v>2.4147813525935867E-3</c:v>
                      </c:pt>
                      <c:pt idx="1800">
                        <c:v>2.3840882014648404E-3</c:v>
                      </c:pt>
                      <c:pt idx="1801">
                        <c:v>2.3537475162966311E-3</c:v>
                      </c:pt>
                      <c:pt idx="1802">
                        <c:v>2.3237557762082004E-3</c:v>
                      </c:pt>
                      <c:pt idx="1803">
                        <c:v>2.2941094885119994E-3</c:v>
                      </c:pt>
                      <c:pt idx="1804">
                        <c:v>2.264805188576479E-3</c:v>
                      </c:pt>
                      <c:pt idx="1805">
                        <c:v>2.2358394396885424E-3</c:v>
                      </c:pt>
                      <c:pt idx="1806">
                        <c:v>2.2072088329153942E-3</c:v>
                      </c:pt>
                      <c:pt idx="1807">
                        <c:v>2.1789099869660876E-3</c:v>
                      </c:pt>
                      <c:pt idx="1808">
                        <c:v>2.1509395480525033E-3</c:v>
                      </c:pt>
                      <c:pt idx="1809">
                        <c:v>2.1232941897500681E-3</c:v>
                      </c:pt>
                      <c:pt idx="1810">
                        <c:v>2.0959706128579419E-3</c:v>
                      </c:pt>
                      <c:pt idx="1811">
                        <c:v>2.0689655452589767E-3</c:v>
                      </c:pt>
                      <c:pt idx="1812">
                        <c:v>2.0422757417791907E-3</c:v>
                      </c:pt>
                      <c:pt idx="1813">
                        <c:v>2.0158979840470305E-3</c:v>
                      </c:pt>
                      <c:pt idx="1814">
                        <c:v>1.9898290803522173E-3</c:v>
                      </c:pt>
                      <c:pt idx="1815">
                        <c:v>1.9640658655043761E-3</c:v>
                      </c:pt>
                      <c:pt idx="1816">
                        <c:v>1.9386052006913146E-3</c:v>
                      </c:pt>
                      <c:pt idx="1817">
                        <c:v>1.9134439733371103E-3</c:v>
                      </c:pt>
                      <c:pt idx="1818">
                        <c:v>1.8885790969598703E-3</c:v>
                      </c:pt>
                      <c:pt idx="1819">
                        <c:v>1.8640075110293508E-3</c:v>
                      </c:pt>
                      <c:pt idx="1820">
                        <c:v>1.8397261808242775E-3</c:v>
                      </c:pt>
                      <c:pt idx="1821">
                        <c:v>1.8157320972895475E-3</c:v>
                      </c:pt>
                      <c:pt idx="1822">
                        <c:v>1.7920222768931717E-3</c:v>
                      </c:pt>
                      <c:pt idx="1823">
                        <c:v>1.7685937614831393E-3</c:v>
                      </c:pt>
                      <c:pt idx="1824">
                        <c:v>1.7454436181440487E-3</c:v>
                      </c:pt>
                      <c:pt idx="1825">
                        <c:v>1.7225689390536812E-3</c:v>
                      </c:pt>
                      <c:pt idx="1826">
                        <c:v>1.6999668413393838E-3</c:v>
                      </c:pt>
                      <c:pt idx="1827">
                        <c:v>1.6776344669344294E-3</c:v>
                      </c:pt>
                      <c:pt idx="1828">
                        <c:v>1.6555689824342046E-3</c:v>
                      </c:pt>
                      <c:pt idx="1829">
                        <c:v>1.6337675789524107E-3</c:v>
                      </c:pt>
                      <c:pt idx="1830">
                        <c:v>1.6122274719771231E-3</c:v>
                      </c:pt>
                      <c:pt idx="1831">
                        <c:v>1.5909459012268885E-3</c:v>
                      </c:pt>
                      <c:pt idx="1832">
                        <c:v>1.5699201305067177E-3</c:v>
                      </c:pt>
                      <c:pt idx="1833">
                        <c:v>1.5491474475641319E-3</c:v>
                      </c:pt>
                      <c:pt idx="1834">
                        <c:v>1.5286251639451411E-3</c:v>
                      </c:pt>
                      <c:pt idx="1835">
                        <c:v>1.5083506148503073E-3</c:v>
                      </c:pt>
                      <c:pt idx="1836">
                        <c:v>1.4883211589907595E-3</c:v>
                      </c:pt>
                      <c:pt idx="1837">
                        <c:v>1.4685341784443158E-3</c:v>
                      </c:pt>
                      <c:pt idx="1838">
                        <c:v>1.4489870785116068E-3</c:v>
                      </c:pt>
                      <c:pt idx="1839">
                        <c:v>1.4296772875723026E-3</c:v>
                      </c:pt>
                      <c:pt idx="1840">
                        <c:v>1.4106022569413824E-3</c:v>
                      </c:pt>
                      <c:pt idx="1841">
                        <c:v>1.3917594607255424E-3</c:v>
                      </c:pt>
                      <c:pt idx="1842">
                        <c:v>1.3731463956796479E-3</c:v>
                      </c:pt>
                      <c:pt idx="1843">
                        <c:v>1.3547605810633695E-3</c:v>
                      </c:pt>
                      <c:pt idx="1844">
                        <c:v>1.3365995584978764E-3</c:v>
                      </c:pt>
                      <c:pt idx="1845">
                        <c:v>1.3186608918227423E-3</c:v>
                      </c:pt>
                      <c:pt idx="1846">
                        <c:v>1.3009421669529281E-3</c:v>
                      </c:pt>
                      <c:pt idx="1847">
                        <c:v>1.2834409917360089E-3</c:v>
                      </c:pt>
                      <c:pt idx="1848">
                        <c:v>1.266154995809495E-3</c:v>
                      </c:pt>
                      <c:pt idx="1849">
                        <c:v>1.2490818304584136E-3</c:v>
                      </c:pt>
                      <c:pt idx="1850">
                        <c:v>1.2322191684730175E-3</c:v>
                      </c:pt>
                      <c:pt idx="1851">
                        <c:v>1.2155647040067755E-3</c:v>
                      </c:pt>
                      <c:pt idx="1852">
                        <c:v>1.1991161524345082E-3</c:v>
                      </c:pt>
                      <c:pt idx="1853">
                        <c:v>1.1828712502108178E-3</c:v>
                      </c:pt>
                      <c:pt idx="1854">
                        <c:v>1.1668277547287043E-3</c:v>
                      </c:pt>
                      <c:pt idx="1855">
                        <c:v>1.1509834441784845E-3</c:v>
                      </c:pt>
                      <c:pt idx="1856">
                        <c:v>1.1353361174069102E-3</c:v>
                      </c:pt>
                      <c:pt idx="1857">
                        <c:v>1.1198835937766252E-3</c:v>
                      </c:pt>
                      <c:pt idx="1858">
                        <c:v>1.1046237130258364E-3</c:v>
                      </c:pt>
                      <c:pt idx="1859">
                        <c:v>1.089554335128328E-3</c:v>
                      </c:pt>
                      <c:pt idx="1860">
                        <c:v>1.0746733401537337E-3</c:v>
                      </c:pt>
                      <c:pt idx="1861">
                        <c:v>1.0599786281281522E-3</c:v>
                      </c:pt>
                      <c:pt idx="1862">
                        <c:v>1.0454681188950439E-3</c:v>
                      </c:pt>
                      <c:pt idx="1863">
                        <c:v>1.0311397519764927E-3</c:v>
                      </c:pt>
                      <c:pt idx="1864">
                        <c:v>1.0169914864347626E-3</c:v>
                      </c:pt>
                      <c:pt idx="1865">
                        <c:v>1.0030213007342376E-3</c:v>
                      </c:pt>
                      <c:pt idx="1866">
                        <c:v>9.8922719260367419E-4</c:v>
                      </c:pt>
                      <c:pt idx="1867">
                        <c:v>9.7560717889885414E-4</c:v>
                      </c:pt>
                      <c:pt idx="1868">
                        <c:v>9.6215929546556258E-4</c:v>
                      </c:pt>
                      <c:pt idx="1869">
                        <c:v>9.4888159700299299E-4</c:v>
                      </c:pt>
                      <c:pt idx="1870">
                        <c:v>9.3577215692747804E-4</c:v>
                      </c:pt>
                      <c:pt idx="1871">
                        <c:v>9.2282906723667468E-4</c:v>
                      </c:pt>
                      <c:pt idx="1872">
                        <c:v>9.1005043837408771E-4</c:v>
                      </c:pt>
                      <c:pt idx="1873">
                        <c:v>8.9743439909405621E-4</c:v>
                      </c:pt>
                      <c:pt idx="1874">
                        <c:v>8.8497909632710399E-4</c:v>
                      </c:pt>
                      <c:pt idx="1875">
                        <c:v>8.7268269504576015E-4</c:v>
                      </c:pt>
                      <c:pt idx="1876">
                        <c:v>8.6054337813075638E-4</c:v>
                      </c:pt>
                      <c:pt idx="1877">
                        <c:v>8.4855934623771106E-4</c:v>
                      </c:pt>
                      <c:pt idx="1878">
                        <c:v>8.3672881766420589E-4</c:v>
                      </c:pt>
                      <c:pt idx="1879">
                        <c:v>8.2505002821736E-4</c:v>
                      </c:pt>
                      <c:pt idx="1880">
                        <c:v>8.1352123108180689E-4</c:v>
                      </c:pt>
                      <c:pt idx="1881">
                        <c:v>8.0214069668818296E-4</c:v>
                      </c:pt>
                      <c:pt idx="1882">
                        <c:v>7.9090671258203685E-4</c:v>
                      </c:pt>
                      <c:pt idx="1883">
                        <c:v>7.7981758329325466E-4</c:v>
                      </c:pt>
                      <c:pt idx="1884">
                        <c:v>7.6887163020592116E-4</c:v>
                      </c:pt>
                      <c:pt idx="1885">
                        <c:v>7.580671914287103E-4</c:v>
                      </c:pt>
                      <c:pt idx="1886">
                        <c:v>7.4740262166571856E-4</c:v>
                      </c:pt>
                      <c:pt idx="1887">
                        <c:v>7.3687629208784005E-4</c:v>
                      </c:pt>
                      <c:pt idx="1888">
                        <c:v>7.2648659020459975E-4</c:v>
                      </c:pt>
                      <c:pt idx="1889">
                        <c:v>7.1623191973653271E-4</c:v>
                      </c:pt>
                      <c:pt idx="1890">
                        <c:v>7.0611070048803501E-4</c:v>
                      </c:pt>
                      <c:pt idx="1891">
                        <c:v>6.9612136822076872E-4</c:v>
                      </c:pt>
                      <c:pt idx="1892">
                        <c:v>6.8626237452755121E-4</c:v>
                      </c:pt>
                      <c:pt idx="1893">
                        <c:v>6.7653218670680473E-4</c:v>
                      </c:pt>
                      <c:pt idx="1894">
                        <c:v>6.6692928763750108E-4</c:v>
                      </c:pt>
                      <c:pt idx="1895">
                        <c:v>6.5745217565467645E-4</c:v>
                      </c:pt>
                      <c:pt idx="1896">
                        <c:v>6.480993644254466E-4</c:v>
                      </c:pt>
                      <c:pt idx="1897">
                        <c:v>6.388693828256049E-4</c:v>
                      </c:pt>
                      <c:pt idx="1898">
                        <c:v>6.297607748167284E-4</c:v>
                      </c:pt>
                      <c:pt idx="1899">
                        <c:v>6.2077209932386967E-4</c:v>
                      </c:pt>
                      <c:pt idx="1900">
                        <c:v>6.1190193011377092E-4</c:v>
                      </c:pt>
                      <c:pt idx="1901">
                        <c:v>6.0314885567366774E-4</c:v>
                      </c:pt>
                      <c:pt idx="1902">
                        <c:v>5.9451147909062214E-4</c:v>
                      </c:pt>
                      <c:pt idx="1903">
                        <c:v>5.859884179314559E-4</c:v>
                      </c:pt>
                      <c:pt idx="1904">
                        <c:v>5.7757830412321731E-4</c:v>
                      </c:pt>
                      <c:pt idx="1905">
                        <c:v>5.6927978383425261E-4</c:v>
                      </c:pt>
                      <c:pt idx="1906">
                        <c:v>5.610915173558204E-4</c:v>
                      </c:pt>
                      <c:pt idx="1907">
                        <c:v>5.530121789843179E-4</c:v>
                      </c:pt>
                      <c:pt idx="1908">
                        <c:v>5.4504045690405474E-4</c:v>
                      </c:pt>
                      <c:pt idx="1909">
                        <c:v>5.3717505307064139E-4</c:v>
                      </c:pt>
                      <c:pt idx="1910">
                        <c:v>5.2941468309493378E-4</c:v>
                      </c:pt>
                      <c:pt idx="1911">
                        <c:v>5.2175807612759965E-4</c:v>
                      </c:pt>
                      <c:pt idx="1912">
                        <c:v>5.1420397474424221E-4</c:v>
                      </c:pt>
                      <c:pt idx="1913">
                        <c:v>5.0675113483115172E-4</c:v>
                      </c:pt>
                      <c:pt idx="1914">
                        <c:v>4.9939832547162227E-4</c:v>
                      </c:pt>
                      <c:pt idx="1915">
                        <c:v>4.9214432883289312E-4</c:v>
                      </c:pt>
                      <c:pt idx="1916">
                        <c:v>4.8498794005366944E-4</c:v>
                      </c:pt>
                      <c:pt idx="1917">
                        <c:v>4.7792796713226453E-4</c:v>
                      </c:pt>
                      <c:pt idx="1918">
                        <c:v>4.7096323081532873E-4</c:v>
                      </c:pt>
                      <c:pt idx="1919">
                        <c:v>4.6409256448720165E-4</c:v>
                      </c:pt>
                      <c:pt idx="1920">
                        <c:v>4.5731481405985762E-4</c:v>
                      </c:pt>
                      <c:pt idx="1921">
                        <c:v>4.5062883786346764E-4</c:v>
                      </c:pt>
                      <c:pt idx="1922">
                        <c:v>4.4403350653758058E-4</c:v>
                      </c:pt>
                      <c:pt idx="1923">
                        <c:v>4.3752770292289616E-4</c:v>
                      </c:pt>
                      <c:pt idx="1924">
                        <c:v>4.3111032195367678E-4</c:v>
                      </c:pt>
                      <c:pt idx="1925">
                        <c:v>4.2478027055075143E-4</c:v>
                      </c:pt>
                      <c:pt idx="1926">
                        <c:v>4.1853646751515751E-4</c:v>
                      </c:pt>
                      <c:pt idx="1927">
                        <c:v>4.1237784342237931E-4</c:v>
                      </c:pt>
                      <c:pt idx="1928">
                        <c:v>4.063033405172264E-4</c:v>
                      </c:pt>
                      <c:pt idx="1929">
                        <c:v>4.0031191260930891E-4</c:v>
                      </c:pt>
                      <c:pt idx="1930">
                        <c:v>3.9440252496915693E-4</c:v>
                      </c:pt>
                      <c:pt idx="1931">
                        <c:v>3.8857415422493793E-4</c:v>
                      </c:pt>
                      <c:pt idx="1932">
                        <c:v>3.8282578825981722E-4</c:v>
                      </c:pt>
                      <c:pt idx="1933">
                        <c:v>3.7715642610991967E-4</c:v>
                      </c:pt>
                      <c:pt idx="1934">
                        <c:v>3.7156507786293677E-4</c:v>
                      </c:pt>
                      <c:pt idx="1935">
                        <c:v>3.6605076455733496E-4</c:v>
                      </c:pt>
                      <c:pt idx="1936">
                        <c:v>3.6061251808220806E-4</c:v>
                      </c:pt>
                      <c:pt idx="1937">
                        <c:v>3.5524938107773336E-4</c:v>
                      </c:pt>
                      <c:pt idx="1938">
                        <c:v>3.4996040683627421E-4</c:v>
                      </c:pt>
                      <c:pt idx="1939">
                        <c:v>3.4474465920408354E-4</c:v>
                      </c:pt>
                      <c:pt idx="1940">
                        <c:v>3.3960121248365478E-4</c:v>
                      </c:pt>
                      <c:pt idx="1941">
                        <c:v>3.3452915133667672E-4</c:v>
                      </c:pt>
                      <c:pt idx="1942">
                        <c:v>3.2952757068762962E-4</c:v>
                      </c:pt>
                      <c:pt idx="1943">
                        <c:v>3.24595575627992E-4</c:v>
                      </c:pt>
                      <c:pt idx="1944">
                        <c:v>3.1973228132108387E-4</c:v>
                      </c:pt>
                      <c:pt idx="1945">
                        <c:v>3.1493681290752155E-4</c:v>
                      </c:pt>
                      <c:pt idx="1946">
                        <c:v>3.1020830541130824E-4</c:v>
                      </c:pt>
                      <c:pt idx="1947">
                        <c:v>3.0554590364653564E-4</c:v>
                      </c:pt>
                      <c:pt idx="1948">
                        <c:v>3.0094876212471999E-4</c:v>
                      </c:pt>
                      <c:pt idx="1949">
                        <c:v>2.9641604496274878E-4</c:v>
                      </c:pt>
                      <c:pt idx="1950">
                        <c:v>2.9194692579146027E-4</c:v>
                      </c:pt>
                      <c:pt idx="1951">
                        <c:v>2.8754058766483295E-4</c:v>
                      </c:pt>
                      <c:pt idx="1952">
                        <c:v>2.8319622296980597E-4</c:v>
                      </c:pt>
                      <c:pt idx="1953">
                        <c:v>2.7891303333670752E-4</c:v>
                      </c:pt>
                      <c:pt idx="1954">
                        <c:v>2.7469022955031567E-4</c:v>
                      </c:pt>
                      <c:pt idx="1955">
                        <c:v>2.7052703146152073E-4</c:v>
                      </c:pt>
                      <c:pt idx="1956">
                        <c:v>2.6642266789962096E-4</c:v>
                      </c:pt>
                      <c:pt idx="1957">
                        <c:v>2.6237637658521975E-4</c:v>
                      </c:pt>
                      <c:pt idx="1958">
                        <c:v>2.5838740404374953E-4</c:v>
                      </c:pt>
                      <c:pt idx="1959">
                        <c:v>2.5445500551959818E-4</c:v>
                      </c:pt>
                      <c:pt idx="1960">
                        <c:v>2.5057844489086075E-4</c:v>
                      </c:pt>
                      <c:pt idx="1961">
                        <c:v>2.4675699458468815E-4</c:v>
                      </c:pt>
                      <c:pt idx="1962">
                        <c:v>2.4298993549326024E-4</c:v>
                      </c:pt>
                      <c:pt idx="1963">
                        <c:v>2.3927655689035511E-4</c:v>
                      </c:pt>
                      <c:pt idx="1964">
                        <c:v>2.3561615634853757E-4</c:v>
                      </c:pt>
                      <c:pt idx="1965">
                        <c:v>2.3200803965694195E-4</c:v>
                      </c:pt>
                      <c:pt idx="1966">
                        <c:v>2.2845152073967242E-4</c:v>
                      </c:pt>
                      <c:pt idx="1967">
                        <c:v>2.2494592157479274E-4</c:v>
                      </c:pt>
                      <c:pt idx="1968">
                        <c:v>2.2149057211393126E-4</c:v>
                      </c:pt>
                      <c:pt idx="1969">
                        <c:v>2.1808481020247391E-4</c:v>
                      </c:pt>
                      <c:pt idx="1970">
                        <c:v>2.1472798150036704E-4</c:v>
                      </c:pt>
                      <c:pt idx="1971">
                        <c:v>2.1141943940350584E-4</c:v>
                      </c:pt>
                      <c:pt idx="1972">
                        <c:v>2.0815854496572918E-4</c:v>
                      </c:pt>
                      <c:pt idx="1973">
                        <c:v>2.0494466682139734E-4</c:v>
                      </c:pt>
                      <c:pt idx="1974">
                        <c:v>2.0177718110857127E-4</c:v>
                      </c:pt>
                      <c:pt idx="1975">
                        <c:v>1.9865547139277237E-4</c:v>
                      </c:pt>
                      <c:pt idx="1976">
                        <c:v>1.9557892859133955E-4</c:v>
                      </c:pt>
                      <c:pt idx="1977">
                        <c:v>1.9254695089836331E-4</c:v>
                      </c:pt>
                      <c:pt idx="1978">
                        <c:v>1.8955894371021315E-4</c:v>
                      </c:pt>
                      <c:pt idx="1979">
                        <c:v>1.8661431955163809E-4</c:v>
                      </c:pt>
                      <c:pt idx="1980">
                        <c:v>1.8371249800245711E-4</c:v>
                      </c:pt>
                      <c:pt idx="1981">
                        <c:v>1.8085290562481744E-4</c:v>
                      </c:pt>
                      <c:pt idx="1982">
                        <c:v>1.7803497589104022E-4</c:v>
                      </c:pt>
                      <c:pt idx="1983">
                        <c:v>1.7525814911202952E-4</c:v>
                      </c:pt>
                      <c:pt idx="1984">
                        <c:v>1.7252187236626288E-4</c:v>
                      </c:pt>
                      <c:pt idx="1985">
                        <c:v>1.6982559942934329E-4</c:v>
                      </c:pt>
                      <c:pt idx="1986">
                        <c:v>1.671687907041271E-4</c:v>
                      </c:pt>
                      <c:pt idx="1987">
                        <c:v>1.6455091315140853E-4</c:v>
                      </c:pt>
                      <c:pt idx="1988">
                        <c:v>1.6197144022117723E-4</c:v>
                      </c:pt>
                      <c:pt idx="1989">
                        <c:v>1.59429851784427E-4</c:v>
                      </c:pt>
                      <c:pt idx="1990">
                        <c:v>1.5692563406553226E-4</c:v>
                      </c:pt>
                      <c:pt idx="1991">
                        <c:v>1.5445827957517213E-4</c:v>
                      </c:pt>
                      <c:pt idx="1992">
                        <c:v>1.5202728704381778E-4</c:v>
                      </c:pt>
                      <c:pt idx="1993">
                        <c:v>1.4963216135576192E-4</c:v>
                      </c:pt>
                      <c:pt idx="1994">
                        <c:v>1.4727241348370685E-4</c:v>
                      </c:pt>
                      <c:pt idx="1995">
                        <c:v>1.4494756042389079E-4</c:v>
                      </c:pt>
                      <c:pt idx="1996">
                        <c:v>1.4265712513176652E-4</c:v>
                      </c:pt>
                      <c:pt idx="1997">
                        <c:v>1.4040063645821415E-4</c:v>
                      </c:pt>
                      <c:pt idx="1998">
                        <c:v>1.3817762908630173E-4</c:v>
                      </c:pt>
                      <c:pt idx="1999">
                        <c:v>1.3598764346857423E-4</c:v>
                      </c:pt>
                      <c:pt idx="2000">
                        <c:v>1.3383022576488537E-4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A31-4C0C-9934-CE73B1FE0AAE}"/>
                  </c:ext>
                </c:extLst>
              </c15:ser>
            </c15:filteredBarSeries>
          </c:ext>
        </c:extLst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Homoscedasticidade:</a:t>
            </a:r>
            <a:r>
              <a:rPr lang="en-US" sz="1000" b="1" baseline="0"/>
              <a:t> exame do gráfico de diersão dos r</a:t>
            </a:r>
            <a:r>
              <a:rPr lang="en-US" sz="1000" b="1"/>
              <a:t>esíduos </a:t>
            </a:r>
            <a:r>
              <a:rPr lang="en-US" sz="1000" b="1" i="1"/>
              <a:t>versus</a:t>
            </a:r>
            <a:r>
              <a:rPr lang="en-US" sz="1000" b="1"/>
              <a:t>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REGRESSÃO'!$D$202</c:f>
              <c:strCache>
                <c:ptCount val="1"/>
                <c:pt idx="0">
                  <c:v>Resíduo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REGRESSÃO'!$C$203:$C$214</c:f>
              <c:numCache>
                <c:formatCode>#,##0.00_ ;\-#,##0.00\ </c:formatCode>
                <c:ptCount val="12"/>
                <c:pt idx="0">
                  <c:v>358004.6252109498</c:v>
                </c:pt>
                <c:pt idx="1">
                  <c:v>335614.80932727829</c:v>
                </c:pt>
                <c:pt idx="2">
                  <c:v>339730.31943049899</c:v>
                </c:pt>
                <c:pt idx="3">
                  <c:v>363730.65769961546</c:v>
                </c:pt>
                <c:pt idx="4">
                  <c:v>335161.74298538628</c:v>
                </c:pt>
                <c:pt idx="5">
                  <c:v>328034.8262391038</c:v>
                </c:pt>
                <c:pt idx="6">
                  <c:v>309644.04593813338</c:v>
                </c:pt>
                <c:pt idx="7">
                  <c:v>321330.3519701637</c:v>
                </c:pt>
                <c:pt idx="8">
                  <c:v>362449.31034897326</c:v>
                </c:pt>
                <c:pt idx="9">
                  <c:v>402862.10865332664</c:v>
                </c:pt>
                <c:pt idx="10">
                  <c:v>376297.30531013035</c:v>
                </c:pt>
                <c:pt idx="11">
                  <c:v>388139.89688659477</c:v>
                </c:pt>
              </c:numCache>
            </c:numRef>
          </c:xVal>
          <c:yVal>
            <c:numRef>
              <c:f>'RESULTADOS DA REGRESSÃO'!$D$203:$D$214</c:f>
              <c:numCache>
                <c:formatCode>#,##0.00_ ;\-#,##0.00\ </c:formatCode>
                <c:ptCount val="12"/>
                <c:pt idx="0">
                  <c:v>1995.3747890501982</c:v>
                </c:pt>
                <c:pt idx="1">
                  <c:v>6385.1906727217138</c:v>
                </c:pt>
                <c:pt idx="2">
                  <c:v>2269.6805695010116</c:v>
                </c:pt>
                <c:pt idx="3">
                  <c:v>-3730.6576996154618</c:v>
                </c:pt>
                <c:pt idx="4">
                  <c:v>-2161.742985386285</c:v>
                </c:pt>
                <c:pt idx="5">
                  <c:v>-4034.8262391038006</c:v>
                </c:pt>
                <c:pt idx="6">
                  <c:v>-3644.0459381333785</c:v>
                </c:pt>
                <c:pt idx="7">
                  <c:v>2669.6480298363022</c:v>
                </c:pt>
                <c:pt idx="8">
                  <c:v>6550.6896510267397</c:v>
                </c:pt>
                <c:pt idx="9">
                  <c:v>2137.8913466733648</c:v>
                </c:pt>
                <c:pt idx="10">
                  <c:v>-7297.3053101303522</c:v>
                </c:pt>
                <c:pt idx="11">
                  <c:v>-1139.8968865947681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5-4718-8D08-218192C5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</c:dispUnits>
      </c:valAx>
      <c:valAx>
        <c:axId val="1959149759"/>
        <c:scaling>
          <c:orientation val="minMax"/>
        </c:scaling>
        <c:delete val="0"/>
        <c:axPos val="l"/>
        <c:numFmt formatCode="#,##0.00_ ;\-#,##0.0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inorUnit val="5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DA REGRESSÃO'!$BN$529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REGRESSÃO'!$BN$530:$BN$5530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25B-9926-B574A93B33ED}"/>
            </c:ext>
          </c:extLst>
        </c:ser>
        <c:ser>
          <c:idx val="1"/>
          <c:order val="1"/>
          <c:tx>
            <c:strRef>
              <c:f>'RESULTADOS DA REGRESSÃO'!$BO$529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'RESULTADOS DA REGRESSÃO'!$BO$530:$BO$5530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25B-9926-B574A93B33ED}"/>
            </c:ext>
          </c:extLst>
        </c:ser>
        <c:ser>
          <c:idx val="2"/>
          <c:order val="2"/>
          <c:tx>
            <c:strRef>
              <c:f>'RESULTADOS DA REGRESSÃO'!$BP$529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REGRESSÃO'!$BP$530</c:f>
              <c:numCache>
                <c:formatCode>#,##0.00_ ;\-#,##0.00\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25B-9926-B574A93B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545839"/>
        <c:axId val="1465570319"/>
      </c:barChart>
      <c:catAx>
        <c:axId val="14655458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5570319"/>
        <c:crosses val="autoZero"/>
        <c:auto val="1"/>
        <c:lblAlgn val="ctr"/>
        <c:lblOffset val="100"/>
        <c:noMultiLvlLbl val="0"/>
      </c:catAx>
      <c:valAx>
        <c:axId val="1465570319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465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Estatística de Cook: detecão de pontos influenciantes</a:t>
            </a:r>
            <a:r>
              <a:rPr lang="pt-BR" sz="1000" b="1" baseline="30000">
                <a:solidFill>
                  <a:schemeClr val="tx1">
                    <a:lumMod val="85000"/>
                    <a:lumOff val="15000"/>
                  </a:schemeClr>
                </a:solidFill>
              </a:rPr>
              <a:t>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Elementos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yVal>
            <c:numRef>
              <c:f>'RESULTADOS DA REGRESSÃO'!$F$277:$F$288</c:f>
              <c:numCache>
                <c:formatCode>#,##0.000000000_ ;\-#,##0.000000000\ </c:formatCode>
                <c:ptCount val="12"/>
                <c:pt idx="0">
                  <c:v>2.2823968862238492E-2</c:v>
                </c:pt>
                <c:pt idx="1">
                  <c:v>0.20333274997255193</c:v>
                </c:pt>
                <c:pt idx="2">
                  <c:v>2.3197859420627312E-2</c:v>
                </c:pt>
                <c:pt idx="3">
                  <c:v>1.7464085978095532E-2</c:v>
                </c:pt>
                <c:pt idx="4">
                  <c:v>2.3044389492153029E-2</c:v>
                </c:pt>
                <c:pt idx="5">
                  <c:v>5.7081864191125056E-2</c:v>
                </c:pt>
                <c:pt idx="6">
                  <c:v>0.57586408797063504</c:v>
                </c:pt>
                <c:pt idx="7">
                  <c:v>3.5157868433135543E-2</c:v>
                </c:pt>
                <c:pt idx="8">
                  <c:v>1.3468523720892391</c:v>
                </c:pt>
                <c:pt idx="9">
                  <c:v>0.14832960314841293</c:v>
                </c:pt>
                <c:pt idx="10">
                  <c:v>0.14109639910418825</c:v>
                </c:pt>
                <c:pt idx="11">
                  <c:v>9.5256680935708674E-3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0-4891-AEE2-915EE116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8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REGRESSÃO'!$C$184</c:f>
              <c:strCache>
                <c:ptCount val="1"/>
                <c:pt idx="0">
                  <c:v>Média dos valores observados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00000"/>
            <c:backward val="100000"/>
            <c:dispRSqr val="0"/>
            <c:dispEq val="0"/>
          </c:trendline>
          <c:xVal>
            <c:numRef>
              <c:f>'RESULTADOS DA REGRESSÃO'!$B$185:$B$196</c:f>
              <c:numCache>
                <c:formatCode>#,##0.00_ ;\-#,##0.00\ </c:formatCode>
                <c:ptCount val="12"/>
                <c:pt idx="0">
                  <c:v>358004.6252109498</c:v>
                </c:pt>
                <c:pt idx="1">
                  <c:v>335614.80932727829</c:v>
                </c:pt>
                <c:pt idx="2">
                  <c:v>339730.31943049899</c:v>
                </c:pt>
                <c:pt idx="3">
                  <c:v>363730.65769961546</c:v>
                </c:pt>
                <c:pt idx="4">
                  <c:v>335161.74298538628</c:v>
                </c:pt>
                <c:pt idx="5">
                  <c:v>328034.8262391038</c:v>
                </c:pt>
                <c:pt idx="6">
                  <c:v>309644.04593813338</c:v>
                </c:pt>
                <c:pt idx="7">
                  <c:v>321330.3519701637</c:v>
                </c:pt>
                <c:pt idx="8">
                  <c:v>362449.31034897326</c:v>
                </c:pt>
                <c:pt idx="9">
                  <c:v>402862.10865332664</c:v>
                </c:pt>
                <c:pt idx="10">
                  <c:v>376297.30531013035</c:v>
                </c:pt>
                <c:pt idx="11">
                  <c:v>388139.89688659477</c:v>
                </c:pt>
              </c:numCache>
            </c:numRef>
          </c:xVal>
          <c:yVal>
            <c:numRef>
              <c:f>'RESULTADOS DA REGRESSÃO'!$B$185:$B$196</c:f>
              <c:numCache>
                <c:formatCode>#,##0.00_ ;\-#,##0.00\ </c:formatCode>
                <c:ptCount val="12"/>
                <c:pt idx="0">
                  <c:v>358004.6252109498</c:v>
                </c:pt>
                <c:pt idx="1">
                  <c:v>335614.80932727829</c:v>
                </c:pt>
                <c:pt idx="2">
                  <c:v>339730.31943049899</c:v>
                </c:pt>
                <c:pt idx="3">
                  <c:v>363730.65769961546</c:v>
                </c:pt>
                <c:pt idx="4">
                  <c:v>335161.74298538628</c:v>
                </c:pt>
                <c:pt idx="5">
                  <c:v>328034.8262391038</c:v>
                </c:pt>
                <c:pt idx="6">
                  <c:v>309644.04593813338</c:v>
                </c:pt>
                <c:pt idx="7">
                  <c:v>321330.3519701637</c:v>
                </c:pt>
                <c:pt idx="8">
                  <c:v>362449.31034897326</c:v>
                </c:pt>
                <c:pt idx="9">
                  <c:v>402862.10865332664</c:v>
                </c:pt>
                <c:pt idx="10">
                  <c:v>376297.30531013035</c:v>
                </c:pt>
                <c:pt idx="11">
                  <c:v>388139.89688659477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5-48E7-B7AF-17440659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'RESULTADOS DA REGRESSÃO'!$B$184</c15:sqref>
                        </c15:formulaRef>
                      </c:ext>
                    </c:extLst>
                    <c:strCache>
                      <c:ptCount val="1"/>
                      <c:pt idx="0">
                        <c:v>Valor previsto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'RESULTADOS DA REGRESSÃO'!$B$185:$B$193</c15:sqref>
                        </c15:formulaRef>
                      </c:ext>
                    </c:extLst>
                    <c:numCache>
                      <c:formatCode>#,##0.00_ ;\-#,##0.00\ </c:formatCode>
                      <c:ptCount val="9"/>
                      <c:pt idx="0">
                        <c:v>358004.6252109498</c:v>
                      </c:pt>
                      <c:pt idx="1">
                        <c:v>335614.80932727829</c:v>
                      </c:pt>
                      <c:pt idx="2">
                        <c:v>339730.31943049899</c:v>
                      </c:pt>
                      <c:pt idx="3">
                        <c:v>363730.65769961546</c:v>
                      </c:pt>
                      <c:pt idx="4">
                        <c:v>335161.74298538628</c:v>
                      </c:pt>
                      <c:pt idx="5">
                        <c:v>328034.8262391038</c:v>
                      </c:pt>
                      <c:pt idx="6">
                        <c:v>309644.04593813338</c:v>
                      </c:pt>
                      <c:pt idx="7">
                        <c:v>321330.3519701637</c:v>
                      </c:pt>
                      <c:pt idx="8">
                        <c:v>362449.31034897326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'RESULTADOS DA REGRESSÃO'!$B$185:$B$193</c15:sqref>
                        </c15:formulaRef>
                      </c:ext>
                    </c:extLst>
                    <c:numCache>
                      <c:formatCode>#,##0.00_ ;\-#,##0.00\ </c:formatCode>
                      <c:ptCount val="9"/>
                      <c:pt idx="0">
                        <c:v>358004.6252109498</c:v>
                      </c:pt>
                      <c:pt idx="1">
                        <c:v>335614.80932727829</c:v>
                      </c:pt>
                      <c:pt idx="2">
                        <c:v>339730.31943049899</c:v>
                      </c:pt>
                      <c:pt idx="3">
                        <c:v>363730.65769961546</c:v>
                      </c:pt>
                      <c:pt idx="4">
                        <c:v>335161.74298538628</c:v>
                      </c:pt>
                      <c:pt idx="5">
                        <c:v>328034.8262391038</c:v>
                      </c:pt>
                      <c:pt idx="6">
                        <c:v>309644.04593813338</c:v>
                      </c:pt>
                      <c:pt idx="7">
                        <c:v>321330.3519701637</c:v>
                      </c:pt>
                      <c:pt idx="8">
                        <c:v>362449.31034897326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325-48E7-B7AF-174406591AAE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Autocorrelação: exame</a:t>
            </a:r>
            <a:r>
              <a:rPr lang="en-US" sz="1000" b="1" baseline="0"/>
              <a:t> do gráfico de dispersão dos residuos </a:t>
            </a:r>
            <a:r>
              <a:rPr lang="en-US" sz="1000" b="1" i="1" baseline="0"/>
              <a:t>versus </a:t>
            </a:r>
            <a:r>
              <a:rPr lang="en-US" sz="1000" b="1" i="0" baseline="0"/>
              <a:t>valores ajustados preordenados</a:t>
            </a: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REGRESSÃO'!$D$202</c:f>
              <c:strCache>
                <c:ptCount val="1"/>
                <c:pt idx="0">
                  <c:v>Resíduo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REGRESSÃO'!$C$203:$C$214</c:f>
              <c:numCache>
                <c:formatCode>#,##0.00_ ;\-#,##0.00\ </c:formatCode>
                <c:ptCount val="12"/>
                <c:pt idx="0">
                  <c:v>358004.6252109498</c:v>
                </c:pt>
                <c:pt idx="1">
                  <c:v>335614.80932727829</c:v>
                </c:pt>
                <c:pt idx="2">
                  <c:v>339730.31943049899</c:v>
                </c:pt>
                <c:pt idx="3">
                  <c:v>363730.65769961546</c:v>
                </c:pt>
                <c:pt idx="4">
                  <c:v>335161.74298538628</c:v>
                </c:pt>
                <c:pt idx="5">
                  <c:v>328034.8262391038</c:v>
                </c:pt>
                <c:pt idx="6">
                  <c:v>309644.04593813338</c:v>
                </c:pt>
                <c:pt idx="7">
                  <c:v>321330.3519701637</c:v>
                </c:pt>
                <c:pt idx="8">
                  <c:v>362449.31034897326</c:v>
                </c:pt>
                <c:pt idx="9">
                  <c:v>402862.10865332664</c:v>
                </c:pt>
                <c:pt idx="10">
                  <c:v>376297.30531013035</c:v>
                </c:pt>
                <c:pt idx="11">
                  <c:v>388139.89688659477</c:v>
                </c:pt>
              </c:numCache>
            </c:numRef>
          </c:xVal>
          <c:yVal>
            <c:numRef>
              <c:f>'RESULTADOS DA REGRESSÃO'!$D$203:$D$214</c:f>
              <c:numCache>
                <c:formatCode>#,##0.00_ ;\-#,##0.00\ </c:formatCode>
                <c:ptCount val="12"/>
                <c:pt idx="0">
                  <c:v>1995.3747890501982</c:v>
                </c:pt>
                <c:pt idx="1">
                  <c:v>6385.1906727217138</c:v>
                </c:pt>
                <c:pt idx="2">
                  <c:v>2269.6805695010116</c:v>
                </c:pt>
                <c:pt idx="3">
                  <c:v>-3730.6576996154618</c:v>
                </c:pt>
                <c:pt idx="4">
                  <c:v>-2161.742985386285</c:v>
                </c:pt>
                <c:pt idx="5">
                  <c:v>-4034.8262391038006</c:v>
                </c:pt>
                <c:pt idx="6">
                  <c:v>-3644.0459381333785</c:v>
                </c:pt>
                <c:pt idx="7">
                  <c:v>2669.6480298363022</c:v>
                </c:pt>
                <c:pt idx="8">
                  <c:v>6550.6896510267397</c:v>
                </c:pt>
                <c:pt idx="9">
                  <c:v>2137.8913466733648</c:v>
                </c:pt>
                <c:pt idx="10">
                  <c:v>-7297.3053101303522</c:v>
                </c:pt>
                <c:pt idx="11">
                  <c:v>-1139.8968865947681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66-43AE-B08C-B81810D0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</c:dispUnits>
      </c:valAx>
      <c:valAx>
        <c:axId val="1959149759"/>
        <c:scaling>
          <c:orientation val="minMax"/>
        </c:scaling>
        <c:delete val="0"/>
        <c:axPos val="l"/>
        <c:numFmt formatCode="#,##0.00_ ;\-#,##0.0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inorUnit val="5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C6B820BE-1757-4D8D-9BA9-E3C04921A721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249</xdr:row>
      <xdr:rowOff>0</xdr:rowOff>
    </xdr:from>
    <xdr:to>
      <xdr:col>4</xdr:col>
      <xdr:colOff>1639125</xdr:colOff>
      <xdr:row>266</xdr:row>
      <xdr:rowOff>109950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793075-1376-4748-917A-E6229458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3</xdr:col>
      <xdr:colOff>809625</xdr:colOff>
      <xdr:row>0</xdr:row>
      <xdr:rowOff>1622473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772400" cy="1584373"/>
        </a:xfrm>
        <a:prstGeom prst="rect">
          <a:avLst/>
        </a:prstGeom>
      </xdr:spPr>
    </xdr:pic>
    <xdr:clientData/>
  </xdr:twoCellAnchor>
  <xdr:twoCellAnchor editAs="oneCell">
    <xdr:from>
      <xdr:col>1</xdr:col>
      <xdr:colOff>705264</xdr:colOff>
      <xdr:row>504</xdr:row>
      <xdr:rowOff>130487</xdr:rowOff>
    </xdr:from>
    <xdr:to>
      <xdr:col>4</xdr:col>
      <xdr:colOff>1624389</xdr:colOff>
      <xdr:row>510</xdr:row>
      <xdr:rowOff>84587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DD9F577E-5C55-495F-BE86-B855EE8602C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38889" y="127108262"/>
              <a:ext cx="7920000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152</xdr:row>
      <xdr:rowOff>0</xdr:rowOff>
    </xdr:from>
    <xdr:to>
      <xdr:col>2</xdr:col>
      <xdr:colOff>1992750</xdr:colOff>
      <xdr:row>166</xdr:row>
      <xdr:rowOff>132900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9CB6B2-0AE5-4BD5-8D77-32E02384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353</xdr:row>
      <xdr:rowOff>0</xdr:rowOff>
    </xdr:from>
    <xdr:to>
      <xdr:col>4</xdr:col>
      <xdr:colOff>1639125</xdr:colOff>
      <xdr:row>370</xdr:row>
      <xdr:rowOff>109949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4A36C4C-CF18-4535-B518-8B6619B5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2</xdr:col>
      <xdr:colOff>1812750</xdr:colOff>
      <xdr:row>145</xdr:row>
      <xdr:rowOff>132900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A34D50B-FB9E-4D9E-BB57-65032CA3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289</xdr:row>
      <xdr:rowOff>0</xdr:rowOff>
    </xdr:from>
    <xdr:to>
      <xdr:col>4</xdr:col>
      <xdr:colOff>1639125</xdr:colOff>
      <xdr:row>306</xdr:row>
      <xdr:rowOff>109949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8AAE0D-2B66-4A12-871D-D83164B3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323</xdr:row>
      <xdr:rowOff>0</xdr:rowOff>
    </xdr:from>
    <xdr:to>
      <xdr:col>3</xdr:col>
      <xdr:colOff>552750</xdr:colOff>
      <xdr:row>343</xdr:row>
      <xdr:rowOff>86999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77CF62-76F8-4CCA-8570-1FC762011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382</xdr:row>
      <xdr:rowOff>0</xdr:rowOff>
    </xdr:from>
    <xdr:to>
      <xdr:col>4</xdr:col>
      <xdr:colOff>1639125</xdr:colOff>
      <xdr:row>399</xdr:row>
      <xdr:rowOff>109950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7CC4449-D6B4-4B91-9349-E834D5D24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 codeName="Planilha1">
    <pageSetUpPr fitToPage="1"/>
  </sheetPr>
  <dimension ref="A1:EG5531"/>
  <sheetViews>
    <sheetView tabSelected="1" zoomScaleNormal="100" workbookViewId="0"/>
  </sheetViews>
  <sheetFormatPr defaultColWidth="18.625" defaultRowHeight="20.100000000000001" customHeight="1" x14ac:dyDescent="0.25"/>
  <cols>
    <col min="1" max="9" width="30.625" style="2" customWidth="1"/>
    <col min="10" max="10" width="10.625" style="2" customWidth="1"/>
    <col min="11" max="13" width="25.625" style="121" customWidth="1"/>
    <col min="14" max="15" width="30.625" style="121" customWidth="1"/>
    <col min="16" max="17" width="25.625" style="121" customWidth="1"/>
    <col min="18" max="19" width="30.625" style="121" customWidth="1"/>
    <col min="20" max="23" width="25.625" style="121" customWidth="1"/>
    <col min="24" max="34" width="10.625" style="121" customWidth="1"/>
    <col min="35" max="35" width="35.375" style="121" customWidth="1"/>
    <col min="36" max="72" width="10.625" style="121" customWidth="1"/>
    <col min="73" max="112" width="20.625" style="121" customWidth="1"/>
    <col min="113" max="113" width="20.625" style="122" customWidth="1"/>
    <col min="114" max="114" width="20.625" style="123" customWidth="1"/>
    <col min="115" max="115" width="20.625" style="122" customWidth="1"/>
    <col min="116" max="122" width="20.625" style="124" customWidth="1"/>
    <col min="123" max="123" width="20.625" style="121" customWidth="1"/>
    <col min="124" max="124" width="20.625" style="123" customWidth="1"/>
    <col min="125" max="130" width="20.625" style="122" customWidth="1"/>
    <col min="131" max="132" width="20.625" style="124" customWidth="1"/>
    <col min="133" max="135" width="18.625" style="124"/>
    <col min="136" max="137" width="18.625" style="125"/>
    <col min="138" max="16384" width="18.625" style="121"/>
  </cols>
  <sheetData>
    <row r="1" spans="1:46" ht="140.1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46" ht="5.0999999999999996" customHeight="1" x14ac:dyDescent="0.25"/>
    <row r="3" spans="1:46" ht="5.0999999999999996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5" spans="1:46" ht="20.100000000000001" customHeight="1" x14ac:dyDescent="0.25">
      <c r="A5" s="150" t="s">
        <v>20</v>
      </c>
      <c r="B5" s="150"/>
      <c r="C5" s="150"/>
      <c r="D5" s="150"/>
      <c r="E5" s="150"/>
      <c r="F5" s="150"/>
      <c r="G5" s="150"/>
      <c r="H5" s="150"/>
      <c r="I5" s="150"/>
    </row>
    <row r="7" spans="1:46" ht="20.100000000000001" customHeight="1" x14ac:dyDescent="0.25">
      <c r="A7" s="160" t="s">
        <v>140</v>
      </c>
      <c r="B7" s="160"/>
      <c r="C7" s="160"/>
      <c r="D7" s="160"/>
      <c r="E7" s="160"/>
      <c r="F7" s="160"/>
      <c r="G7" s="160"/>
      <c r="H7" s="160"/>
      <c r="I7" s="160"/>
    </row>
    <row r="8" spans="1:46" ht="20.100000000000001" customHeight="1" x14ac:dyDescent="0.25">
      <c r="A8" s="161" t="s">
        <v>142</v>
      </c>
      <c r="B8" s="161"/>
      <c r="C8" s="161"/>
      <c r="D8" s="161"/>
      <c r="E8" s="161"/>
      <c r="F8" s="161"/>
      <c r="G8" s="161"/>
      <c r="H8" s="161"/>
      <c r="I8" s="161"/>
    </row>
    <row r="9" spans="1:46" ht="20.100000000000001" customHeight="1" x14ac:dyDescent="0.25">
      <c r="A9" s="104"/>
      <c r="B9" s="162" t="s">
        <v>155</v>
      </c>
      <c r="C9" s="162"/>
      <c r="D9" s="162"/>
      <c r="E9" s="162"/>
      <c r="F9" s="162"/>
      <c r="G9" s="162"/>
      <c r="H9" s="162"/>
      <c r="I9" s="87" t="s">
        <v>139</v>
      </c>
    </row>
    <row r="10" spans="1:46" ht="20.100000000000001" customHeight="1" x14ac:dyDescent="0.25">
      <c r="A10" s="10" t="s">
        <v>145</v>
      </c>
      <c r="B10" s="114" t="s">
        <v>393</v>
      </c>
      <c r="C10" s="114" t="s">
        <v>390</v>
      </c>
      <c r="D10" s="114" t="s">
        <v>391</v>
      </c>
      <c r="E10" s="115" t="s">
        <v>392</v>
      </c>
      <c r="F10" s="114" t="s">
        <v>394</v>
      </c>
      <c r="G10" s="114" t="s">
        <v>396</v>
      </c>
      <c r="H10" s="114" t="s">
        <v>395</v>
      </c>
      <c r="I10" s="115" t="s">
        <v>141</v>
      </c>
      <c r="K10" s="1"/>
      <c r="L10" s="1"/>
      <c r="M10" s="1"/>
      <c r="N10" s="1"/>
      <c r="O10" s="1"/>
      <c r="P10" s="1"/>
      <c r="Q10" s="1"/>
      <c r="R10" s="1"/>
      <c r="S10" s="1"/>
    </row>
    <row r="11" spans="1:46" ht="20.100000000000001" customHeight="1" x14ac:dyDescent="0.25">
      <c r="A11" s="29">
        <v>1</v>
      </c>
      <c r="B11" s="51" t="s">
        <v>401</v>
      </c>
      <c r="C11" s="51">
        <v>158</v>
      </c>
      <c r="D11" s="51">
        <v>145</v>
      </c>
      <c r="E11" s="163">
        <v>3</v>
      </c>
      <c r="F11" s="51">
        <v>400000</v>
      </c>
      <c r="G11" s="51" t="s">
        <v>404</v>
      </c>
      <c r="H11" s="51">
        <f>VLOOKUP(G11,$V$19:$W$20,2,0)</f>
        <v>0.9</v>
      </c>
      <c r="I11" s="51">
        <f>F11*H11</f>
        <v>360000</v>
      </c>
      <c r="J11" s="96"/>
      <c r="K11" s="1"/>
      <c r="L11" s="1"/>
      <c r="M11" s="1"/>
      <c r="N11" s="1"/>
      <c r="O11" s="1"/>
      <c r="P11" s="1"/>
      <c r="Q11" s="1"/>
      <c r="R11" s="1"/>
      <c r="S11" s="1"/>
    </row>
    <row r="12" spans="1:46" ht="20.100000000000001" customHeight="1" x14ac:dyDescent="0.25">
      <c r="A12" s="29">
        <v>2</v>
      </c>
      <c r="B12" s="51" t="s">
        <v>401</v>
      </c>
      <c r="C12" s="51">
        <v>178</v>
      </c>
      <c r="D12" s="51">
        <v>125</v>
      </c>
      <c r="E12" s="163">
        <v>2</v>
      </c>
      <c r="F12" s="51">
        <v>380000</v>
      </c>
      <c r="G12" s="51" t="s">
        <v>404</v>
      </c>
      <c r="H12" s="51">
        <f t="shared" ref="H12:H22" si="0">VLOOKUP(G12,$V$19:$W$20,2,0)</f>
        <v>0.9</v>
      </c>
      <c r="I12" s="51">
        <f t="shared" ref="I12:I22" si="1">F12*H12</f>
        <v>342000</v>
      </c>
      <c r="K12" s="1"/>
      <c r="L12" s="1"/>
      <c r="M12" s="1"/>
      <c r="N12" s="1"/>
      <c r="O12" s="1"/>
      <c r="P12" s="1"/>
      <c r="Q12" s="1"/>
      <c r="R12" s="1"/>
      <c r="S12" s="1"/>
      <c r="AG12" s="121" cm="1">
        <f t="array" ref="AG12:AR14">TRANSPOSE(AC18:AE29)</f>
        <v>-18.916666666666657</v>
      </c>
      <c r="AH12" s="121">
        <v>1.0833333333333428</v>
      </c>
      <c r="AI12" s="121">
        <v>-18.916666666666657</v>
      </c>
      <c r="AJ12" s="121">
        <v>1.0833333333333428</v>
      </c>
      <c r="AK12" s="121">
        <v>-18.916666666666657</v>
      </c>
      <c r="AL12" s="121">
        <v>-3.9166666666666572</v>
      </c>
      <c r="AM12" s="121">
        <v>18.083333333333343</v>
      </c>
      <c r="AN12" s="121">
        <v>-8.9166666666666572</v>
      </c>
      <c r="AO12" s="121">
        <v>18.083333333333343</v>
      </c>
      <c r="AP12" s="121">
        <v>18.083333333333343</v>
      </c>
      <c r="AQ12" s="121">
        <v>5.0833333333333428</v>
      </c>
      <c r="AR12" s="121">
        <v>8.0833333333333428</v>
      </c>
    </row>
    <row r="13" spans="1:46" ht="20.100000000000001" customHeight="1" x14ac:dyDescent="0.25">
      <c r="A13" s="29">
        <v>3</v>
      </c>
      <c r="B13" s="51" t="s">
        <v>401</v>
      </c>
      <c r="C13" s="51">
        <v>158</v>
      </c>
      <c r="D13" s="51">
        <v>129</v>
      </c>
      <c r="E13" s="163">
        <v>3</v>
      </c>
      <c r="F13" s="51">
        <v>380000</v>
      </c>
      <c r="G13" s="51" t="s">
        <v>404</v>
      </c>
      <c r="H13" s="51">
        <f t="shared" si="0"/>
        <v>0.9</v>
      </c>
      <c r="I13" s="51">
        <f t="shared" si="1"/>
        <v>342000</v>
      </c>
      <c r="K13" s="1"/>
      <c r="L13" s="1"/>
      <c r="M13" s="1"/>
      <c r="N13" s="1"/>
      <c r="O13" s="1"/>
      <c r="P13" s="1"/>
      <c r="Q13" s="1"/>
      <c r="R13" s="89"/>
      <c r="S13" s="1"/>
      <c r="AG13" s="121">
        <v>9.8333333333333428</v>
      </c>
      <c r="AH13" s="121">
        <v>-10.166666666666657</v>
      </c>
      <c r="AI13" s="121">
        <v>-6.1666666666666572</v>
      </c>
      <c r="AJ13" s="121">
        <v>9.8333333333333428</v>
      </c>
      <c r="AK13" s="121">
        <v>-10.166666666666657</v>
      </c>
      <c r="AL13" s="121">
        <v>-20.166666666666657</v>
      </c>
      <c r="AM13" s="121">
        <v>-37.166666666666657</v>
      </c>
      <c r="AN13" s="121">
        <v>-20.166666666666657</v>
      </c>
      <c r="AO13" s="121">
        <v>-0.16666666666665719</v>
      </c>
      <c r="AP13" s="121">
        <v>39.833333333333343</v>
      </c>
      <c r="AQ13" s="121">
        <v>19.833333333333343</v>
      </c>
      <c r="AR13" s="121">
        <v>24.833333333333343</v>
      </c>
    </row>
    <row r="14" spans="1:46" ht="20.100000000000001" customHeight="1" x14ac:dyDescent="0.25">
      <c r="A14" s="29">
        <v>4</v>
      </c>
      <c r="B14" s="51" t="s">
        <v>401</v>
      </c>
      <c r="C14" s="51">
        <v>178</v>
      </c>
      <c r="D14" s="51">
        <v>145</v>
      </c>
      <c r="E14" s="163">
        <v>3</v>
      </c>
      <c r="F14" s="51">
        <v>400000</v>
      </c>
      <c r="G14" s="51" t="s">
        <v>404</v>
      </c>
      <c r="H14" s="51">
        <f t="shared" si="0"/>
        <v>0.9</v>
      </c>
      <c r="I14" s="51">
        <f t="shared" si="1"/>
        <v>360000</v>
      </c>
      <c r="J14" s="1"/>
      <c r="K14" s="165" t="s">
        <v>342</v>
      </c>
      <c r="L14" s="165"/>
      <c r="M14" s="165"/>
      <c r="N14" s="165"/>
      <c r="O14" s="165"/>
      <c r="P14" s="165"/>
      <c r="Q14" s="165"/>
      <c r="R14" s="165"/>
      <c r="S14" s="165"/>
      <c r="AG14" s="121">
        <v>8.3333333333333481E-2</v>
      </c>
      <c r="AH14" s="121">
        <v>-0.91666666666666652</v>
      </c>
      <c r="AI14" s="121">
        <v>8.3333333333333481E-2</v>
      </c>
      <c r="AJ14" s="121">
        <v>8.3333333333333481E-2</v>
      </c>
      <c r="AK14" s="121">
        <v>8.3333333333333481E-2</v>
      </c>
      <c r="AL14" s="121">
        <v>8.3333333333333481E-2</v>
      </c>
      <c r="AM14" s="121">
        <v>-0.91666666666666652</v>
      </c>
      <c r="AN14" s="121">
        <v>-0.91666666666666652</v>
      </c>
      <c r="AO14" s="121">
        <v>1.0833333333333335</v>
      </c>
      <c r="AP14" s="121">
        <v>8.3333333333333481E-2</v>
      </c>
      <c r="AQ14" s="121">
        <v>8.3333333333333481E-2</v>
      </c>
      <c r="AR14" s="121">
        <v>1.0833333333333335</v>
      </c>
    </row>
    <row r="15" spans="1:46" ht="20.100000000000001" customHeight="1" x14ac:dyDescent="0.25">
      <c r="A15" s="29">
        <v>5</v>
      </c>
      <c r="B15" s="51" t="s">
        <v>401</v>
      </c>
      <c r="C15" s="51">
        <v>158</v>
      </c>
      <c r="D15" s="51">
        <v>125</v>
      </c>
      <c r="E15" s="163">
        <v>3</v>
      </c>
      <c r="F15" s="51">
        <v>370000</v>
      </c>
      <c r="G15" s="51" t="s">
        <v>404</v>
      </c>
      <c r="H15" s="51">
        <f t="shared" si="0"/>
        <v>0.9</v>
      </c>
      <c r="I15" s="51">
        <f t="shared" si="1"/>
        <v>333000</v>
      </c>
      <c r="K15" s="1"/>
      <c r="L15" s="1"/>
      <c r="M15" s="1"/>
      <c r="N15" s="1"/>
      <c r="O15" s="1"/>
      <c r="P15" s="1"/>
      <c r="Q15" s="1"/>
      <c r="R15" s="89"/>
      <c r="S15" s="1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</row>
    <row r="16" spans="1:46" ht="20.100000000000001" customHeight="1" x14ac:dyDescent="0.25">
      <c r="A16" s="29">
        <v>6</v>
      </c>
      <c r="B16" s="51" t="s">
        <v>401</v>
      </c>
      <c r="C16" s="51">
        <v>173</v>
      </c>
      <c r="D16" s="51">
        <v>115</v>
      </c>
      <c r="E16" s="163">
        <v>3</v>
      </c>
      <c r="F16" s="51">
        <v>360000</v>
      </c>
      <c r="G16" s="51" t="s">
        <v>404</v>
      </c>
      <c r="H16" s="51">
        <f t="shared" si="0"/>
        <v>0.9</v>
      </c>
      <c r="I16" s="51">
        <f t="shared" si="1"/>
        <v>324000</v>
      </c>
      <c r="K16" s="175" t="str">
        <f>A10</f>
        <v>Itens da amostra</v>
      </c>
      <c r="L16" s="175" t="s">
        <v>341</v>
      </c>
      <c r="M16" s="175" t="s">
        <v>339</v>
      </c>
      <c r="N16" s="175" t="s">
        <v>340</v>
      </c>
      <c r="O16" s="175"/>
      <c r="P16" s="175" t="s">
        <v>321</v>
      </c>
      <c r="Q16" s="175" t="s">
        <v>323</v>
      </c>
      <c r="R16" s="175" t="s">
        <v>322</v>
      </c>
      <c r="S16" s="175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</row>
    <row r="17" spans="1:47" ht="20.100000000000001" customHeight="1" x14ac:dyDescent="0.25">
      <c r="A17" s="29">
        <v>7</v>
      </c>
      <c r="B17" s="51" t="s">
        <v>401</v>
      </c>
      <c r="C17" s="51">
        <v>195</v>
      </c>
      <c r="D17" s="51">
        <v>98</v>
      </c>
      <c r="E17" s="163">
        <v>2</v>
      </c>
      <c r="F17" s="51">
        <v>340000</v>
      </c>
      <c r="G17" s="51" t="s">
        <v>404</v>
      </c>
      <c r="H17" s="51">
        <f t="shared" si="0"/>
        <v>0.9</v>
      </c>
      <c r="I17" s="51">
        <f t="shared" si="1"/>
        <v>306000</v>
      </c>
      <c r="K17" s="176"/>
      <c r="L17" s="176"/>
      <c r="M17" s="176"/>
      <c r="N17" s="176"/>
      <c r="O17" s="176"/>
      <c r="P17" s="176"/>
      <c r="Q17" s="176"/>
      <c r="R17" s="176"/>
      <c r="S17" s="176"/>
      <c r="U17" s="131" t="s">
        <v>397</v>
      </c>
      <c r="V17" s="209" t="s">
        <v>398</v>
      </c>
      <c r="W17" s="209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</row>
    <row r="18" spans="1:47" ht="20.100000000000001" customHeight="1" x14ac:dyDescent="0.25">
      <c r="A18" s="29">
        <v>8</v>
      </c>
      <c r="B18" s="51" t="s">
        <v>401</v>
      </c>
      <c r="C18" s="51">
        <v>168</v>
      </c>
      <c r="D18" s="51">
        <v>115</v>
      </c>
      <c r="E18" s="163">
        <v>2</v>
      </c>
      <c r="F18" s="51">
        <v>360000</v>
      </c>
      <c r="G18" s="51" t="s">
        <v>404</v>
      </c>
      <c r="H18" s="51">
        <f t="shared" si="0"/>
        <v>0.9</v>
      </c>
      <c r="I18" s="51">
        <f t="shared" si="1"/>
        <v>324000</v>
      </c>
      <c r="K18" s="33">
        <f t="shared" ref="K18:K29" si="2">A11</f>
        <v>1</v>
      </c>
      <c r="L18" s="111">
        <f>E185</f>
        <v>0</v>
      </c>
      <c r="M18" s="112">
        <f t="shared" ref="M18:M29" si="3">F277</f>
        <v>2.2823968862238492E-2</v>
      </c>
      <c r="N18" s="177" t="str">
        <f t="shared" ref="N18:N29" si="4">IF(M18=MAX($M$19:$M$29),"Esse é o elemento com maior influência sobre os resultados da regressão","")</f>
        <v/>
      </c>
      <c r="O18" s="177"/>
      <c r="P18" s="112">
        <f t="shared" ref="P18:P29" si="5">E277</f>
        <v>2.3294912636397656</v>
      </c>
      <c r="Q18" s="113">
        <f>_xlfn.CHISQ.DIST.RT(P18,$B$61)</f>
        <v>0.96920839553529614</v>
      </c>
      <c r="R18" s="177" t="str">
        <f t="shared" ref="R18:R29" si="6">IF(Q18&lt;0.1,"Rejeitado a um nível de significância de 10% (dez por cento)","")</f>
        <v/>
      </c>
      <c r="S18" s="177"/>
      <c r="U18" s="131" t="s">
        <v>399</v>
      </c>
      <c r="V18" s="131" t="s">
        <v>396</v>
      </c>
      <c r="W18" s="131" t="s">
        <v>400</v>
      </c>
      <c r="Y18" s="121">
        <f t="shared" ref="Y18:Y29" si="7">C11</f>
        <v>158</v>
      </c>
      <c r="Z18" s="121">
        <f t="shared" ref="Z18:Z29" si="8">D11</f>
        <v>145</v>
      </c>
      <c r="AA18" s="121">
        <f t="shared" ref="AA18:AA29" si="9">E11</f>
        <v>3</v>
      </c>
      <c r="AC18" s="127">
        <f>Y18-AVERAGE(Y$18:Y$29)</f>
        <v>-18.916666666666657</v>
      </c>
      <c r="AD18" s="127">
        <f t="shared" ref="AD18:AE18" si="10">Z18-AVERAGE(Z$18:Z$29)</f>
        <v>9.8333333333333428</v>
      </c>
      <c r="AE18" s="127">
        <f t="shared" si="10"/>
        <v>8.3333333333333481E-2</v>
      </c>
      <c r="AF18" s="127"/>
      <c r="AG18" s="127" cm="1">
        <f t="array" ref="AG18:AR20">MMULT(_xlfn.ANCHORARRAY(AC31),_xlfn.ANCHORARRAY(AG12))</f>
        <v>-0.10390588304645952</v>
      </c>
      <c r="AH18" s="127">
        <v>1.6405812098478016E-2</v>
      </c>
      <c r="AI18" s="127">
        <v>-9.380567860673894E-2</v>
      </c>
      <c r="AJ18" s="127">
        <v>-1.0367865035330833E-3</v>
      </c>
      <c r="AK18" s="127">
        <v>-9.1280627496808792E-2</v>
      </c>
      <c r="AL18" s="127">
        <v>-7.8161773147885933E-3</v>
      </c>
      <c r="AM18" s="127">
        <v>0.12088863915199399</v>
      </c>
      <c r="AN18" s="127">
        <v>-2.8716108398159839E-2</v>
      </c>
      <c r="AO18" s="127">
        <v>8.7897230280419389E-2</v>
      </c>
      <c r="AP18" s="127">
        <v>6.7464062233478297E-2</v>
      </c>
      <c r="AQ18" s="127">
        <v>1.3224405030226838E-2</v>
      </c>
      <c r="AR18" s="127">
        <v>2.0681112571892757E-2</v>
      </c>
      <c r="AS18" s="127"/>
      <c r="AT18" s="127"/>
    </row>
    <row r="19" spans="1:47" ht="20.100000000000001" customHeight="1" x14ac:dyDescent="0.25">
      <c r="A19" s="29">
        <v>9</v>
      </c>
      <c r="B19" s="51" t="s">
        <v>401</v>
      </c>
      <c r="C19" s="51">
        <v>195</v>
      </c>
      <c r="D19" s="51">
        <v>135</v>
      </c>
      <c r="E19" s="163">
        <v>4</v>
      </c>
      <c r="F19" s="51">
        <v>410000</v>
      </c>
      <c r="G19" s="51" t="s">
        <v>404</v>
      </c>
      <c r="H19" s="51">
        <f t="shared" si="0"/>
        <v>0.9</v>
      </c>
      <c r="I19" s="51">
        <f t="shared" si="1"/>
        <v>369000</v>
      </c>
      <c r="K19" s="20">
        <f t="shared" si="2"/>
        <v>2</v>
      </c>
      <c r="L19" s="50">
        <f t="shared" ref="L19:L29" si="11">E186</f>
        <v>0</v>
      </c>
      <c r="M19" s="46">
        <f t="shared" si="3"/>
        <v>0.20333274997255193</v>
      </c>
      <c r="N19" s="173" t="str">
        <f t="shared" si="4"/>
        <v/>
      </c>
      <c r="O19" s="173"/>
      <c r="P19" s="46">
        <f t="shared" si="5"/>
        <v>2.0869335575389187</v>
      </c>
      <c r="Q19" s="113">
        <f t="shared" ref="Q19:Q29" si="12">_xlfn.CHISQ.DIST.RT(P19,$B$61)</f>
        <v>0.97823010841246982</v>
      </c>
      <c r="R19" s="173" t="str">
        <f t="shared" si="6"/>
        <v/>
      </c>
      <c r="S19" s="173"/>
      <c r="U19" s="131" t="s">
        <v>401</v>
      </c>
      <c r="V19" s="131" t="s">
        <v>402</v>
      </c>
      <c r="W19" s="131">
        <v>1</v>
      </c>
      <c r="Y19" s="121">
        <f t="shared" si="7"/>
        <v>178</v>
      </c>
      <c r="Z19" s="121">
        <f t="shared" si="8"/>
        <v>125</v>
      </c>
      <c r="AA19" s="121">
        <f t="shared" si="9"/>
        <v>2</v>
      </c>
      <c r="AC19" s="127">
        <f t="shared" ref="AC19:AC29" si="13">Y19-AVERAGE(Y$18:Y$29)</f>
        <v>1.0833333333333428</v>
      </c>
      <c r="AD19" s="127">
        <f t="shared" ref="AD19:AD29" si="14">Z19-AVERAGE(Z$18:Z$29)</f>
        <v>-10.166666666666657</v>
      </c>
      <c r="AE19" s="127">
        <f t="shared" ref="AE19:AE29" si="15">AA19-AVERAGE(AA$18:AA$29)</f>
        <v>-0.91666666666666652</v>
      </c>
      <c r="AF19" s="127"/>
      <c r="AG19" s="127">
        <v>3.8733316146496104E-2</v>
      </c>
      <c r="AH19" s="127">
        <v>2.0027594532833183E-2</v>
      </c>
      <c r="AI19" s="127">
        <v>-1.2764263805406757E-2</v>
      </c>
      <c r="AJ19" s="127">
        <v>2.6108060596845371E-2</v>
      </c>
      <c r="AK19" s="127">
        <v>-2.5638658793382479E-2</v>
      </c>
      <c r="AL19" s="127">
        <v>-6.7293587925559811E-2</v>
      </c>
      <c r="AM19" s="127">
        <v>-7.7606038853206022E-2</v>
      </c>
      <c r="AN19" s="127">
        <v>-5.8457651622807263E-3</v>
      </c>
      <c r="AO19" s="127">
        <v>-7.5100902966163438E-2</v>
      </c>
      <c r="AP19" s="127">
        <v>0.11193455578946013</v>
      </c>
      <c r="AQ19" s="127">
        <v>5.5768996956854507E-2</v>
      </c>
      <c r="AR19" s="127">
        <v>1.167669348351015E-2</v>
      </c>
      <c r="AS19" s="127"/>
      <c r="AT19" s="127"/>
    </row>
    <row r="20" spans="1:47" ht="20.100000000000001" customHeight="1" x14ac:dyDescent="0.25">
      <c r="A20" s="29">
        <v>10</v>
      </c>
      <c r="B20" s="51" t="s">
        <v>401</v>
      </c>
      <c r="C20" s="51">
        <v>195</v>
      </c>
      <c r="D20" s="51">
        <v>175</v>
      </c>
      <c r="E20" s="163">
        <v>3</v>
      </c>
      <c r="F20" s="51">
        <v>450000</v>
      </c>
      <c r="G20" s="51" t="s">
        <v>404</v>
      </c>
      <c r="H20" s="51">
        <f t="shared" si="0"/>
        <v>0.9</v>
      </c>
      <c r="I20" s="51">
        <f t="shared" si="1"/>
        <v>405000</v>
      </c>
      <c r="K20" s="20">
        <f t="shared" si="2"/>
        <v>3</v>
      </c>
      <c r="L20" s="50">
        <f t="shared" si="11"/>
        <v>0</v>
      </c>
      <c r="M20" s="46">
        <f t="shared" si="3"/>
        <v>2.3197859420627312E-2</v>
      </c>
      <c r="N20" s="173" t="str">
        <f t="shared" si="4"/>
        <v/>
      </c>
      <c r="O20" s="173"/>
      <c r="P20" s="46">
        <f t="shared" si="5"/>
        <v>1.9139864261823232</v>
      </c>
      <c r="Q20" s="113">
        <f t="shared" si="12"/>
        <v>0.98353617249127712</v>
      </c>
      <c r="R20" s="173" t="str">
        <f t="shared" si="6"/>
        <v/>
      </c>
      <c r="S20" s="173"/>
      <c r="U20" s="131" t="s">
        <v>403</v>
      </c>
      <c r="V20" s="131" t="s">
        <v>404</v>
      </c>
      <c r="W20" s="131">
        <v>0.9</v>
      </c>
      <c r="Y20" s="121">
        <f t="shared" si="7"/>
        <v>158</v>
      </c>
      <c r="Z20" s="121">
        <f t="shared" si="8"/>
        <v>129</v>
      </c>
      <c r="AA20" s="121">
        <f t="shared" si="9"/>
        <v>3</v>
      </c>
      <c r="AC20" s="127">
        <f t="shared" si="13"/>
        <v>-18.916666666666657</v>
      </c>
      <c r="AD20" s="127">
        <f t="shared" si="14"/>
        <v>-6.1666666666666572</v>
      </c>
      <c r="AE20" s="127">
        <f t="shared" si="15"/>
        <v>8.3333333333333481E-2</v>
      </c>
      <c r="AF20" s="127"/>
      <c r="AG20" s="127">
        <v>-0.20327159315509979</v>
      </c>
      <c r="AH20" s="127">
        <v>-2.4793903332902141</v>
      </c>
      <c r="AI20" s="127">
        <v>0.72939254885876248</v>
      </c>
      <c r="AJ20" s="127">
        <v>-0.29961845420230704</v>
      </c>
      <c r="AK20" s="127">
        <v>0.96255858436222808</v>
      </c>
      <c r="AL20" s="127">
        <v>1.4732135273354863</v>
      </c>
      <c r="AM20" s="127">
        <v>-0.98741442553194769</v>
      </c>
      <c r="AN20" s="127">
        <v>-1.8483018140079468</v>
      </c>
      <c r="AO20" s="127">
        <v>3.5470038592714657</v>
      </c>
      <c r="AP20" s="127">
        <v>-2.1302585523684248</v>
      </c>
      <c r="AQ20" s="127">
        <v>-0.90180291517041244</v>
      </c>
      <c r="AR20" s="127">
        <v>2.1378895678984096</v>
      </c>
      <c r="AS20" s="127"/>
      <c r="AT20" s="127"/>
    </row>
    <row r="21" spans="1:47" ht="20.100000000000001" customHeight="1" x14ac:dyDescent="0.25">
      <c r="A21" s="29">
        <v>11</v>
      </c>
      <c r="B21" s="51" t="s">
        <v>401</v>
      </c>
      <c r="C21" s="51">
        <v>182</v>
      </c>
      <c r="D21" s="51">
        <v>155</v>
      </c>
      <c r="E21" s="163">
        <v>3</v>
      </c>
      <c r="F21" s="51">
        <v>410000</v>
      </c>
      <c r="G21" s="51" t="s">
        <v>404</v>
      </c>
      <c r="H21" s="51">
        <f t="shared" si="0"/>
        <v>0.9</v>
      </c>
      <c r="I21" s="51">
        <f t="shared" si="1"/>
        <v>369000</v>
      </c>
      <c r="J21" s="1"/>
      <c r="K21" s="20">
        <f t="shared" si="2"/>
        <v>4</v>
      </c>
      <c r="L21" s="50">
        <f t="shared" si="11"/>
        <v>0</v>
      </c>
      <c r="M21" s="46">
        <f t="shared" si="3"/>
        <v>1.7464085978095532E-2</v>
      </c>
      <c r="N21" s="173" t="str">
        <f t="shared" si="4"/>
        <v/>
      </c>
      <c r="O21" s="173"/>
      <c r="P21" s="46">
        <f t="shared" si="5"/>
        <v>0.23063787263996033</v>
      </c>
      <c r="Q21" s="113">
        <f t="shared" si="12"/>
        <v>0.99999327947992644</v>
      </c>
      <c r="R21" s="173" t="str">
        <f t="shared" si="6"/>
        <v/>
      </c>
      <c r="S21" s="173"/>
      <c r="U21" s="131" t="s">
        <v>405</v>
      </c>
      <c r="V21" s="131"/>
      <c r="W21" s="131"/>
      <c r="Y21" s="121">
        <f t="shared" si="7"/>
        <v>178</v>
      </c>
      <c r="Z21" s="121">
        <f t="shared" si="8"/>
        <v>145</v>
      </c>
      <c r="AA21" s="121">
        <f t="shared" si="9"/>
        <v>3</v>
      </c>
      <c r="AC21" s="127">
        <f t="shared" si="13"/>
        <v>1.0833333333333428</v>
      </c>
      <c r="AD21" s="127">
        <f t="shared" si="14"/>
        <v>9.8333333333333428</v>
      </c>
      <c r="AE21" s="127">
        <f t="shared" si="15"/>
        <v>8.3333333333333481E-2</v>
      </c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</row>
    <row r="22" spans="1:47" ht="20.100000000000001" customHeight="1" x14ac:dyDescent="0.25">
      <c r="A22" s="29">
        <v>12</v>
      </c>
      <c r="B22" s="51" t="s">
        <v>401</v>
      </c>
      <c r="C22" s="51">
        <v>185</v>
      </c>
      <c r="D22" s="51">
        <v>160</v>
      </c>
      <c r="E22" s="163">
        <v>4</v>
      </c>
      <c r="F22" s="51">
        <v>430000</v>
      </c>
      <c r="G22" s="51" t="s">
        <v>404</v>
      </c>
      <c r="H22" s="51">
        <f t="shared" si="0"/>
        <v>0.9</v>
      </c>
      <c r="I22" s="51">
        <f t="shared" si="1"/>
        <v>387000</v>
      </c>
      <c r="K22" s="20">
        <f t="shared" si="2"/>
        <v>5</v>
      </c>
      <c r="L22" s="50">
        <f t="shared" si="11"/>
        <v>0</v>
      </c>
      <c r="M22" s="46">
        <f t="shared" si="3"/>
        <v>2.3044389492153029E-2</v>
      </c>
      <c r="N22" s="173" t="str">
        <f t="shared" si="4"/>
        <v/>
      </c>
      <c r="O22" s="173"/>
      <c r="P22" s="46">
        <f t="shared" si="5"/>
        <v>2.0675981165774777</v>
      </c>
      <c r="Q22" s="113">
        <f t="shared" si="12"/>
        <v>0.97886908929778182</v>
      </c>
      <c r="R22" s="173" t="str">
        <f t="shared" si="6"/>
        <v/>
      </c>
      <c r="S22" s="173"/>
      <c r="U22" s="131" t="s">
        <v>406</v>
      </c>
      <c r="V22" s="131"/>
      <c r="W22" s="131"/>
      <c r="Y22" s="121">
        <f t="shared" si="7"/>
        <v>158</v>
      </c>
      <c r="Z22" s="121">
        <f t="shared" si="8"/>
        <v>125</v>
      </c>
      <c r="AA22" s="121">
        <f t="shared" si="9"/>
        <v>3</v>
      </c>
      <c r="AC22" s="127">
        <f t="shared" si="13"/>
        <v>-18.916666666666657</v>
      </c>
      <c r="AD22" s="127">
        <f t="shared" si="14"/>
        <v>-10.166666666666657</v>
      </c>
      <c r="AE22" s="127">
        <f t="shared" si="15"/>
        <v>8.3333333333333481E-2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</row>
    <row r="23" spans="1:47" ht="20.100000000000001" customHeight="1" x14ac:dyDescent="0.25">
      <c r="A23" s="1"/>
      <c r="C23" s="1"/>
      <c r="D23" s="1"/>
      <c r="E23" s="1"/>
      <c r="F23" s="1"/>
      <c r="G23" s="1"/>
      <c r="H23" s="1"/>
      <c r="I23" s="1"/>
      <c r="K23" s="20">
        <f t="shared" si="2"/>
        <v>6</v>
      </c>
      <c r="L23" s="50">
        <f t="shared" si="11"/>
        <v>0</v>
      </c>
      <c r="M23" s="46">
        <f t="shared" si="3"/>
        <v>5.7081864191125056E-2</v>
      </c>
      <c r="N23" s="173" t="str">
        <f t="shared" si="4"/>
        <v/>
      </c>
      <c r="O23" s="173"/>
      <c r="P23" s="46">
        <f t="shared" si="5"/>
        <v>1.5104685115930054</v>
      </c>
      <c r="Q23" s="113">
        <f t="shared" si="12"/>
        <v>0.99253261888548816</v>
      </c>
      <c r="R23" s="173" t="str">
        <f t="shared" si="6"/>
        <v/>
      </c>
      <c r="S23" s="173"/>
      <c r="U23" s="131" t="s">
        <v>407</v>
      </c>
      <c r="V23" s="131"/>
      <c r="W23" s="131"/>
      <c r="Y23" s="121">
        <f t="shared" si="7"/>
        <v>173</v>
      </c>
      <c r="Z23" s="121">
        <f t="shared" si="8"/>
        <v>115</v>
      </c>
      <c r="AA23" s="121">
        <f t="shared" si="9"/>
        <v>3</v>
      </c>
      <c r="AC23" s="127">
        <f t="shared" si="13"/>
        <v>-3.9166666666666572</v>
      </c>
      <c r="AD23" s="127">
        <f t="shared" si="14"/>
        <v>-20.166666666666657</v>
      </c>
      <c r="AE23" s="127">
        <f t="shared" si="15"/>
        <v>8.3333333333333481E-2</v>
      </c>
      <c r="AF23" s="128">
        <f>AG23</f>
        <v>2.3294912636398122</v>
      </c>
      <c r="AG23" s="127" cm="1">
        <f t="array" ref="AG23:AR34">MMULT(AC18:AE29,_xlfn.ANCHORARRAY(AG18))</f>
        <v>2.3294912636398122</v>
      </c>
      <c r="AH23" s="127">
        <v>-0.32002112706420072</v>
      </c>
      <c r="AI23" s="127">
        <v>1.7097582052958744</v>
      </c>
      <c r="AJ23" s="127">
        <v>0.25137360271062159</v>
      </c>
      <c r="AK23" s="127">
        <v>1.55482494070989</v>
      </c>
      <c r="AL23" s="127">
        <v>-0.39109646645196389</v>
      </c>
      <c r="AM23" s="127">
        <v>-3.1322206748094077</v>
      </c>
      <c r="AN23" s="127">
        <v>0.33170454193543358</v>
      </c>
      <c r="AO23" s="127">
        <v>-2.1056311636992513</v>
      </c>
      <c r="AP23" s="127">
        <v>-0.35302692468430708</v>
      </c>
      <c r="AQ23" s="127">
        <v>0.22308323198974442</v>
      </c>
      <c r="AR23" s="127">
        <v>-9.8239429572253428E-2</v>
      </c>
      <c r="AS23" s="127" t="s">
        <v>316</v>
      </c>
      <c r="AT23" s="127">
        <v>3</v>
      </c>
    </row>
    <row r="24" spans="1:47" ht="20.100000000000001" customHeight="1" x14ac:dyDescent="0.25">
      <c r="B24" s="3" t="s">
        <v>69</v>
      </c>
      <c r="C24" s="3">
        <f>AVERAGE(C11:C22)</f>
        <v>176.91666666666666</v>
      </c>
      <c r="D24" s="3">
        <f>AVERAGE(D11:D22)</f>
        <v>135.16666666666666</v>
      </c>
      <c r="E24" s="3">
        <f>AVERAGE(E11:E22)</f>
        <v>2.9166666666666665</v>
      </c>
      <c r="F24" s="1"/>
      <c r="G24" s="1"/>
      <c r="H24" s="3" t="s">
        <v>69</v>
      </c>
      <c r="I24" s="3">
        <f>AVERAGE(I11:I22)</f>
        <v>351750</v>
      </c>
      <c r="K24" s="20">
        <f t="shared" si="2"/>
        <v>7</v>
      </c>
      <c r="L24" s="50">
        <f t="shared" si="11"/>
        <v>0</v>
      </c>
      <c r="M24" s="112">
        <f t="shared" si="3"/>
        <v>0.57586408797063504</v>
      </c>
      <c r="N24" s="173" t="str">
        <f t="shared" si="4"/>
        <v/>
      </c>
      <c r="O24" s="173"/>
      <c r="P24" s="46">
        <f t="shared" si="5"/>
        <v>5.9755572254470035</v>
      </c>
      <c r="Q24" s="113">
        <f t="shared" si="12"/>
        <v>0.64996996771298177</v>
      </c>
      <c r="R24" s="173" t="str">
        <f t="shared" si="6"/>
        <v/>
      </c>
      <c r="S24" s="173"/>
      <c r="U24" s="131" t="s">
        <v>408</v>
      </c>
      <c r="V24" s="131"/>
      <c r="W24" s="131"/>
      <c r="Y24" s="121">
        <f t="shared" si="7"/>
        <v>195</v>
      </c>
      <c r="Z24" s="121">
        <f t="shared" si="8"/>
        <v>98</v>
      </c>
      <c r="AA24" s="121">
        <f t="shared" si="9"/>
        <v>2</v>
      </c>
      <c r="AC24" s="127">
        <f t="shared" si="13"/>
        <v>18.083333333333343</v>
      </c>
      <c r="AD24" s="127">
        <f t="shared" si="14"/>
        <v>-37.166666666666657</v>
      </c>
      <c r="AE24" s="127">
        <f t="shared" si="15"/>
        <v>-0.91666666666666652</v>
      </c>
      <c r="AF24" s="128">
        <f>AH24</f>
        <v>2.0869335575389099</v>
      </c>
      <c r="AG24" s="127">
        <v>-0.32002112706420072</v>
      </c>
      <c r="AH24" s="127">
        <v>2.0869335575389099</v>
      </c>
      <c r="AI24" s="127">
        <v>-0.64046263958953165</v>
      </c>
      <c r="AJ24" s="127">
        <v>8.0951149053595794E-3</v>
      </c>
      <c r="AK24" s="127">
        <v>-0.72057301772086446</v>
      </c>
      <c r="AL24" s="127">
        <v>-0.67476178157202571</v>
      </c>
      <c r="AM24" s="127">
        <v>1.8250873108265404</v>
      </c>
      <c r="AN24" s="127">
        <v>1.7225994912257983</v>
      </c>
      <c r="AO24" s="127">
        <v>-2.3926723580390603</v>
      </c>
      <c r="AP24" s="127">
        <v>0.88782175656448081</v>
      </c>
      <c r="AQ24" s="127">
        <v>0.27399430862760354</v>
      </c>
      <c r="AR24" s="127">
        <v>-2.0560406157030107</v>
      </c>
      <c r="AS24" s="127" t="s">
        <v>317</v>
      </c>
      <c r="AT24" s="127">
        <v>12</v>
      </c>
    </row>
    <row r="25" spans="1:47" ht="20.100000000000001" customHeight="1" x14ac:dyDescent="0.25">
      <c r="B25" s="4" t="s">
        <v>70</v>
      </c>
      <c r="C25" s="4">
        <f>STDEVA(C11:C22)</f>
        <v>14.27940878158179</v>
      </c>
      <c r="D25" s="4">
        <f>STDEVA(D11:D22)</f>
        <v>21.804225334192488</v>
      </c>
      <c r="E25" s="4">
        <f>STDEVA(E11:E22)</f>
        <v>0.66855792342152176</v>
      </c>
      <c r="G25" s="1"/>
      <c r="H25" s="4" t="s">
        <v>70</v>
      </c>
      <c r="I25" s="4">
        <f>STDEVA(I11:I22)</f>
        <v>28578.838324886474</v>
      </c>
      <c r="J25" s="1"/>
      <c r="K25" s="20">
        <f t="shared" si="2"/>
        <v>8</v>
      </c>
      <c r="L25" s="50">
        <f t="shared" si="11"/>
        <v>0</v>
      </c>
      <c r="M25" s="46">
        <f t="shared" si="3"/>
        <v>3.5157868433135543E-2</v>
      </c>
      <c r="N25" s="173" t="str">
        <f t="shared" si="4"/>
        <v/>
      </c>
      <c r="O25" s="173"/>
      <c r="P25" s="46">
        <f t="shared" si="5"/>
        <v>2.0682182268302003</v>
      </c>
      <c r="Q25" s="113">
        <f t="shared" si="12"/>
        <v>0.97884877738259424</v>
      </c>
      <c r="R25" s="173" t="str">
        <f t="shared" si="6"/>
        <v/>
      </c>
      <c r="S25" s="173"/>
      <c r="Y25" s="121">
        <f t="shared" si="7"/>
        <v>168</v>
      </c>
      <c r="Z25" s="121">
        <f t="shared" si="8"/>
        <v>115</v>
      </c>
      <c r="AA25" s="121">
        <f t="shared" si="9"/>
        <v>2</v>
      </c>
      <c r="AC25" s="127">
        <f t="shared" si="13"/>
        <v>-8.9166666666666572</v>
      </c>
      <c r="AD25" s="127">
        <f t="shared" si="14"/>
        <v>-20.166666666666657</v>
      </c>
      <c r="AE25" s="127">
        <f t="shared" si="15"/>
        <v>-0.91666666666666652</v>
      </c>
      <c r="AF25" s="128">
        <f>AI25</f>
        <v>1.9139864261823827</v>
      </c>
      <c r="AG25" s="127">
        <v>1.7097582052958744</v>
      </c>
      <c r="AH25" s="127">
        <v>-0.64046263958953165</v>
      </c>
      <c r="AI25" s="127">
        <v>1.9139864261823827</v>
      </c>
      <c r="AJ25" s="127">
        <v>-0.16635536683890434</v>
      </c>
      <c r="AK25" s="127">
        <v>1.9650434814040096</v>
      </c>
      <c r="AL25" s="127">
        <v>0.68560094035699315</v>
      </c>
      <c r="AM25" s="127">
        <v>-1.8905240531581111</v>
      </c>
      <c r="AN25" s="127">
        <v>0.42523678453192526</v>
      </c>
      <c r="AO25" s="127">
        <v>-0.90401671624063606</v>
      </c>
      <c r="AP25" s="127">
        <v>-2.1439798173156692</v>
      </c>
      <c r="AQ25" s="127">
        <v>-0.66922071931992766</v>
      </c>
      <c r="AR25" s="127">
        <v>-0.28506652530841581</v>
      </c>
      <c r="AS25" s="127"/>
      <c r="AT25" s="127">
        <f>AT23/AT24</f>
        <v>0.25</v>
      </c>
    </row>
    <row r="26" spans="1:47" ht="20.100000000000001" customHeight="1" x14ac:dyDescent="0.25">
      <c r="B26" s="4" t="s">
        <v>143</v>
      </c>
      <c r="C26" s="5">
        <f>C25/C24</f>
        <v>8.0712626179454308E-2</v>
      </c>
      <c r="D26" s="5">
        <f t="shared" ref="D26:E26" si="16">D25/D24</f>
        <v>0.16131362762657822</v>
      </c>
      <c r="E26" s="5">
        <f t="shared" si="16"/>
        <v>0.22921985945880746</v>
      </c>
      <c r="H26" s="4" t="s">
        <v>143</v>
      </c>
      <c r="I26" s="5">
        <f>I25/I24</f>
        <v>8.1247585856109375E-2</v>
      </c>
      <c r="K26" s="20">
        <f t="shared" si="2"/>
        <v>9</v>
      </c>
      <c r="L26" s="50">
        <f t="shared" si="11"/>
        <v>0</v>
      </c>
      <c r="M26" s="46">
        <f t="shared" si="3"/>
        <v>1.3468523720892391</v>
      </c>
      <c r="N26" s="173" t="str">
        <f t="shared" si="4"/>
        <v>Esse é o elemento com maior influência sobre os resultados da regressão</v>
      </c>
      <c r="O26" s="173"/>
      <c r="P26" s="46">
        <f t="shared" si="5"/>
        <v>5.4445792456093658</v>
      </c>
      <c r="Q26" s="113">
        <f t="shared" si="12"/>
        <v>0.70917211088922416</v>
      </c>
      <c r="R26" s="173" t="str">
        <f t="shared" si="6"/>
        <v/>
      </c>
      <c r="S26" s="173"/>
      <c r="Y26" s="121">
        <f t="shared" si="7"/>
        <v>195</v>
      </c>
      <c r="Z26" s="121">
        <f t="shared" si="8"/>
        <v>135</v>
      </c>
      <c r="AA26" s="121">
        <f t="shared" si="9"/>
        <v>4</v>
      </c>
      <c r="AC26" s="127">
        <f t="shared" si="13"/>
        <v>18.083333333333343</v>
      </c>
      <c r="AD26" s="127">
        <f t="shared" si="14"/>
        <v>-0.16666666666665719</v>
      </c>
      <c r="AE26" s="127">
        <f t="shared" si="15"/>
        <v>1.0833333333333335</v>
      </c>
      <c r="AF26" s="128">
        <f>AJ26</f>
        <v>0.23063787263995991</v>
      </c>
      <c r="AG26" s="127">
        <v>0.25137360271062159</v>
      </c>
      <c r="AH26" s="127">
        <v>8.0951149053596072E-3</v>
      </c>
      <c r="AI26" s="127">
        <v>-0.16635536683890434</v>
      </c>
      <c r="AJ26" s="127">
        <v>0.23063787263995991</v>
      </c>
      <c r="AK26" s="127">
        <v>-0.27078760922628586</v>
      </c>
      <c r="AL26" s="127">
        <v>-0.54742001274773566</v>
      </c>
      <c r="AM26" s="127">
        <v>-0.71444789176952772</v>
      </c>
      <c r="AN26" s="127">
        <v>-0.24261762602776316</v>
      </c>
      <c r="AO26" s="127">
        <v>-0.3476865580908633</v>
      </c>
      <c r="AP26" s="127">
        <v>0.99625431998525882</v>
      </c>
      <c r="AQ26" s="127">
        <v>0.4875713325942812</v>
      </c>
      <c r="AR26" s="127">
        <v>0.31538282186560174</v>
      </c>
      <c r="AS26" s="127"/>
      <c r="AT26" s="127"/>
    </row>
    <row r="27" spans="1:47" ht="20.100000000000001" customHeight="1" x14ac:dyDescent="0.25">
      <c r="B27" s="1"/>
      <c r="C27" s="1"/>
      <c r="D27" s="1"/>
      <c r="E27" s="1"/>
      <c r="H27" s="1"/>
      <c r="I27" s="1"/>
      <c r="K27" s="20">
        <f t="shared" si="2"/>
        <v>10</v>
      </c>
      <c r="L27" s="50">
        <f t="shared" si="11"/>
        <v>0</v>
      </c>
      <c r="M27" s="46">
        <f t="shared" si="3"/>
        <v>0.14832960314841293</v>
      </c>
      <c r="N27" s="173" t="str">
        <f t="shared" si="4"/>
        <v/>
      </c>
      <c r="O27" s="173"/>
      <c r="P27" s="46">
        <f t="shared" si="5"/>
        <v>5.5011800516381557</v>
      </c>
      <c r="Q27" s="113">
        <f t="shared" si="12"/>
        <v>0.70290925110311298</v>
      </c>
      <c r="R27" s="173" t="str">
        <f t="shared" si="6"/>
        <v/>
      </c>
      <c r="S27" s="173"/>
      <c r="Y27" s="121">
        <f t="shared" si="7"/>
        <v>195</v>
      </c>
      <c r="Z27" s="121">
        <f t="shared" si="8"/>
        <v>175</v>
      </c>
      <c r="AA27" s="121">
        <f t="shared" si="9"/>
        <v>3</v>
      </c>
      <c r="AC27" s="127">
        <f t="shared" si="13"/>
        <v>18.083333333333343</v>
      </c>
      <c r="AD27" s="127">
        <f t="shared" si="14"/>
        <v>39.833333333333343</v>
      </c>
      <c r="AE27" s="127">
        <f t="shared" si="15"/>
        <v>8.3333333333333481E-2</v>
      </c>
      <c r="AF27" s="128">
        <f>AK27</f>
        <v>2.0675981165775394</v>
      </c>
      <c r="AG27" s="127">
        <v>1.55482494070989</v>
      </c>
      <c r="AH27" s="127">
        <v>-0.72057301772086435</v>
      </c>
      <c r="AI27" s="127">
        <v>1.9650434814040096</v>
      </c>
      <c r="AJ27" s="127">
        <v>-0.27078760922628581</v>
      </c>
      <c r="AK27" s="127">
        <v>2.0675981165775394</v>
      </c>
      <c r="AL27" s="127">
        <v>0.95477529205923239</v>
      </c>
      <c r="AM27" s="127">
        <v>-1.5800998977452869</v>
      </c>
      <c r="AN27" s="127">
        <v>0.44861984518104814</v>
      </c>
      <c r="AO27" s="127">
        <v>-0.60361310437598226</v>
      </c>
      <c r="AP27" s="127">
        <v>-2.5917180404735096</v>
      </c>
      <c r="AQ27" s="127">
        <v>-0.89229670714734566</v>
      </c>
      <c r="AR27" s="127">
        <v>-0.33177329924245647</v>
      </c>
      <c r="AS27" s="127"/>
      <c r="AT27" s="127"/>
    </row>
    <row r="28" spans="1:47" ht="20.100000000000001" customHeight="1" x14ac:dyDescent="0.25">
      <c r="B28" s="3" t="s">
        <v>95</v>
      </c>
      <c r="C28" s="3">
        <f>MIN(C11:C21)</f>
        <v>158</v>
      </c>
      <c r="D28" s="106">
        <f>MIN(D11:D21)</f>
        <v>98</v>
      </c>
      <c r="E28" s="106">
        <f>MIN(E11:E21)</f>
        <v>2</v>
      </c>
      <c r="H28" s="3" t="s">
        <v>95</v>
      </c>
      <c r="I28" s="3">
        <f>MIN(I11:I21)</f>
        <v>306000</v>
      </c>
      <c r="K28" s="20">
        <f t="shared" si="2"/>
        <v>11</v>
      </c>
      <c r="L28" s="50">
        <f t="shared" si="11"/>
        <v>0</v>
      </c>
      <c r="M28" s="46">
        <f t="shared" si="3"/>
        <v>0.14109639910418825</v>
      </c>
      <c r="N28" s="173" t="str">
        <f t="shared" si="4"/>
        <v/>
      </c>
      <c r="O28" s="173"/>
      <c r="P28" s="46">
        <f t="shared" si="5"/>
        <v>1.0981589222837198</v>
      </c>
      <c r="Q28" s="113">
        <f t="shared" si="12"/>
        <v>0.99754889927725832</v>
      </c>
      <c r="R28" s="173" t="str">
        <f t="shared" si="6"/>
        <v/>
      </c>
      <c r="S28" s="173"/>
      <c r="Y28" s="121">
        <f t="shared" si="7"/>
        <v>182</v>
      </c>
      <c r="Z28" s="121">
        <f t="shared" si="8"/>
        <v>155</v>
      </c>
      <c r="AA28" s="121">
        <f t="shared" si="9"/>
        <v>3</v>
      </c>
      <c r="AC28" s="127">
        <f t="shared" si="13"/>
        <v>5.0833333333333428</v>
      </c>
      <c r="AD28" s="127">
        <f t="shared" si="14"/>
        <v>19.833333333333343</v>
      </c>
      <c r="AE28" s="127">
        <f t="shared" si="15"/>
        <v>8.3333333333333481E-2</v>
      </c>
      <c r="AF28" s="128">
        <f>AL28</f>
        <v>1.5104685115930017</v>
      </c>
      <c r="AG28" s="127">
        <v>-0.39109646645196394</v>
      </c>
      <c r="AH28" s="127">
        <v>-0.67476178157202593</v>
      </c>
      <c r="AI28" s="127">
        <v>0.68560094035699304</v>
      </c>
      <c r="AJ28" s="127">
        <v>-0.54742001274773588</v>
      </c>
      <c r="AK28" s="127">
        <v>0.95477529205923251</v>
      </c>
      <c r="AL28" s="127">
        <v>1.5104685115930017</v>
      </c>
      <c r="AM28" s="127">
        <v>1.0092900780666829</v>
      </c>
      <c r="AN28" s="127">
        <v>7.6335870831457847E-2</v>
      </c>
      <c r="AO28" s="127">
        <v>1.4658543794919427</v>
      </c>
      <c r="AP28" s="127">
        <v>-2.6991026648659369</v>
      </c>
      <c r="AQ28" s="127">
        <v>-1.2516206012624882</v>
      </c>
      <c r="AR28" s="127">
        <v>-0.13832354549916656</v>
      </c>
      <c r="AS28" s="127"/>
      <c r="AT28" s="127"/>
    </row>
    <row r="29" spans="1:47" ht="20.100000000000001" customHeight="1" x14ac:dyDescent="0.25">
      <c r="B29" s="4" t="s">
        <v>96</v>
      </c>
      <c r="C29" s="4">
        <f>MAX(C11:C22)</f>
        <v>195</v>
      </c>
      <c r="D29" s="105">
        <f>MAX(D11:D22)</f>
        <v>175</v>
      </c>
      <c r="E29" s="105">
        <f>MAX(E11:E22)</f>
        <v>4</v>
      </c>
      <c r="H29" s="4" t="s">
        <v>96</v>
      </c>
      <c r="I29" s="4">
        <f>MAX(I11:I22)</f>
        <v>405000</v>
      </c>
      <c r="K29" s="20">
        <f t="shared" si="2"/>
        <v>12</v>
      </c>
      <c r="L29" s="50">
        <f t="shared" si="11"/>
        <v>0</v>
      </c>
      <c r="M29" s="46">
        <f t="shared" si="3"/>
        <v>9.5256680935708674E-3</v>
      </c>
      <c r="N29" s="173" t="str">
        <f t="shared" si="4"/>
        <v/>
      </c>
      <c r="O29" s="173"/>
      <c r="P29" s="46">
        <f t="shared" si="5"/>
        <v>2.7731905800199237</v>
      </c>
      <c r="Q29" s="113">
        <f t="shared" si="12"/>
        <v>0.94777490313830293</v>
      </c>
      <c r="R29" s="173" t="str">
        <f t="shared" si="6"/>
        <v/>
      </c>
      <c r="S29" s="173"/>
      <c r="Y29" s="121">
        <f t="shared" si="7"/>
        <v>185</v>
      </c>
      <c r="Z29" s="121">
        <f t="shared" si="8"/>
        <v>160</v>
      </c>
      <c r="AA29" s="121">
        <f t="shared" si="9"/>
        <v>4</v>
      </c>
      <c r="AC29" s="127">
        <f t="shared" si="13"/>
        <v>8.0833333333333428</v>
      </c>
      <c r="AD29" s="127">
        <f t="shared" si="14"/>
        <v>24.833333333333343</v>
      </c>
      <c r="AE29" s="127">
        <f t="shared" si="15"/>
        <v>1.0833333333333335</v>
      </c>
      <c r="AF29" s="128">
        <f>AM29</f>
        <v>5.9755572254470009</v>
      </c>
      <c r="AG29" s="127">
        <v>-3.1322206748094072</v>
      </c>
      <c r="AH29" s="127">
        <v>1.8250873108265402</v>
      </c>
      <c r="AI29" s="127">
        <v>-1.8905240531581111</v>
      </c>
      <c r="AJ29" s="127">
        <v>-0.71444789176952783</v>
      </c>
      <c r="AK29" s="127">
        <v>-1.5800998977452871</v>
      </c>
      <c r="AL29" s="127">
        <v>1.0092900780666831</v>
      </c>
      <c r="AM29" s="127">
        <v>5.9755572254470009</v>
      </c>
      <c r="AN29" s="127">
        <v>1.3922613078386605</v>
      </c>
      <c r="AO29" s="127">
        <v>1.1293049368144823</v>
      </c>
      <c r="AP29" s="127">
        <v>-0.987522191781812</v>
      </c>
      <c r="AQ29" s="127">
        <v>-1.0069537236936119</v>
      </c>
      <c r="AR29" s="127">
        <v>-2.019732426035608</v>
      </c>
      <c r="AS29" s="127"/>
      <c r="AT29" s="127"/>
    </row>
    <row r="30" spans="1:47" ht="20.100000000000001" customHeight="1" x14ac:dyDescent="0.25">
      <c r="B30" s="4" t="s">
        <v>71</v>
      </c>
      <c r="C30" s="4">
        <f>C29-C28</f>
        <v>37</v>
      </c>
      <c r="D30" s="105">
        <f t="shared" ref="D30:E30" si="17">D29-D28</f>
        <v>77</v>
      </c>
      <c r="E30" s="105">
        <f t="shared" si="17"/>
        <v>2</v>
      </c>
      <c r="H30" s="4" t="s">
        <v>71</v>
      </c>
      <c r="I30" s="4">
        <f>I29-I28</f>
        <v>99000</v>
      </c>
      <c r="K30" s="1"/>
      <c r="L30" s="1"/>
      <c r="M30" s="1"/>
      <c r="N30" s="1"/>
      <c r="O30" s="1"/>
      <c r="P30" s="89"/>
      <c r="Q30" s="89"/>
      <c r="R30" s="89"/>
      <c r="S30" s="89"/>
      <c r="AD30" s="127"/>
      <c r="AE30" s="127"/>
      <c r="AF30" s="128">
        <f>AN30</f>
        <v>2.0682182268302038</v>
      </c>
      <c r="AG30" s="127">
        <v>0.33170454193543342</v>
      </c>
      <c r="AH30" s="127">
        <v>1.7225994912257978</v>
      </c>
      <c r="AI30" s="127">
        <v>0.42523678453192537</v>
      </c>
      <c r="AJ30" s="127">
        <v>-0.24261762602776332</v>
      </c>
      <c r="AK30" s="127">
        <v>0.44861984518104847</v>
      </c>
      <c r="AL30" s="127">
        <v>7.6335870831458319E-2</v>
      </c>
      <c r="AM30" s="127">
        <v>1.3922613078386608</v>
      </c>
      <c r="AN30" s="127">
        <v>2.0682182268302038</v>
      </c>
      <c r="AO30" s="127">
        <v>-2.5206356311816203</v>
      </c>
      <c r="AP30" s="127">
        <v>-0.90616442366490357</v>
      </c>
      <c r="AQ30" s="127">
        <v>-0.41593971124320994</v>
      </c>
      <c r="AR30" s="127">
        <v>-2.3796186762570399</v>
      </c>
      <c r="AS30" s="127"/>
      <c r="AT30" s="127"/>
    </row>
    <row r="31" spans="1:47" ht="20.100000000000001" customHeight="1" x14ac:dyDescent="0.25">
      <c r="A31" s="1"/>
      <c r="B31" s="1"/>
      <c r="C31" s="1"/>
      <c r="D31" s="1"/>
      <c r="E31" s="1"/>
      <c r="K31" s="172" t="s">
        <v>162</v>
      </c>
      <c r="L31" s="172"/>
      <c r="M31" s="172"/>
      <c r="N31" s="172"/>
      <c r="O31" s="172"/>
      <c r="P31" s="89"/>
      <c r="Q31" s="89"/>
      <c r="R31" s="89"/>
      <c r="S31" s="89"/>
      <c r="T31" s="126"/>
      <c r="Y31" s="121">
        <f>_xlfn.VAR.S(Y18:Y29)</f>
        <v>203.90151515151513</v>
      </c>
      <c r="Z31" s="121">
        <f>_xlfn.COVARIANCE.S(Y18:Y29,Z18:Z29)</f>
        <v>66.196969696969703</v>
      </c>
      <c r="AA31" s="121">
        <f>_xlfn.COVARIANCE.S(Y18:Y29,AA18:AA29)</f>
        <v>1.4469696969696968</v>
      </c>
      <c r="AC31" s="121" cm="1">
        <f t="array" ref="AC31:AE33">MINVERSE(Y31:AA33)</f>
        <v>5.1434548271463224E-3</v>
      </c>
      <c r="AD31" s="127">
        <v>-6.3126277748253674E-4</v>
      </c>
      <c r="AE31" s="127">
        <v>-4.8173430523603643E-3</v>
      </c>
      <c r="AF31" s="128">
        <f>AO31</f>
        <v>5.4445792456093667</v>
      </c>
      <c r="AG31" s="127">
        <v>-2.1056311636992509</v>
      </c>
      <c r="AH31" s="127">
        <v>-2.3926723580390603</v>
      </c>
      <c r="AI31" s="127">
        <v>-0.90401671624063629</v>
      </c>
      <c r="AJ31" s="127">
        <v>-0.34768655809086324</v>
      </c>
      <c r="AK31" s="127">
        <v>-0.60361310437598248</v>
      </c>
      <c r="AL31" s="127">
        <v>1.4658543794919425</v>
      </c>
      <c r="AM31" s="127">
        <v>1.1293049368144825</v>
      </c>
      <c r="AN31" s="127">
        <v>-2.5206356311816198</v>
      </c>
      <c r="AO31" s="127">
        <v>5.4445792456093667</v>
      </c>
      <c r="AP31" s="127">
        <v>-1.1064607323086364</v>
      </c>
      <c r="AQ31" s="127">
        <v>-0.74710666663082004</v>
      </c>
      <c r="AR31" s="127">
        <v>2.6880843686510869</v>
      </c>
      <c r="AS31" s="127"/>
      <c r="AT31" s="127"/>
    </row>
    <row r="32" spans="1:47" ht="20.100000000000001" customHeight="1" x14ac:dyDescent="0.25">
      <c r="A32" s="185" t="s">
        <v>343</v>
      </c>
      <c r="B32" s="185"/>
      <c r="C32" s="185"/>
      <c r="D32" s="185"/>
      <c r="E32" s="185"/>
      <c r="F32" s="185"/>
      <c r="G32" s="1"/>
      <c r="H32" s="1"/>
      <c r="I32" s="1"/>
      <c r="K32" s="178" t="s">
        <v>163</v>
      </c>
      <c r="L32" s="178"/>
      <c r="M32" s="178"/>
      <c r="N32" s="47" t="s">
        <v>164</v>
      </c>
      <c r="O32" s="47" t="s">
        <v>165</v>
      </c>
      <c r="P32" s="89"/>
      <c r="Q32" s="89"/>
      <c r="R32" s="89"/>
      <c r="S32" s="89"/>
      <c r="T32" s="126"/>
      <c r="Y32" s="121">
        <f>_xlfn.COVARIANCE.S(Z18:Z29,Y18:Y29)</f>
        <v>66.196969696969703</v>
      </c>
      <c r="Z32" s="121">
        <f>_xlfn.VAR.S(Z18:Z29)</f>
        <v>475.42424242424153</v>
      </c>
      <c r="AA32" s="121">
        <f>_xlfn.COVARIANCE.S(Z18:Z29,AA18:AA29)</f>
        <v>8.3787878787878771</v>
      </c>
      <c r="AC32" s="121">
        <v>-6.3126277748253685E-4</v>
      </c>
      <c r="AD32" s="127">
        <v>3.218598746993929E-3</v>
      </c>
      <c r="AE32" s="127">
        <v>-5.8291508875866399E-2</v>
      </c>
      <c r="AF32" s="128">
        <f>AP32</f>
        <v>5.5011800516381939</v>
      </c>
      <c r="AG32" s="127">
        <v>-0.35302692468430702</v>
      </c>
      <c r="AH32" s="127">
        <v>0.88782175656448148</v>
      </c>
      <c r="AI32" s="127">
        <v>-2.1439798173156688</v>
      </c>
      <c r="AJ32" s="127">
        <v>0.9962543199852586</v>
      </c>
      <c r="AK32" s="127">
        <v>-2.5917180404735096</v>
      </c>
      <c r="AL32" s="127">
        <v>-2.6991026648659364</v>
      </c>
      <c r="AM32" s="127">
        <v>-0.98752219178181044</v>
      </c>
      <c r="AN32" s="127">
        <v>-0.90616442366490224</v>
      </c>
      <c r="AO32" s="127">
        <v>-1.1064607323086368</v>
      </c>
      <c r="AP32" s="127">
        <v>5.5011800516381939</v>
      </c>
      <c r="AQ32" s="127">
        <v>2.3854561268137728</v>
      </c>
      <c r="AR32" s="127">
        <v>1.017262540093083</v>
      </c>
      <c r="AS32" s="127"/>
      <c r="AT32" s="127"/>
      <c r="AU32" s="127"/>
    </row>
    <row r="33" spans="1:50" ht="20.100000000000001" customHeight="1" x14ac:dyDescent="0.25">
      <c r="K33" s="168" t="s">
        <v>345</v>
      </c>
      <c r="L33" s="168"/>
      <c r="M33" s="168"/>
      <c r="N33" s="170">
        <f>F67</f>
        <v>6.8991136644567803E-7</v>
      </c>
      <c r="O33" s="166" t="str">
        <f>IF(N33&lt;=0.05,"Aprovado","Revisar os elementos da amostra")</f>
        <v>Aprovado</v>
      </c>
      <c r="P33" s="89"/>
      <c r="Q33" s="1"/>
      <c r="R33" s="1"/>
      <c r="S33" s="1"/>
      <c r="T33" s="126"/>
      <c r="Y33" s="121">
        <f>_xlfn.COVARIANCE.S(AA18:AA29,Y18:Y29)</f>
        <v>1.4469696969696968</v>
      </c>
      <c r="Z33" s="121">
        <f>_xlfn.COVARIANCE.S(AA18:AA29,Z18:Z29)</f>
        <v>8.3787878787878771</v>
      </c>
      <c r="AA33" s="121">
        <f>_xlfn.VAR.S(AA18:AA29)</f>
        <v>0.44696969696969741</v>
      </c>
      <c r="AC33" s="121">
        <v>-4.817343052360366E-3</v>
      </c>
      <c r="AD33" s="127">
        <v>-5.8291508875866392E-2</v>
      </c>
      <c r="AE33" s="127">
        <v>3.3456020566052351</v>
      </c>
      <c r="AF33" s="128">
        <f>AQ33</f>
        <v>1.0981589222837336</v>
      </c>
      <c r="AG33" s="127">
        <v>0.22308323198974458</v>
      </c>
      <c r="AH33" s="127">
        <v>0.27399430862760354</v>
      </c>
      <c r="AI33" s="127">
        <v>-0.66922071931992766</v>
      </c>
      <c r="AJ33" s="127">
        <v>0.48757133259428126</v>
      </c>
      <c r="AK33" s="127">
        <v>-0.89229670714734588</v>
      </c>
      <c r="AL33" s="127">
        <v>-1.2516206012624882</v>
      </c>
      <c r="AM33" s="127">
        <v>-1.0069537236936119</v>
      </c>
      <c r="AN33" s="127">
        <v>-0.41593971124320978</v>
      </c>
      <c r="AO33" s="127">
        <v>-0.74710666663082015</v>
      </c>
      <c r="AP33" s="127">
        <v>2.3854561268137728</v>
      </c>
      <c r="AQ33" s="127">
        <v>1.0981589222837336</v>
      </c>
      <c r="AR33" s="127">
        <v>0.51487420698827424</v>
      </c>
      <c r="AS33" s="127"/>
      <c r="AT33" s="127"/>
      <c r="AU33" s="127"/>
    </row>
    <row r="34" spans="1:50" ht="20.100000000000001" customHeight="1" x14ac:dyDescent="0.25">
      <c r="A34" s="34" t="s">
        <v>344</v>
      </c>
      <c r="B34" s="34" t="s">
        <v>25</v>
      </c>
      <c r="C34" s="109" t="s">
        <v>49</v>
      </c>
      <c r="D34" s="109" t="s">
        <v>105</v>
      </c>
      <c r="E34" s="1"/>
      <c r="K34" s="169"/>
      <c r="L34" s="169"/>
      <c r="M34" s="169"/>
      <c r="N34" s="171"/>
      <c r="O34" s="167"/>
      <c r="P34" s="89"/>
      <c r="Q34" s="1"/>
      <c r="R34" s="1"/>
      <c r="S34" s="1"/>
      <c r="T34" s="126"/>
      <c r="AC34" s="127"/>
      <c r="AD34" s="127"/>
      <c r="AE34" s="127"/>
      <c r="AF34" s="128">
        <f>AR34</f>
        <v>2.773190580019913</v>
      </c>
      <c r="AG34" s="127">
        <v>-9.8239429572253262E-2</v>
      </c>
      <c r="AH34" s="127">
        <v>-2.0560406157030107</v>
      </c>
      <c r="AI34" s="127">
        <v>-0.2850665253084157</v>
      </c>
      <c r="AJ34" s="127">
        <v>0.3153828218656019</v>
      </c>
      <c r="AK34" s="127">
        <v>-0.33177329924245647</v>
      </c>
      <c r="AL34" s="127">
        <v>-0.1383235454991667</v>
      </c>
      <c r="AM34" s="127">
        <v>-2.019732426035608</v>
      </c>
      <c r="AN34" s="127">
        <v>-2.3796186762570395</v>
      </c>
      <c r="AO34" s="127">
        <v>2.6880843686510865</v>
      </c>
      <c r="AP34" s="127">
        <v>1.0172625400930837</v>
      </c>
      <c r="AQ34" s="127">
        <v>0.51487420698827413</v>
      </c>
      <c r="AR34" s="127">
        <v>2.773190580019913</v>
      </c>
      <c r="AS34" s="127"/>
      <c r="AT34" s="127"/>
      <c r="AU34" s="127"/>
    </row>
    <row r="35" spans="1:50" ht="20.100000000000001" customHeight="1" x14ac:dyDescent="0.25">
      <c r="A35" s="3" t="str">
        <f>C10</f>
        <v>Área do terreno</v>
      </c>
      <c r="B35" s="107">
        <v>167.8</v>
      </c>
      <c r="C35" s="110" t="str">
        <f>C440</f>
        <v>Não extrapolou</v>
      </c>
      <c r="D35" s="110" t="str">
        <f>C441</f>
        <v>Admissível</v>
      </c>
      <c r="E35" s="1"/>
      <c r="K35" s="168" t="s">
        <v>350</v>
      </c>
      <c r="L35" s="168"/>
      <c r="M35" s="168"/>
      <c r="N35" s="170">
        <f>F74</f>
        <v>3.1542505291641362E-2</v>
      </c>
      <c r="O35" s="166" t="str">
        <f>IF(N35&lt;=0.3,"Aprovado","Revisar os elementos da amostra")</f>
        <v>Aprovado</v>
      </c>
      <c r="P35" s="90"/>
      <c r="Q35" s="1"/>
      <c r="R35" s="1"/>
      <c r="S35" s="1"/>
      <c r="T35" s="129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</row>
    <row r="36" spans="1:50" ht="20.100000000000001" customHeight="1" x14ac:dyDescent="0.25">
      <c r="A36" s="4" t="str">
        <f>D10</f>
        <v>Áres edificada</v>
      </c>
      <c r="B36" s="107">
        <v>125</v>
      </c>
      <c r="C36" s="110" t="str">
        <f>D440</f>
        <v>Não extrapolou</v>
      </c>
      <c r="D36" s="110" t="str">
        <f>D441</f>
        <v>Admissível</v>
      </c>
      <c r="E36" s="1"/>
      <c r="K36" s="169"/>
      <c r="L36" s="169"/>
      <c r="M36" s="169"/>
      <c r="N36" s="171"/>
      <c r="O36" s="167"/>
      <c r="P36" s="90"/>
      <c r="Q36" s="1"/>
      <c r="R36" s="1"/>
      <c r="S36" s="1"/>
      <c r="T36" s="129"/>
      <c r="AA36" s="130" t="s">
        <v>67</v>
      </c>
      <c r="AB36" s="130" t="s">
        <v>67</v>
      </c>
      <c r="AC36" s="130" t="s">
        <v>67</v>
      </c>
      <c r="AD36" s="130"/>
      <c r="AE36" s="130" t="s">
        <v>67</v>
      </c>
      <c r="AF36" s="130" t="s">
        <v>67</v>
      </c>
      <c r="AG36" s="130" t="s">
        <v>67</v>
      </c>
      <c r="AH36" s="130" t="s">
        <v>67</v>
      </c>
      <c r="AI36" s="130" t="s">
        <v>67</v>
      </c>
      <c r="AJ36" s="130"/>
      <c r="AK36" s="130" t="s">
        <v>67</v>
      </c>
      <c r="AL36" s="130" t="s">
        <v>67</v>
      </c>
      <c r="AM36" s="130" t="s">
        <v>67</v>
      </c>
      <c r="AN36" s="130" t="s">
        <v>67</v>
      </c>
      <c r="AO36" s="130" t="s">
        <v>67</v>
      </c>
      <c r="AP36" s="130" t="s">
        <v>67</v>
      </c>
      <c r="AQ36" s="130" t="s">
        <v>67</v>
      </c>
      <c r="AR36" s="130" t="s">
        <v>67</v>
      </c>
      <c r="AS36" s="130" t="s">
        <v>67</v>
      </c>
      <c r="AT36" s="130" t="s">
        <v>67</v>
      </c>
      <c r="AU36" s="130" t="s">
        <v>67</v>
      </c>
    </row>
    <row r="37" spans="1:50" ht="20.100000000000001" customHeight="1" x14ac:dyDescent="0.25">
      <c r="A37" s="4" t="str">
        <f>E10</f>
        <v>Quartos</v>
      </c>
      <c r="B37" s="108">
        <v>3</v>
      </c>
      <c r="C37" s="110"/>
      <c r="D37" s="110"/>
      <c r="K37" s="168" t="s">
        <v>346</v>
      </c>
      <c r="L37" s="168"/>
      <c r="M37" s="168"/>
      <c r="N37" s="170">
        <f>F75</f>
        <v>1.0834197361553942E-6</v>
      </c>
      <c r="O37" s="166" t="str">
        <f>IF(N37&lt;=0.3,"Aprovado","Revisar os elementos da amostra")</f>
        <v>Aprovado</v>
      </c>
      <c r="P37" s="90"/>
      <c r="Q37" s="1"/>
      <c r="R37" s="1"/>
      <c r="S37" s="1"/>
      <c r="T37" s="129"/>
      <c r="AA37" s="121">
        <v>1</v>
      </c>
      <c r="AB37" s="121">
        <f t="shared" ref="AB37:AB48" si="18">C11</f>
        <v>158</v>
      </c>
      <c r="AC37" s="121">
        <f t="shared" ref="AC37:AC48" si="19">D11</f>
        <v>145</v>
      </c>
      <c r="AD37" s="121">
        <f t="shared" ref="AD37:AD48" si="20">E11</f>
        <v>3</v>
      </c>
      <c r="AE37" s="121">
        <f t="shared" ref="AE37:AE48" si="21">I11</f>
        <v>360000</v>
      </c>
      <c r="AG37" s="121">
        <f>AA37</f>
        <v>1</v>
      </c>
      <c r="AH37" s="121">
        <f>AB37</f>
        <v>158</v>
      </c>
      <c r="AI37" s="121">
        <f>AC37</f>
        <v>145</v>
      </c>
      <c r="AJ37" s="121">
        <f>AD37</f>
        <v>3</v>
      </c>
      <c r="AK37" s="121">
        <f t="shared" ref="AK37:AK48" si="22">AE37</f>
        <v>360000</v>
      </c>
      <c r="AM37" s="121">
        <f>AG37</f>
        <v>1</v>
      </c>
      <c r="AN37" s="121">
        <f>AG38</f>
        <v>1</v>
      </c>
      <c r="AO37" s="121">
        <f>AG39</f>
        <v>1</v>
      </c>
      <c r="AP37" s="121">
        <f>AG40</f>
        <v>1</v>
      </c>
      <c r="AQ37" s="121">
        <f>AG41</f>
        <v>1</v>
      </c>
      <c r="AR37" s="121">
        <f>AG42</f>
        <v>1</v>
      </c>
      <c r="AS37" s="121">
        <f>AG43</f>
        <v>1</v>
      </c>
      <c r="AT37" s="121">
        <f>AG44</f>
        <v>1</v>
      </c>
      <c r="AU37" s="121">
        <f>AG45</f>
        <v>1</v>
      </c>
      <c r="AV37" s="121">
        <f>AG46</f>
        <v>1</v>
      </c>
      <c r="AW37" s="121">
        <f>AG47</f>
        <v>1</v>
      </c>
      <c r="AX37" s="121">
        <f>AG48</f>
        <v>1</v>
      </c>
    </row>
    <row r="38" spans="1:50" ht="20.100000000000001" customHeight="1" x14ac:dyDescent="0.25">
      <c r="A38" s="192" t="s">
        <v>382</v>
      </c>
      <c r="B38" s="192"/>
      <c r="C38" s="192"/>
      <c r="D38" s="192"/>
      <c r="E38" s="192"/>
      <c r="F38" s="192"/>
      <c r="G38" s="192"/>
      <c r="H38" s="192"/>
      <c r="I38" s="192"/>
      <c r="J38" s="88"/>
      <c r="K38" s="169"/>
      <c r="L38" s="169"/>
      <c r="M38" s="169"/>
      <c r="N38" s="171"/>
      <c r="O38" s="167"/>
      <c r="P38" s="90"/>
      <c r="Q38" s="1"/>
      <c r="R38" s="1"/>
      <c r="S38" s="1"/>
      <c r="T38" s="129"/>
      <c r="AA38" s="121">
        <v>1</v>
      </c>
      <c r="AB38" s="121">
        <f t="shared" si="18"/>
        <v>178</v>
      </c>
      <c r="AC38" s="121">
        <f t="shared" si="19"/>
        <v>125</v>
      </c>
      <c r="AD38" s="121">
        <f t="shared" si="20"/>
        <v>2</v>
      </c>
      <c r="AE38" s="121">
        <f t="shared" si="21"/>
        <v>342000</v>
      </c>
      <c r="AG38" s="121">
        <f t="shared" ref="AG38:AG48" si="23">AA38</f>
        <v>1</v>
      </c>
      <c r="AH38" s="121">
        <f t="shared" ref="AH38:AH48" si="24">AB38</f>
        <v>178</v>
      </c>
      <c r="AI38" s="121">
        <f t="shared" ref="AI38:AI48" si="25">AC38</f>
        <v>125</v>
      </c>
      <c r="AJ38" s="121">
        <f t="shared" ref="AJ38:AJ48" si="26">AD38</f>
        <v>2</v>
      </c>
      <c r="AK38" s="121">
        <f t="shared" si="22"/>
        <v>342000</v>
      </c>
      <c r="AM38" s="121">
        <f>AH37</f>
        <v>158</v>
      </c>
      <c r="AN38" s="121">
        <f>AH38</f>
        <v>178</v>
      </c>
      <c r="AO38" s="121">
        <f>AH39</f>
        <v>158</v>
      </c>
      <c r="AP38" s="121">
        <f>AH40</f>
        <v>178</v>
      </c>
      <c r="AQ38" s="121">
        <f>AH41</f>
        <v>158</v>
      </c>
      <c r="AR38" s="121">
        <f>AH42</f>
        <v>173</v>
      </c>
      <c r="AS38" s="121">
        <f>AH43</f>
        <v>195</v>
      </c>
      <c r="AT38" s="121">
        <f>AH44</f>
        <v>168</v>
      </c>
      <c r="AU38" s="121">
        <f>AH45</f>
        <v>195</v>
      </c>
      <c r="AV38" s="121">
        <f>AH46</f>
        <v>195</v>
      </c>
      <c r="AW38" s="121">
        <f>AH47</f>
        <v>182</v>
      </c>
      <c r="AX38" s="121">
        <f>AH48</f>
        <v>185</v>
      </c>
    </row>
    <row r="39" spans="1:50" ht="20.100000000000001" customHeight="1" x14ac:dyDescent="0.25">
      <c r="A39" s="192"/>
      <c r="B39" s="192"/>
      <c r="C39" s="192"/>
      <c r="D39" s="192"/>
      <c r="E39" s="192"/>
      <c r="F39" s="192"/>
      <c r="G39" s="192"/>
      <c r="H39" s="192"/>
      <c r="I39" s="192"/>
      <c r="J39" s="88"/>
      <c r="K39" s="168" t="s">
        <v>347</v>
      </c>
      <c r="L39" s="168"/>
      <c r="M39" s="168"/>
      <c r="N39" s="170">
        <f>F76</f>
        <v>9.7103585953817947E-2</v>
      </c>
      <c r="O39" s="166" t="str">
        <f>IF(N39&lt;=0.3,"Aprovado","Revisar os elementos da amostra")</f>
        <v>Aprovado</v>
      </c>
      <c r="P39" s="90"/>
      <c r="Q39" s="1"/>
      <c r="R39" s="1"/>
      <c r="S39" s="1"/>
      <c r="T39" s="129"/>
      <c r="AA39" s="121">
        <v>1</v>
      </c>
      <c r="AB39" s="121">
        <f t="shared" si="18"/>
        <v>158</v>
      </c>
      <c r="AC39" s="121">
        <f t="shared" si="19"/>
        <v>129</v>
      </c>
      <c r="AD39" s="121">
        <f t="shared" si="20"/>
        <v>3</v>
      </c>
      <c r="AE39" s="121">
        <f t="shared" si="21"/>
        <v>342000</v>
      </c>
      <c r="AG39" s="121">
        <f t="shared" si="23"/>
        <v>1</v>
      </c>
      <c r="AH39" s="121">
        <f t="shared" si="24"/>
        <v>158</v>
      </c>
      <c r="AI39" s="121">
        <f t="shared" si="25"/>
        <v>129</v>
      </c>
      <c r="AJ39" s="121">
        <f t="shared" si="26"/>
        <v>3</v>
      </c>
      <c r="AK39" s="121">
        <f t="shared" si="22"/>
        <v>342000</v>
      </c>
      <c r="AM39" s="121">
        <f>AI37</f>
        <v>145</v>
      </c>
      <c r="AN39" s="121">
        <f>AI38</f>
        <v>125</v>
      </c>
      <c r="AO39" s="121">
        <f>AI39</f>
        <v>129</v>
      </c>
      <c r="AP39" s="121">
        <f>AI40</f>
        <v>145</v>
      </c>
      <c r="AQ39" s="121">
        <f>AI41</f>
        <v>125</v>
      </c>
      <c r="AR39" s="121">
        <f>AI42</f>
        <v>115</v>
      </c>
      <c r="AS39" s="121">
        <f>AI43</f>
        <v>98</v>
      </c>
      <c r="AT39" s="121">
        <f>AI44</f>
        <v>115</v>
      </c>
      <c r="AU39" s="121">
        <f>AI45</f>
        <v>135</v>
      </c>
      <c r="AV39" s="121">
        <f>AI46</f>
        <v>175</v>
      </c>
      <c r="AW39" s="121">
        <f>AI47</f>
        <v>155</v>
      </c>
      <c r="AX39" s="121">
        <f>AI48</f>
        <v>160</v>
      </c>
    </row>
    <row r="40" spans="1:50" ht="20.100000000000001" customHeight="1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96"/>
      <c r="K40" s="169"/>
      <c r="L40" s="169"/>
      <c r="M40" s="169"/>
      <c r="N40" s="171"/>
      <c r="O40" s="167"/>
      <c r="P40" s="90"/>
      <c r="Q40" s="1"/>
      <c r="R40" s="1"/>
      <c r="S40" s="1"/>
      <c r="T40" s="129"/>
      <c r="AA40" s="121">
        <v>1</v>
      </c>
      <c r="AB40" s="121">
        <f t="shared" si="18"/>
        <v>178</v>
      </c>
      <c r="AC40" s="121">
        <f t="shared" si="19"/>
        <v>145</v>
      </c>
      <c r="AD40" s="121">
        <f t="shared" si="20"/>
        <v>3</v>
      </c>
      <c r="AE40" s="121">
        <f t="shared" si="21"/>
        <v>360000</v>
      </c>
      <c r="AG40" s="121">
        <f t="shared" si="23"/>
        <v>1</v>
      </c>
      <c r="AH40" s="121">
        <f t="shared" si="24"/>
        <v>178</v>
      </c>
      <c r="AI40" s="121">
        <f t="shared" si="25"/>
        <v>145</v>
      </c>
      <c r="AJ40" s="121">
        <f t="shared" si="26"/>
        <v>3</v>
      </c>
      <c r="AK40" s="121">
        <f t="shared" si="22"/>
        <v>360000</v>
      </c>
      <c r="AM40" s="121">
        <f>AJ37</f>
        <v>3</v>
      </c>
      <c r="AN40" s="121">
        <f>AJ38</f>
        <v>2</v>
      </c>
      <c r="AO40" s="121">
        <f>AJ39</f>
        <v>3</v>
      </c>
      <c r="AP40" s="121">
        <f>AJ40</f>
        <v>3</v>
      </c>
      <c r="AQ40" s="121">
        <f>AJ41</f>
        <v>3</v>
      </c>
      <c r="AR40" s="121">
        <f>AJ42</f>
        <v>3</v>
      </c>
      <c r="AS40" s="121">
        <f>AJ43</f>
        <v>2</v>
      </c>
      <c r="AT40" s="121">
        <f>AJ44</f>
        <v>2</v>
      </c>
      <c r="AU40" s="121">
        <f>AJ45</f>
        <v>4</v>
      </c>
      <c r="AV40" s="121">
        <f>AJ46</f>
        <v>3</v>
      </c>
      <c r="AW40" s="121">
        <f>AJ47</f>
        <v>3</v>
      </c>
      <c r="AX40" s="121">
        <f>AJ48</f>
        <v>4</v>
      </c>
    </row>
    <row r="41" spans="1:50" ht="20.100000000000001" customHeight="1" x14ac:dyDescent="0.25">
      <c r="A41" s="1"/>
      <c r="B41" s="1"/>
      <c r="C41" s="1"/>
      <c r="D41" s="1"/>
      <c r="E41" s="1"/>
      <c r="K41" s="168" t="s">
        <v>166</v>
      </c>
      <c r="L41" s="168"/>
      <c r="M41" s="168"/>
      <c r="N41" s="170">
        <f>E480</f>
        <v>1.6485187210592431E-2</v>
      </c>
      <c r="O41" s="166" t="str">
        <f>IF(N41&lt;=0.5,"Aprovado","Revisar os elementos da amostra")</f>
        <v>Aprovado</v>
      </c>
      <c r="P41" s="90"/>
      <c r="Q41" s="1"/>
      <c r="R41" s="1"/>
      <c r="S41" s="1"/>
      <c r="T41" s="129"/>
      <c r="AA41" s="121">
        <v>1</v>
      </c>
      <c r="AB41" s="121">
        <f t="shared" si="18"/>
        <v>158</v>
      </c>
      <c r="AC41" s="121">
        <f t="shared" si="19"/>
        <v>125</v>
      </c>
      <c r="AD41" s="121">
        <f t="shared" si="20"/>
        <v>3</v>
      </c>
      <c r="AE41" s="121">
        <f t="shared" si="21"/>
        <v>333000</v>
      </c>
      <c r="AG41" s="121">
        <f t="shared" si="23"/>
        <v>1</v>
      </c>
      <c r="AH41" s="121">
        <f t="shared" si="24"/>
        <v>158</v>
      </c>
      <c r="AI41" s="121">
        <f t="shared" si="25"/>
        <v>125</v>
      </c>
      <c r="AJ41" s="121">
        <f t="shared" si="26"/>
        <v>3</v>
      </c>
      <c r="AK41" s="121">
        <f t="shared" si="22"/>
        <v>333000</v>
      </c>
    </row>
    <row r="42" spans="1:50" ht="20.100000000000001" customHeight="1" x14ac:dyDescent="0.25">
      <c r="A42" s="184" t="s">
        <v>144</v>
      </c>
      <c r="B42" s="184"/>
      <c r="C42" s="184"/>
      <c r="D42" s="184"/>
      <c r="E42" s="184"/>
      <c r="F42" s="184"/>
      <c r="G42" s="151"/>
      <c r="H42" s="151"/>
      <c r="I42" s="151"/>
      <c r="K42" s="169"/>
      <c r="L42" s="169"/>
      <c r="M42" s="169"/>
      <c r="N42" s="171"/>
      <c r="O42" s="167"/>
      <c r="P42" s="90"/>
      <c r="Q42" s="1"/>
      <c r="R42" s="1"/>
      <c r="S42" s="1"/>
      <c r="T42" s="129"/>
      <c r="AA42" s="121">
        <v>1</v>
      </c>
      <c r="AB42" s="121">
        <f t="shared" si="18"/>
        <v>173</v>
      </c>
      <c r="AC42" s="121">
        <f t="shared" si="19"/>
        <v>115</v>
      </c>
      <c r="AD42" s="121">
        <f t="shared" si="20"/>
        <v>3</v>
      </c>
      <c r="AE42" s="121">
        <f t="shared" si="21"/>
        <v>324000</v>
      </c>
      <c r="AG42" s="121">
        <f t="shared" si="23"/>
        <v>1</v>
      </c>
      <c r="AH42" s="121">
        <f t="shared" si="24"/>
        <v>173</v>
      </c>
      <c r="AI42" s="121">
        <f t="shared" si="25"/>
        <v>115</v>
      </c>
      <c r="AJ42" s="121">
        <f t="shared" si="26"/>
        <v>3</v>
      </c>
      <c r="AK42" s="121">
        <f t="shared" si="22"/>
        <v>324000</v>
      </c>
      <c r="AM42" s="121" cm="1">
        <f t="array" ref="AM42:AP45">MMULT(AM37:AX40,AG37:AJ48)</f>
        <v>12</v>
      </c>
      <c r="AN42" s="121">
        <v>2123</v>
      </c>
      <c r="AO42" s="121">
        <v>1622</v>
      </c>
      <c r="AP42" s="121">
        <v>35</v>
      </c>
    </row>
    <row r="43" spans="1:50" ht="20.100000000000001" customHeight="1" thickBot="1" x14ac:dyDescent="0.3">
      <c r="E43" s="1"/>
      <c r="F43" s="1"/>
      <c r="G43" s="1"/>
      <c r="H43" s="1"/>
      <c r="I43" s="1"/>
      <c r="J43" s="1"/>
      <c r="K43" s="1" t="str">
        <f t="shared" ref="K43:K48" si="27">IF(ABS(E191)&gt;2,"Ponto atípico","")</f>
        <v/>
      </c>
      <c r="L43" s="1"/>
      <c r="M43" s="1"/>
      <c r="N43" s="1"/>
      <c r="O43" s="1"/>
      <c r="P43" s="1"/>
      <c r="Q43" s="1"/>
      <c r="R43" s="1"/>
      <c r="S43" s="1"/>
      <c r="AA43" s="121">
        <v>1</v>
      </c>
      <c r="AB43" s="121">
        <f t="shared" si="18"/>
        <v>195</v>
      </c>
      <c r="AC43" s="121">
        <f t="shared" si="19"/>
        <v>98</v>
      </c>
      <c r="AD43" s="121">
        <f t="shared" si="20"/>
        <v>2</v>
      </c>
      <c r="AE43" s="121">
        <f t="shared" si="21"/>
        <v>306000</v>
      </c>
      <c r="AG43" s="121">
        <f t="shared" si="23"/>
        <v>1</v>
      </c>
      <c r="AH43" s="121">
        <f t="shared" si="24"/>
        <v>195</v>
      </c>
      <c r="AI43" s="121">
        <f t="shared" si="25"/>
        <v>98</v>
      </c>
      <c r="AJ43" s="121">
        <f t="shared" si="26"/>
        <v>2</v>
      </c>
      <c r="AK43" s="121">
        <f t="shared" si="22"/>
        <v>306000</v>
      </c>
      <c r="AM43" s="121">
        <v>2123</v>
      </c>
      <c r="AN43" s="121">
        <v>377837</v>
      </c>
      <c r="AO43" s="121">
        <v>287687</v>
      </c>
      <c r="AP43" s="121">
        <v>6208</v>
      </c>
    </row>
    <row r="44" spans="1:50" ht="20.100000000000001" customHeight="1" x14ac:dyDescent="0.25">
      <c r="A44" s="13"/>
      <c r="B44" s="13" t="str">
        <f>C10</f>
        <v>Área do terreno</v>
      </c>
      <c r="C44" s="13" t="str">
        <f>D10</f>
        <v>Áres edificada</v>
      </c>
      <c r="D44" s="13" t="str">
        <f>E10</f>
        <v>Quartos</v>
      </c>
      <c r="E44" s="1"/>
      <c r="K44" s="1" t="str">
        <f t="shared" si="27"/>
        <v/>
      </c>
      <c r="L44" s="1"/>
      <c r="M44" s="1"/>
      <c r="N44" s="1"/>
      <c r="O44" s="1"/>
      <c r="P44" s="1"/>
      <c r="Q44" s="1"/>
      <c r="R44" s="1"/>
      <c r="S44" s="1"/>
      <c r="AA44" s="121">
        <v>1</v>
      </c>
      <c r="AB44" s="121">
        <f t="shared" si="18"/>
        <v>168</v>
      </c>
      <c r="AC44" s="121">
        <f t="shared" si="19"/>
        <v>115</v>
      </c>
      <c r="AD44" s="121">
        <f t="shared" si="20"/>
        <v>2</v>
      </c>
      <c r="AE44" s="121">
        <f t="shared" si="21"/>
        <v>324000</v>
      </c>
      <c r="AG44" s="121">
        <f t="shared" si="23"/>
        <v>1</v>
      </c>
      <c r="AH44" s="121">
        <f t="shared" si="24"/>
        <v>168</v>
      </c>
      <c r="AI44" s="121">
        <f t="shared" si="25"/>
        <v>115</v>
      </c>
      <c r="AJ44" s="121">
        <f t="shared" si="26"/>
        <v>2</v>
      </c>
      <c r="AK44" s="121">
        <f t="shared" si="22"/>
        <v>324000</v>
      </c>
      <c r="AM44" s="121">
        <v>1622</v>
      </c>
      <c r="AN44" s="121">
        <v>287687</v>
      </c>
      <c r="AO44" s="121">
        <v>224470</v>
      </c>
      <c r="AP44" s="121">
        <v>4823</v>
      </c>
    </row>
    <row r="45" spans="1:50" ht="20.100000000000001" customHeight="1" x14ac:dyDescent="0.25">
      <c r="A45" s="14" t="str">
        <f>C10</f>
        <v>Área do terreno</v>
      </c>
      <c r="B45" s="14">
        <v>1</v>
      </c>
      <c r="C45" s="14"/>
      <c r="D45" s="14"/>
      <c r="E45" s="1"/>
      <c r="K45" s="121" t="str">
        <f t="shared" si="27"/>
        <v/>
      </c>
      <c r="AA45" s="121">
        <v>1</v>
      </c>
      <c r="AB45" s="121">
        <f t="shared" si="18"/>
        <v>195</v>
      </c>
      <c r="AC45" s="121">
        <f t="shared" si="19"/>
        <v>135</v>
      </c>
      <c r="AD45" s="121">
        <f t="shared" si="20"/>
        <v>4</v>
      </c>
      <c r="AE45" s="121">
        <f t="shared" si="21"/>
        <v>369000</v>
      </c>
      <c r="AG45" s="121">
        <f t="shared" si="23"/>
        <v>1</v>
      </c>
      <c r="AH45" s="121">
        <f t="shared" si="24"/>
        <v>195</v>
      </c>
      <c r="AI45" s="121">
        <f t="shared" si="25"/>
        <v>135</v>
      </c>
      <c r="AJ45" s="121">
        <f t="shared" si="26"/>
        <v>4</v>
      </c>
      <c r="AK45" s="121">
        <f t="shared" si="22"/>
        <v>369000</v>
      </c>
      <c r="AM45" s="121">
        <v>35</v>
      </c>
      <c r="AN45" s="121">
        <v>6208</v>
      </c>
      <c r="AO45" s="121">
        <v>4823</v>
      </c>
      <c r="AP45" s="121">
        <v>107</v>
      </c>
    </row>
    <row r="46" spans="1:50" ht="20.100000000000001" customHeight="1" x14ac:dyDescent="0.25">
      <c r="A46" s="15" t="str">
        <f>D10</f>
        <v>Áres edificada</v>
      </c>
      <c r="B46" s="15">
        <f>CORREL(C11:C22,D11:D22)</f>
        <v>0.21261172991453056</v>
      </c>
      <c r="C46" s="15">
        <v>1</v>
      </c>
      <c r="D46" s="15"/>
      <c r="E46" s="1"/>
      <c r="K46" s="121" t="str">
        <f t="shared" si="27"/>
        <v/>
      </c>
      <c r="AA46" s="121">
        <v>1</v>
      </c>
      <c r="AB46" s="121">
        <f t="shared" si="18"/>
        <v>195</v>
      </c>
      <c r="AC46" s="121">
        <f t="shared" si="19"/>
        <v>175</v>
      </c>
      <c r="AD46" s="121">
        <f t="shared" si="20"/>
        <v>3</v>
      </c>
      <c r="AE46" s="121">
        <f t="shared" si="21"/>
        <v>405000</v>
      </c>
      <c r="AG46" s="121">
        <f t="shared" si="23"/>
        <v>1</v>
      </c>
      <c r="AH46" s="121">
        <f t="shared" si="24"/>
        <v>195</v>
      </c>
      <c r="AI46" s="121">
        <f t="shared" si="25"/>
        <v>175</v>
      </c>
      <c r="AJ46" s="121">
        <f t="shared" si="26"/>
        <v>3</v>
      </c>
      <c r="AK46" s="121">
        <f t="shared" si="22"/>
        <v>405000</v>
      </c>
    </row>
    <row r="47" spans="1:50" ht="20.100000000000001" customHeight="1" thickBot="1" x14ac:dyDescent="0.3">
      <c r="A47" s="16" t="str">
        <f>E10</f>
        <v>Quartos</v>
      </c>
      <c r="B47" s="16">
        <f>CORREL(C11:C22,E11:E22)</f>
        <v>0.15156892463509833</v>
      </c>
      <c r="C47" s="16">
        <f>CORREL(D11:D22,E11:E22)</f>
        <v>0.57477979609500229</v>
      </c>
      <c r="D47" s="16">
        <v>1</v>
      </c>
      <c r="E47" s="1"/>
      <c r="K47" s="121" t="str">
        <f t="shared" si="27"/>
        <v/>
      </c>
      <c r="AA47" s="121">
        <v>1</v>
      </c>
      <c r="AB47" s="121">
        <f t="shared" si="18"/>
        <v>182</v>
      </c>
      <c r="AC47" s="121">
        <f t="shared" si="19"/>
        <v>155</v>
      </c>
      <c r="AD47" s="121">
        <f t="shared" si="20"/>
        <v>3</v>
      </c>
      <c r="AE47" s="121">
        <f t="shared" si="21"/>
        <v>369000</v>
      </c>
      <c r="AG47" s="121">
        <f t="shared" si="23"/>
        <v>1</v>
      </c>
      <c r="AH47" s="121">
        <f t="shared" si="24"/>
        <v>182</v>
      </c>
      <c r="AI47" s="121">
        <f t="shared" si="25"/>
        <v>155</v>
      </c>
      <c r="AJ47" s="121">
        <f t="shared" si="26"/>
        <v>3</v>
      </c>
      <c r="AK47" s="121">
        <f t="shared" si="22"/>
        <v>369000</v>
      </c>
      <c r="AM47" s="121" cm="1">
        <f t="array" ref="AM47:AP50">MINVERSE(_xlfn.ANCHORARRAY(AM42))</f>
        <v>15.276830356310413</v>
      </c>
      <c r="AN47" s="121">
        <v>-7.3689692167591303E-2</v>
      </c>
      <c r="AO47" s="121">
        <v>-1.3940859699798969E-2</v>
      </c>
      <c r="AP47" s="121">
        <v>-9.3333524881564406E-2</v>
      </c>
    </row>
    <row r="48" spans="1:50" s="130" customFormat="1" ht="20.100000000000001" customHeight="1" x14ac:dyDescent="0.25">
      <c r="B48" s="88"/>
      <c r="C48" s="88"/>
      <c r="D48" s="88"/>
      <c r="E48" s="88"/>
      <c r="F48" s="88"/>
      <c r="G48" s="88"/>
      <c r="H48" s="88"/>
      <c r="I48" s="88"/>
      <c r="J48" s="88"/>
      <c r="K48" s="121" t="str">
        <f t="shared" si="27"/>
        <v/>
      </c>
      <c r="AA48" s="121">
        <v>1</v>
      </c>
      <c r="AB48" s="130">
        <f t="shared" si="18"/>
        <v>185</v>
      </c>
      <c r="AC48" s="121">
        <f t="shared" si="19"/>
        <v>160</v>
      </c>
      <c r="AD48" s="121">
        <f t="shared" si="20"/>
        <v>4</v>
      </c>
      <c r="AE48" s="121">
        <f t="shared" si="21"/>
        <v>387000</v>
      </c>
      <c r="AG48" s="121">
        <f t="shared" si="23"/>
        <v>1</v>
      </c>
      <c r="AH48" s="130">
        <f t="shared" si="24"/>
        <v>185</v>
      </c>
      <c r="AI48" s="121">
        <f t="shared" si="25"/>
        <v>160</v>
      </c>
      <c r="AJ48" s="121">
        <f t="shared" si="26"/>
        <v>4</v>
      </c>
      <c r="AK48" s="121">
        <f t="shared" si="22"/>
        <v>387000</v>
      </c>
      <c r="AM48" s="130">
        <v>-7.3689692167592025E-2</v>
      </c>
      <c r="AN48" s="130">
        <v>4.6758680246783744E-4</v>
      </c>
      <c r="AO48" s="130">
        <v>-5.7387525225683141E-5</v>
      </c>
      <c r="AP48" s="130">
        <v>-4.3794027748731931E-4</v>
      </c>
    </row>
    <row r="49" spans="1:50" ht="20.100000000000001" customHeight="1" x14ac:dyDescent="0.25">
      <c r="A49" s="192" t="s">
        <v>409</v>
      </c>
      <c r="B49" s="192"/>
      <c r="C49" s="192"/>
      <c r="D49" s="192"/>
      <c r="E49" s="192"/>
      <c r="F49" s="192"/>
      <c r="G49" s="192"/>
      <c r="H49" s="192"/>
      <c r="I49" s="192"/>
      <c r="J49" s="88"/>
      <c r="AM49" s="121">
        <v>-1.3940859699797706E-2</v>
      </c>
      <c r="AN49" s="121">
        <v>-5.7387525225689504E-5</v>
      </c>
      <c r="AO49" s="121">
        <v>2.9259988609035744E-4</v>
      </c>
      <c r="AP49" s="121">
        <v>-5.2992280796242417E-3</v>
      </c>
    </row>
    <row r="50" spans="1:50" ht="20.100000000000001" customHeight="1" x14ac:dyDescent="0.25">
      <c r="A50" s="192"/>
      <c r="B50" s="192"/>
      <c r="C50" s="192"/>
      <c r="D50" s="192"/>
      <c r="E50" s="192"/>
      <c r="F50" s="192"/>
      <c r="G50" s="192"/>
      <c r="H50" s="192"/>
      <c r="I50" s="192"/>
      <c r="AM50" s="121">
        <v>-9.3333524881578575E-2</v>
      </c>
      <c r="AN50" s="121">
        <v>-4.3794027748727431E-4</v>
      </c>
      <c r="AO50" s="121">
        <v>-5.2992280796241957E-3</v>
      </c>
      <c r="AP50" s="121">
        <v>0.30414564150956774</v>
      </c>
    </row>
    <row r="51" spans="1:50" ht="20.10000000000000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50" ht="20.100000000000001" customHeight="1" x14ac:dyDescent="0.25">
      <c r="A52" s="184" t="s">
        <v>8</v>
      </c>
      <c r="B52" s="184"/>
      <c r="C52" s="184"/>
      <c r="D52" s="184"/>
      <c r="E52" s="184"/>
      <c r="F52" s="184"/>
      <c r="G52" s="151"/>
      <c r="H52" s="151"/>
      <c r="I52" s="151"/>
      <c r="J52" s="96"/>
      <c r="AH52" s="121">
        <f>AG53</f>
        <v>1</v>
      </c>
      <c r="AI52" s="121">
        <f>AG54</f>
        <v>167.8</v>
      </c>
      <c r="AJ52" s="121">
        <f>AG55</f>
        <v>125</v>
      </c>
      <c r="AK52" s="121">
        <f>AG56</f>
        <v>3</v>
      </c>
      <c r="AM52" s="121" cm="1">
        <f t="array" ref="AM52:AM55">MMULT(AM37:AX40,AK37:AK48)</f>
        <v>4221000</v>
      </c>
    </row>
    <row r="53" spans="1:50" ht="20.100000000000001" customHeight="1" x14ac:dyDescent="0.25">
      <c r="AG53" s="121">
        <v>1</v>
      </c>
      <c r="AM53" s="121">
        <v>748323000</v>
      </c>
    </row>
    <row r="54" spans="1:50" ht="20.100000000000001" customHeight="1" x14ac:dyDescent="0.25">
      <c r="A54" s="12" t="s">
        <v>7</v>
      </c>
      <c r="B54" s="48">
        <f>B55^(1/2)</f>
        <v>0.98840073485924618</v>
      </c>
      <c r="D54" s="183" t="s">
        <v>156</v>
      </c>
      <c r="E54" s="183"/>
      <c r="F54" s="44"/>
      <c r="G54" s="44"/>
      <c r="H54" s="44"/>
      <c r="I54" s="44"/>
      <c r="J54" s="44"/>
      <c r="V54" s="130" t="s">
        <v>157</v>
      </c>
      <c r="AG54" s="121">
        <f>C447</f>
        <v>167.8</v>
      </c>
      <c r="AM54" s="121">
        <v>577206000</v>
      </c>
    </row>
    <row r="55" spans="1:50" ht="20.100000000000001" customHeight="1" x14ac:dyDescent="0.25">
      <c r="A55" s="2" t="s">
        <v>6</v>
      </c>
      <c r="B55" s="17">
        <f>C67/C69</f>
        <v>0.97693601267029795</v>
      </c>
      <c r="D55" s="179" t="s">
        <v>158</v>
      </c>
      <c r="E55" s="179"/>
      <c r="F55" s="44"/>
      <c r="G55" s="44"/>
      <c r="H55" s="44"/>
      <c r="I55" s="44"/>
      <c r="J55" s="44"/>
      <c r="V55" s="130" t="s">
        <v>159</v>
      </c>
      <c r="AG55" s="121">
        <f>C448</f>
        <v>125</v>
      </c>
      <c r="AH55" s="121" cm="1">
        <f t="array" ref="AH55:AK55">MMULT(AH52:AK52,_xlfn.ANCHORARRAY(AM47))</f>
        <v>0.88909197346902136</v>
      </c>
      <c r="AI55" s="121">
        <v>-3.7158881991611872E-3</v>
      </c>
      <c r="AJ55" s="121">
        <v>-2.8931849102465101E-3</v>
      </c>
      <c r="AK55" s="121">
        <v>8.3213511131736362E-2</v>
      </c>
      <c r="AM55" s="121">
        <v>12447000</v>
      </c>
    </row>
    <row r="56" spans="1:50" ht="20.100000000000001" customHeight="1" x14ac:dyDescent="0.25">
      <c r="A56" s="18" t="s">
        <v>383</v>
      </c>
      <c r="B56" s="19">
        <f>1-(((B58-1)/(B58-B59-1))*(1-B55))</f>
        <v>0.96828701742165968</v>
      </c>
      <c r="D56" s="2" t="s">
        <v>93</v>
      </c>
      <c r="E56" s="8">
        <f>3*(B59+1)</f>
        <v>12</v>
      </c>
      <c r="F56" s="44"/>
      <c r="G56" s="44"/>
      <c r="H56" s="44"/>
      <c r="I56" s="44"/>
      <c r="J56" s="44"/>
      <c r="V56" s="130" t="s">
        <v>160</v>
      </c>
      <c r="AG56" s="121">
        <f>C449</f>
        <v>3</v>
      </c>
    </row>
    <row r="57" spans="1:50" ht="20.100000000000001" customHeight="1" x14ac:dyDescent="0.25">
      <c r="D57" s="18" t="s">
        <v>92</v>
      </c>
      <c r="E57" s="20">
        <f>4*(B59+1)</f>
        <v>16</v>
      </c>
      <c r="V57" s="130" t="s">
        <v>161</v>
      </c>
      <c r="AH57" s="121" cm="1">
        <f t="array" ref="AH57">MMULT(_xlfn.ANCHORARRAY(AH55),AG53:AG56)</f>
        <v>0.15355835326416944</v>
      </c>
      <c r="AM57" s="121" cm="1">
        <f t="array" ref="AM57:AM60">MMULT(_xlfn.ANCHORARRAY(AM47),_xlfn.ANCHORARRAY(AM52))</f>
        <v>131339.17397483415</v>
      </c>
    </row>
    <row r="58" spans="1:50" ht="20.100000000000001" customHeight="1" x14ac:dyDescent="0.25">
      <c r="A58" s="12" t="s">
        <v>363</v>
      </c>
      <c r="B58" s="33">
        <v>12</v>
      </c>
      <c r="D58" s="18" t="s">
        <v>91</v>
      </c>
      <c r="E58" s="20">
        <f>6*(B59+1)</f>
        <v>24</v>
      </c>
      <c r="K58" s="130"/>
      <c r="AM58" s="121">
        <v>286.30162443328572</v>
      </c>
    </row>
    <row r="59" spans="1:50" ht="20.100000000000001" customHeight="1" x14ac:dyDescent="0.25">
      <c r="A59" s="12" t="s">
        <v>364</v>
      </c>
      <c r="B59" s="33">
        <v>3</v>
      </c>
      <c r="D59" s="44"/>
      <c r="E59" s="44"/>
      <c r="K59" s="130"/>
      <c r="AG59" s="121" t="s">
        <v>128</v>
      </c>
      <c r="AH59" s="121">
        <f>AH57^(1/2)</f>
        <v>0.39186522334109908</v>
      </c>
      <c r="AM59" s="121">
        <v>1142.1441112781758</v>
      </c>
    </row>
    <row r="60" spans="1:50" ht="20.100000000000001" customHeight="1" x14ac:dyDescent="0.25">
      <c r="A60" s="12" t="s">
        <v>114</v>
      </c>
      <c r="B60" s="33">
        <f>B59+1</f>
        <v>4</v>
      </c>
      <c r="D60" s="45" t="s">
        <v>149</v>
      </c>
      <c r="K60" s="131"/>
      <c r="AM60" s="121">
        <v>5272.9661467736587</v>
      </c>
    </row>
    <row r="61" spans="1:50" ht="20.100000000000001" customHeight="1" x14ac:dyDescent="0.25">
      <c r="A61" s="12" t="s">
        <v>12</v>
      </c>
      <c r="B61" s="33">
        <f>B58-B60</f>
        <v>8</v>
      </c>
      <c r="D61" s="180" t="str" cm="1">
        <f t="array" ref="D61">_xlfn.IFS(B58&lt;E56,V54,AND(B58&gt;=E56,B58&lt;E57),V55,AND(B58&gt;=E57,B58&lt;E58),V56,B58&gt;=E58,V57)</f>
        <v>Atende às exigências para o grau I da NBR 14653-2:2011</v>
      </c>
      <c r="E61" s="180"/>
      <c r="K61" s="131"/>
    </row>
    <row r="62" spans="1:50" ht="20.100000000000001" customHeight="1" x14ac:dyDescent="0.25">
      <c r="A62" s="12" t="s">
        <v>1</v>
      </c>
      <c r="B62" s="12">
        <f>((C68/(B58-B59-1))^(1/2))</f>
        <v>5089.3593428802187</v>
      </c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</row>
    <row r="63" spans="1:50" ht="20.100000000000001" customHeight="1" x14ac:dyDescent="0.25">
      <c r="B63" s="8"/>
      <c r="AM63" s="121" cm="1">
        <f t="array" ref="AM63:AX66">MMULT(_xlfn.ANCHORARRAY(AM47),AM37:AX40)</f>
        <v>1.3324337627154434</v>
      </c>
      <c r="AN63" s="121">
        <v>0.23079063824116114</v>
      </c>
      <c r="AO63" s="121">
        <v>1.5554875179122272</v>
      </c>
      <c r="AP63" s="121">
        <v>-0.14136008063638283</v>
      </c>
      <c r="AQ63" s="121">
        <v>1.611250956711423</v>
      </c>
      <c r="AR63" s="121">
        <v>0.64531417119554346</v>
      </c>
      <c r="AS63" s="121">
        <v>-0.64553091671331919</v>
      </c>
      <c r="AT63" s="121">
        <v>1.107096156915063</v>
      </c>
      <c r="AU63" s="121">
        <v>-1.3480097753690097</v>
      </c>
      <c r="AV63" s="121">
        <v>-1.8123106384794039</v>
      </c>
      <c r="AW63" s="121">
        <v>-0.5755274463047384</v>
      </c>
      <c r="AX63" s="121">
        <v>-0.95963434618807175</v>
      </c>
    </row>
    <row r="64" spans="1:50" ht="20.100000000000001" customHeight="1" x14ac:dyDescent="0.25">
      <c r="AM64" s="121">
        <v>-9.4459893678597272E-3</v>
      </c>
      <c r="AN64" s="121">
        <v>1.4914374634980077E-3</v>
      </c>
      <c r="AO64" s="121">
        <v>-8.5277889642487986E-3</v>
      </c>
      <c r="AP64" s="121">
        <v>-9.425331850297365E-5</v>
      </c>
      <c r="AQ64" s="121">
        <v>-8.298238863346066E-3</v>
      </c>
      <c r="AR64" s="121">
        <v>-7.1056157407166517E-4</v>
      </c>
      <c r="AS64" s="121">
        <v>1.098987628654469E-2</v>
      </c>
      <c r="AT64" s="121">
        <v>-2.6105553089235309E-3</v>
      </c>
      <c r="AU64" s="121">
        <v>7.990657298219777E-3</v>
      </c>
      <c r="AV64" s="121">
        <v>6.1330965666797693E-3</v>
      </c>
      <c r="AW64" s="121">
        <v>1.2022186391115457E-3</v>
      </c>
      <c r="AX64" s="121">
        <v>1.8801011428993273E-3</v>
      </c>
    </row>
    <row r="65" spans="1:50" ht="20.100000000000001" customHeight="1" x14ac:dyDescent="0.25">
      <c r="A65" s="181" t="s">
        <v>16</v>
      </c>
      <c r="B65" s="181"/>
      <c r="C65" s="181"/>
      <c r="D65" s="181"/>
      <c r="E65" s="181"/>
      <c r="F65" s="181"/>
      <c r="G65" s="149"/>
      <c r="H65" s="149"/>
      <c r="I65" s="149"/>
      <c r="J65" s="36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M65" s="121">
        <v>3.5212105587724592E-3</v>
      </c>
      <c r="AN65" s="121">
        <v>1.820690412075757E-3</v>
      </c>
      <c r="AO65" s="121">
        <v>-1.1603876186732608E-3</v>
      </c>
      <c r="AP65" s="121">
        <v>2.3734600542586679E-3</v>
      </c>
      <c r="AQ65" s="121">
        <v>-2.3307871630346942E-3</v>
      </c>
      <c r="AR65" s="121">
        <v>-6.1175989023236101E-3</v>
      </c>
      <c r="AS65" s="121">
        <v>-7.0550944412006104E-3</v>
      </c>
      <c r="AT65" s="121">
        <v>-5.3143319657091882E-4</v>
      </c>
      <c r="AU65" s="121">
        <v>-6.827354815105869E-3</v>
      </c>
      <c r="AV65" s="121">
        <v>1.0175868708132672E-2</v>
      </c>
      <c r="AW65" s="121">
        <v>5.0699088142594807E-3</v>
      </c>
      <c r="AX65" s="121">
        <v>1.0615175894099597E-3</v>
      </c>
    </row>
    <row r="66" spans="1:50" ht="20.100000000000001" customHeight="1" x14ac:dyDescent="0.25">
      <c r="A66" s="12"/>
      <c r="B66" s="86" t="s">
        <v>12</v>
      </c>
      <c r="C66" s="86" t="s">
        <v>13</v>
      </c>
      <c r="D66" s="86" t="s">
        <v>14</v>
      </c>
      <c r="E66" s="86" t="s">
        <v>15</v>
      </c>
      <c r="F66" s="86" t="s">
        <v>11</v>
      </c>
      <c r="G66" s="101"/>
      <c r="H66" s="101"/>
      <c r="I66" s="101"/>
      <c r="J66" s="101"/>
      <c r="AM66" s="121">
        <v>-1.8479235741373112E-2</v>
      </c>
      <c r="AN66" s="121">
        <v>-0.22539912120820238</v>
      </c>
      <c r="AO66" s="121">
        <v>6.6308413532613963E-2</v>
      </c>
      <c r="AP66" s="121">
        <v>-2.723804129111862E-2</v>
      </c>
      <c r="AQ66" s="121">
        <v>8.7505325851110816E-2</v>
      </c>
      <c r="AR66" s="121">
        <v>0.13392850248504362</v>
      </c>
      <c r="AS66" s="121">
        <v>-8.9764947775632709E-2</v>
      </c>
      <c r="AT66" s="121">
        <v>-0.16802743763708772</v>
      </c>
      <c r="AU66" s="121">
        <v>0.32245489629740753</v>
      </c>
      <c r="AV66" s="121">
        <v>-0.19365986839712823</v>
      </c>
      <c r="AW66" s="121">
        <v>-8.1982083197309708E-2</v>
      </c>
      <c r="AX66" s="121">
        <v>0.19435359708167543</v>
      </c>
    </row>
    <row r="67" spans="1:50" ht="20.100000000000001" customHeight="1" x14ac:dyDescent="0.25">
      <c r="A67" s="18" t="s">
        <v>2</v>
      </c>
      <c r="B67" s="20">
        <f>B59</f>
        <v>3</v>
      </c>
      <c r="C67" s="18">
        <f>D198</f>
        <v>8777037371.8331242</v>
      </c>
      <c r="D67" s="18">
        <f>C67/B67</f>
        <v>2925679123.9443746</v>
      </c>
      <c r="E67" s="18">
        <f>D67/D68</f>
        <v>112.95369977457626</v>
      </c>
      <c r="F67" s="22">
        <f>_xlfn.F.DIST.RT(E67,B67,B68)</f>
        <v>6.8991136644567803E-7</v>
      </c>
      <c r="G67" s="154"/>
      <c r="H67" s="154"/>
      <c r="I67" s="154"/>
      <c r="J67" s="174" t="str">
        <f>IF(F67&gt;0.05,"Atenção: esse resultado não pode ser superior a 5% (cinco por cento)","Nível de significância admitido")</f>
        <v>Nível de significância admitido</v>
      </c>
      <c r="K67" s="174"/>
      <c r="L67" s="174"/>
    </row>
    <row r="68" spans="1:50" ht="20.100000000000001" customHeight="1" x14ac:dyDescent="0.25">
      <c r="A68" s="18" t="s">
        <v>3</v>
      </c>
      <c r="B68" s="20">
        <f>B58-B59-1</f>
        <v>8</v>
      </c>
      <c r="C68" s="18">
        <f>D216</f>
        <v>207212628.1676974</v>
      </c>
      <c r="D68" s="18">
        <f>C68/B68</f>
        <v>25901578.520962175</v>
      </c>
      <c r="E68" s="23"/>
      <c r="F68" s="23"/>
      <c r="J68" s="92"/>
      <c r="K68" s="133"/>
      <c r="L68" s="133"/>
      <c r="AG68" s="121" t="s">
        <v>375</v>
      </c>
      <c r="AH68" s="121" t="s">
        <v>376</v>
      </c>
      <c r="AI68" s="121" t="s">
        <v>377</v>
      </c>
    </row>
    <row r="69" spans="1:50" ht="20.100000000000001" customHeight="1" x14ac:dyDescent="0.25">
      <c r="A69" s="18" t="s">
        <v>4</v>
      </c>
      <c r="B69" s="20">
        <f>B67+B68</f>
        <v>11</v>
      </c>
      <c r="C69" s="18">
        <f>D234</f>
        <v>8984250000</v>
      </c>
      <c r="J69" s="92"/>
      <c r="K69" s="133"/>
      <c r="L69" s="133"/>
      <c r="AG69" s="121">
        <f>AM69</f>
        <v>0.29510526639149381</v>
      </c>
      <c r="AH69" s="121">
        <f>($B$58-1)*(AG69-(1/$B$58))</f>
        <v>2.3294912636397656</v>
      </c>
      <c r="AI69" s="134">
        <f t="shared" ref="AI69:AI80" si="28">(D203^2/($B$60*$D$68))*(AG69/((1-AG69)^2))</f>
        <v>2.2823968862238492E-2</v>
      </c>
      <c r="AM69" s="121" cm="1">
        <f t="array" ref="AM69:AX80">MMULT(AG37:AJ48,_xlfn.ANCHORARRAY(AM63))</f>
        <v>0.29510526639149381</v>
      </c>
      <c r="AN69" s="121">
        <v>5.4240503600223922E-2</v>
      </c>
      <c r="AO69" s="121">
        <v>0.23876589745113597</v>
      </c>
      <c r="AP69" s="121">
        <v>0.10618547903429829</v>
      </c>
      <c r="AQ69" s="121">
        <v>0.22468105521604648</v>
      </c>
      <c r="AR69" s="121">
        <v>4.777910911042782E-2</v>
      </c>
      <c r="AS69" s="121">
        <v>-0.20141400074024485</v>
      </c>
      <c r="AT69" s="121">
        <v>0.11348829169109875</v>
      </c>
      <c r="AU69" s="121">
        <v>-0.10808768154841319</v>
      </c>
      <c r="AV69" s="121">
        <v>5.1239976543852483E-2</v>
      </c>
      <c r="AW69" s="121">
        <v>0.10361362715058137</v>
      </c>
      <c r="AX69" s="121">
        <v>7.4402476099492354E-2</v>
      </c>
    </row>
    <row r="70" spans="1:50" ht="20.100000000000001" customHeight="1" x14ac:dyDescent="0.25">
      <c r="J70" s="92"/>
      <c r="K70" s="133"/>
      <c r="L70" s="133"/>
      <c r="AG70" s="121">
        <f>AN70</f>
        <v>0.27305456583687138</v>
      </c>
      <c r="AH70" s="121">
        <f t="shared" ref="AH70:AH80" si="29">($B$58-1)*(AG70-(1/$B$58))</f>
        <v>2.0869335575389187</v>
      </c>
      <c r="AI70" s="134">
        <f t="shared" si="28"/>
        <v>0.20333274997255193</v>
      </c>
      <c r="AM70" s="121">
        <v>5.4240503600223144E-2</v>
      </c>
      <c r="AN70" s="121">
        <v>0.27305456583687138</v>
      </c>
      <c r="AO70" s="121">
        <v>2.5109457007011338E-2</v>
      </c>
      <c r="AP70" s="121">
        <v>8.4069252870184102E-2</v>
      </c>
      <c r="AQ70" s="121">
        <v>1.7826695358708067E-2</v>
      </c>
      <c r="AR70" s="121">
        <v>2.1991353190423113E-2</v>
      </c>
      <c r="AS70" s="121">
        <v>0.2492503615902939</v>
      </c>
      <c r="AT70" s="121">
        <v>0.23993328708113426</v>
      </c>
      <c r="AU70" s="121">
        <v>-0.13418233557930792</v>
      </c>
      <c r="AV70" s="121">
        <v>0.1640444021119225</v>
      </c>
      <c r="AW70" s="121">
        <v>0.10824190684493246</v>
      </c>
      <c r="AX70" s="121">
        <v>-0.10357944991239559</v>
      </c>
    </row>
    <row r="71" spans="1:50" ht="20.100000000000001" customHeight="1" x14ac:dyDescent="0.25">
      <c r="J71" s="92"/>
      <c r="K71" s="133"/>
      <c r="L71" s="133"/>
      <c r="AG71" s="121">
        <f>AO71</f>
        <v>0.25733209934990814</v>
      </c>
      <c r="AH71" s="121">
        <f t="shared" si="29"/>
        <v>1.9139864261823232</v>
      </c>
      <c r="AI71" s="134">
        <f t="shared" si="28"/>
        <v>2.3197859420627312E-2</v>
      </c>
      <c r="AM71" s="121">
        <v>0.23876589745113447</v>
      </c>
      <c r="AN71" s="121">
        <v>2.5109457007011837E-2</v>
      </c>
      <c r="AO71" s="121">
        <v>0.25733209934990814</v>
      </c>
      <c r="AP71" s="121">
        <v>6.82101181661596E-2</v>
      </c>
      <c r="AQ71" s="121">
        <v>0.26197364982460158</v>
      </c>
      <c r="AR71" s="121">
        <v>0.14566069154760553</v>
      </c>
      <c r="AS71" s="121">
        <v>-8.8532489681035109E-2</v>
      </c>
      <c r="AT71" s="121">
        <v>0.12199122283623354</v>
      </c>
      <c r="AU71" s="121">
        <v>1.1499954932806533E-3</v>
      </c>
      <c r="AV71" s="121">
        <v>-0.11157392278627043</v>
      </c>
      <c r="AW71" s="121">
        <v>2.249508612242973E-2</v>
      </c>
      <c r="AX71" s="121">
        <v>5.7418194668933054E-2</v>
      </c>
    </row>
    <row r="72" spans="1:50" ht="20.100000000000001" customHeight="1" x14ac:dyDescent="0.25">
      <c r="A72" s="12"/>
      <c r="B72" s="183" t="s">
        <v>17</v>
      </c>
      <c r="C72" s="183"/>
      <c r="D72" s="86" t="s">
        <v>1</v>
      </c>
      <c r="E72" s="86" t="s">
        <v>10</v>
      </c>
      <c r="F72" s="86" t="s">
        <v>11</v>
      </c>
      <c r="G72" s="101"/>
      <c r="H72" s="101"/>
      <c r="I72" s="101"/>
      <c r="J72" s="92"/>
      <c r="K72" s="133"/>
      <c r="L72" s="133"/>
      <c r="AG72" s="121">
        <f>AP72</f>
        <v>0.10430041266423881</v>
      </c>
      <c r="AH72" s="121">
        <f t="shared" si="29"/>
        <v>0.23063787263996033</v>
      </c>
      <c r="AI72" s="134">
        <f t="shared" si="28"/>
        <v>1.7464085978095532E-2</v>
      </c>
      <c r="AM72" s="121">
        <v>0.1061854790342992</v>
      </c>
      <c r="AN72" s="121">
        <v>8.4069252870184186E-2</v>
      </c>
      <c r="AO72" s="121">
        <v>6.8210118166160072E-2</v>
      </c>
      <c r="AP72" s="121">
        <v>0.10430041266423881</v>
      </c>
      <c r="AQ72" s="121">
        <v>5.8716277949124984E-2</v>
      </c>
      <c r="AR72" s="121">
        <v>3.3567877628994491E-2</v>
      </c>
      <c r="AS72" s="121">
        <v>1.8383524990649103E-2</v>
      </c>
      <c r="AT72" s="121">
        <v>6.1277185512628063E-2</v>
      </c>
      <c r="AU72" s="121">
        <v>5.1725464415982247E-2</v>
      </c>
      <c r="AV72" s="121">
        <v>0.17390190787744775</v>
      </c>
      <c r="AW72" s="121">
        <v>0.12765799993281229</v>
      </c>
      <c r="AX72" s="121">
        <v>0.11200449895747899</v>
      </c>
    </row>
    <row r="73" spans="1:50" ht="20.100000000000001" customHeight="1" x14ac:dyDescent="0.25">
      <c r="A73" s="116" t="s">
        <v>348</v>
      </c>
      <c r="B73" s="2" t="s">
        <v>5</v>
      </c>
      <c r="C73" s="2">
        <f>AM57</f>
        <v>131339.17397483415</v>
      </c>
      <c r="D73" s="2">
        <f>$B$62*(AM47^(1/2))</f>
        <v>19892.059245472617</v>
      </c>
      <c r="E73" s="2">
        <f>C73/D73</f>
        <v>6.6025931430264873</v>
      </c>
      <c r="F73" s="21">
        <f>_xlfn.T.DIST.2T(ABS(E73),$B$58-$B$59-1)</f>
        <v>1.6892940362053601E-4</v>
      </c>
      <c r="G73" s="21"/>
      <c r="H73" s="21"/>
      <c r="I73" s="21"/>
      <c r="J73" s="174" t="str">
        <f>IF(F73&gt;0.3,"Atenção: esse resultado não pode ser superior a 30% (trinta por cento)","Nível de significância admitido")</f>
        <v>Nível de significância admitido</v>
      </c>
      <c r="K73" s="174"/>
      <c r="L73" s="174"/>
      <c r="AG73" s="121">
        <f>AQ73</f>
        <v>0.27129679847674038</v>
      </c>
      <c r="AH73" s="121">
        <f t="shared" si="29"/>
        <v>2.0675981165774777</v>
      </c>
      <c r="AI73" s="134">
        <f t="shared" si="28"/>
        <v>2.3044389492153029E-2</v>
      </c>
      <c r="AM73" s="121">
        <v>0.22468105521604465</v>
      </c>
      <c r="AN73" s="121">
        <v>1.7826695358708844E-2</v>
      </c>
      <c r="AO73" s="121">
        <v>0.2619736498246012</v>
      </c>
      <c r="AP73" s="121">
        <v>5.8716277949124956E-2</v>
      </c>
      <c r="AQ73" s="121">
        <v>0.27129679847674038</v>
      </c>
      <c r="AR73" s="121">
        <v>0.17013108715690006</v>
      </c>
      <c r="AS73" s="121">
        <v>-6.0312111916232758E-2</v>
      </c>
      <c r="AT73" s="121">
        <v>0.12411695562251723</v>
      </c>
      <c r="AU73" s="121">
        <v>2.8459414753704171E-2</v>
      </c>
      <c r="AV73" s="121">
        <v>-0.15227739761880099</v>
      </c>
      <c r="AW73" s="121">
        <v>2.2154508653918215E-3</v>
      </c>
      <c r="AX73" s="121">
        <v>5.3172124311293256E-2</v>
      </c>
    </row>
    <row r="74" spans="1:50" ht="20.100000000000001" customHeight="1" x14ac:dyDescent="0.25">
      <c r="A74" s="117" t="s">
        <v>360</v>
      </c>
      <c r="B74" s="18" t="str">
        <f>C10</f>
        <v>Área do terreno</v>
      </c>
      <c r="C74" s="18">
        <f>AM58</f>
        <v>286.30162443328572</v>
      </c>
      <c r="D74" s="18">
        <f>$B$62*(AN48^(1/2))</f>
        <v>110.05106214610707</v>
      </c>
      <c r="E74" s="18">
        <f t="shared" ref="E74:E76" si="30">C74/D74</f>
        <v>2.601534404576515</v>
      </c>
      <c r="F74" s="22">
        <f>_xlfn.T.DIST.2T(ABS(E74),$B$58-$B$59-1)</f>
        <v>3.1542505291641362E-2</v>
      </c>
      <c r="G74" s="154"/>
      <c r="H74" s="154"/>
      <c r="I74" s="154"/>
      <c r="J74" s="174" t="str">
        <f>IF(F74&gt;0.3,"Atenção: esse resultado não pode ser superior a 30% (trinta por cento)","Nível de significância admitido")</f>
        <v>Nível de significância admitido</v>
      </c>
      <c r="K74" s="174"/>
      <c r="L74" s="174"/>
      <c r="AG74" s="121">
        <f>AR74</f>
        <v>0.22064865256906108</v>
      </c>
      <c r="AH74" s="121">
        <f t="shared" si="29"/>
        <v>1.5104685115930054</v>
      </c>
      <c r="AI74" s="134">
        <f t="shared" si="28"/>
        <v>5.7081864191125056E-2</v>
      </c>
      <c r="AM74" s="121">
        <v>4.7779109110424101E-2</v>
      </c>
      <c r="AN74" s="121">
        <v>2.1991353190421448E-2</v>
      </c>
      <c r="AO74" s="121">
        <v>0.14566069154760197</v>
      </c>
      <c r="AP74" s="121">
        <v>3.3567877628993659E-2</v>
      </c>
      <c r="AQ74" s="121">
        <v>0.17013108715689623</v>
      </c>
      <c r="AR74" s="121">
        <v>0.22064865256906108</v>
      </c>
      <c r="AS74" s="121">
        <v>0.1750869767939438</v>
      </c>
      <c r="AT74" s="121">
        <v>9.0272957954373401E-2</v>
      </c>
      <c r="AU74" s="121">
        <v>0.21659282237805932</v>
      </c>
      <c r="AV74" s="121">
        <v>-0.16203963619993123</v>
      </c>
      <c r="AW74" s="121">
        <v>-3.0450357690529839E-2</v>
      </c>
      <c r="AX74" s="121">
        <v>7.0758465560683548E-2</v>
      </c>
    </row>
    <row r="75" spans="1:50" ht="20.100000000000001" customHeight="1" x14ac:dyDescent="0.25">
      <c r="A75" s="117" t="s">
        <v>361</v>
      </c>
      <c r="B75" s="18" t="str">
        <f>D10</f>
        <v>Áres edificada</v>
      </c>
      <c r="C75" s="18">
        <f>AM59</f>
        <v>1142.1441112781758</v>
      </c>
      <c r="D75" s="18">
        <f>$B$62*(AO49^(1/2))</f>
        <v>87.05629744477983</v>
      </c>
      <c r="E75" s="18">
        <f t="shared" si="30"/>
        <v>13.119603576095601</v>
      </c>
      <c r="F75" s="22">
        <f>_xlfn.T.DIST.2T(ABS(E75),$B$58-$B$59-1)</f>
        <v>1.0834197361553942E-6</v>
      </c>
      <c r="G75" s="154"/>
      <c r="H75" s="154"/>
      <c r="I75" s="154"/>
      <c r="J75" s="174" t="str">
        <f>IF(F75&gt;0.3,"Atenção: esse resultado não pode ser superior a 30% (trinta por cento)","Nível de significância admitido")</f>
        <v>Nível de significância admitido</v>
      </c>
      <c r="K75" s="174"/>
      <c r="L75" s="174"/>
      <c r="AG75" s="121">
        <f>AS75</f>
        <v>0.62656580837397002</v>
      </c>
      <c r="AH75" s="121">
        <f t="shared" si="29"/>
        <v>5.9755572254470035</v>
      </c>
      <c r="AI75" s="134">
        <f t="shared" si="28"/>
        <v>0.57586408797063504</v>
      </c>
      <c r="AM75" s="121">
        <v>-0.20141400074024851</v>
      </c>
      <c r="AN75" s="121">
        <v>0.24925036159029201</v>
      </c>
      <c r="AO75" s="121">
        <v>-8.8532489681040216E-2</v>
      </c>
      <c r="AP75" s="121">
        <v>1.8383524990649519E-2</v>
      </c>
      <c r="AQ75" s="121">
        <v>-6.0312111916238309E-2</v>
      </c>
      <c r="AR75" s="121">
        <v>0.17508697679394225</v>
      </c>
      <c r="AS75" s="121">
        <v>0.62656580837397002</v>
      </c>
      <c r="AT75" s="121">
        <v>0.20990254313684897</v>
      </c>
      <c r="AU75" s="121">
        <v>0.18599741849828677</v>
      </c>
      <c r="AV75" s="121">
        <v>-6.4414113741034784E-3</v>
      </c>
      <c r="AW75" s="121">
        <v>-8.2079142751773082E-3</v>
      </c>
      <c r="AX75" s="121">
        <v>-0.10027870539717598</v>
      </c>
    </row>
    <row r="76" spans="1:50" ht="20.100000000000001" customHeight="1" x14ac:dyDescent="0.25">
      <c r="A76" s="117" t="s">
        <v>362</v>
      </c>
      <c r="B76" s="18" t="str">
        <f>E10</f>
        <v>Quartos</v>
      </c>
      <c r="C76" s="18">
        <f>AM60</f>
        <v>5272.9661467736587</v>
      </c>
      <c r="D76" s="18">
        <f>$B$62*(AP50^(1/2))</f>
        <v>2806.7511851549084</v>
      </c>
      <c r="E76" s="18">
        <f t="shared" si="30"/>
        <v>1.8786724575597307</v>
      </c>
      <c r="F76" s="22">
        <f>_xlfn.T.DIST.2T(ABS(E76),$B$58-$B$59-1)</f>
        <v>9.7103585953817947E-2</v>
      </c>
      <c r="G76" s="154"/>
      <c r="H76" s="154"/>
      <c r="I76" s="154"/>
      <c r="J76" s="174" t="str">
        <f>IF(F76&gt;0.3,"Atenção: esse resultado não pode ser superior a 30% (trinta por cento)","Nível de significância admitido")</f>
        <v>Nível de significância admitido</v>
      </c>
      <c r="K76" s="174"/>
      <c r="L76" s="174"/>
      <c r="AG76" s="121">
        <f>AT76</f>
        <v>0.27135317213607879</v>
      </c>
      <c r="AH76" s="121">
        <f t="shared" si="29"/>
        <v>2.0682182268302003</v>
      </c>
      <c r="AI76" s="134">
        <f t="shared" si="28"/>
        <v>3.5157868433135543E-2</v>
      </c>
      <c r="AM76" s="121">
        <v>0.11348829169109592</v>
      </c>
      <c r="AN76" s="121">
        <v>0.23993328708113371</v>
      </c>
      <c r="AO76" s="121">
        <v>0.12199122283623187</v>
      </c>
      <c r="AP76" s="121">
        <v>6.1277185512627147E-2</v>
      </c>
      <c r="AQ76" s="121">
        <v>0.12411695562251585</v>
      </c>
      <c r="AR76" s="121">
        <v>9.0272957954375843E-2</v>
      </c>
      <c r="AS76" s="121">
        <v>0.20990254313685319</v>
      </c>
      <c r="AT76" s="121">
        <v>0.27135317213607879</v>
      </c>
      <c r="AU76" s="121">
        <v>-0.14581536041044696</v>
      </c>
      <c r="AV76" s="121">
        <v>9.5474936379824626E-4</v>
      </c>
      <c r="AW76" s="121">
        <v>4.5520632311222164E-2</v>
      </c>
      <c r="AX76" s="121">
        <v>-0.13299563723548857</v>
      </c>
    </row>
    <row r="77" spans="1:50" s="135" customFormat="1" ht="20.100000000000001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AG77" s="121">
        <f>AU77</f>
        <v>0.57829508293418475</v>
      </c>
      <c r="AH77" s="121">
        <f t="shared" si="29"/>
        <v>5.4445792456093658</v>
      </c>
      <c r="AI77" s="134">
        <f t="shared" si="28"/>
        <v>1.3468523720892391</v>
      </c>
      <c r="AM77" s="135">
        <v>-0.10808768154841375</v>
      </c>
      <c r="AN77" s="135">
        <v>-0.1341823355793097</v>
      </c>
      <c r="AO77" s="135">
        <v>1.1499954932771006E-3</v>
      </c>
      <c r="AP77" s="135">
        <v>5.1725464415982997E-2</v>
      </c>
      <c r="AQ77" s="135">
        <v>2.8459414753699619E-2</v>
      </c>
      <c r="AR77" s="135">
        <v>0.21659282237805588</v>
      </c>
      <c r="AS77" s="135">
        <v>0.185997418498282</v>
      </c>
      <c r="AT77" s="135">
        <v>-0.1458153604104504</v>
      </c>
      <c r="AU77" s="135">
        <v>0.57829508293418475</v>
      </c>
      <c r="AV77" s="135">
        <v>-1.725400596745108E-2</v>
      </c>
      <c r="AW77" s="135">
        <v>1.5414545457804019E-2</v>
      </c>
      <c r="AX77" s="135">
        <v>0.32770463957434337</v>
      </c>
    </row>
    <row r="78" spans="1:50" s="135" customFormat="1" ht="20.100000000000001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AG78" s="121">
        <f>AV78</f>
        <v>0.58344061075498388</v>
      </c>
      <c r="AH78" s="121">
        <f t="shared" si="29"/>
        <v>5.5011800516381557</v>
      </c>
      <c r="AI78" s="134">
        <f t="shared" si="28"/>
        <v>0.14832960314841293</v>
      </c>
      <c r="AM78" s="135">
        <v>5.1239976543857702E-2</v>
      </c>
      <c r="AN78" s="135">
        <v>0.16404440211192295</v>
      </c>
      <c r="AO78" s="135">
        <v>-0.11157392278626732</v>
      </c>
      <c r="AP78" s="135">
        <v>0.1739019078774483</v>
      </c>
      <c r="AQ78" s="135">
        <v>-0.15227739761879894</v>
      </c>
      <c r="AR78" s="135">
        <v>-0.16203963619993211</v>
      </c>
      <c r="AS78" s="135">
        <v>-6.4414113741096957E-3</v>
      </c>
      <c r="AT78" s="135">
        <v>9.5474936380057773E-4</v>
      </c>
      <c r="AU78" s="135">
        <v>-1.7254005967457631E-2</v>
      </c>
      <c r="AV78" s="135">
        <v>0.58344061075498388</v>
      </c>
      <c r="AW78" s="135">
        <v>0.30019298122549309</v>
      </c>
      <c r="AX78" s="135">
        <v>0.17581174606906635</v>
      </c>
    </row>
    <row r="79" spans="1:50" s="135" customFormat="1" ht="20.100000000000001" customHeight="1" x14ac:dyDescent="0.25">
      <c r="A79" s="2" t="s">
        <v>101</v>
      </c>
      <c r="B79" s="182" t="str">
        <f>CONCATENATE("Valor previsto = ",TEXT(C73,"#.###,00")," + [",TEXT(C74,"#.###,00")," · (",C10,")] + [",TEXT(C75,"#.###,00")," · (",D10,")] + [",TEXT(C76,"#.###,00")," · (",E10,")]")</f>
        <v>Valor previsto = 131.339,17 + [286,30 · (Área do terreno)] + [1.142,14 · (Áres edificada)] + [5.272,97 · (Quartos)]</v>
      </c>
      <c r="C79" s="182"/>
      <c r="D79" s="182"/>
      <c r="E79" s="182"/>
      <c r="F79" s="182"/>
      <c r="G79" s="152"/>
      <c r="H79" s="152"/>
      <c r="I79" s="152"/>
      <c r="J79" s="101"/>
      <c r="AG79" s="121">
        <f>AW79</f>
        <v>0.18316596263185331</v>
      </c>
      <c r="AH79" s="121">
        <f t="shared" si="29"/>
        <v>1.0981589222837198</v>
      </c>
      <c r="AI79" s="134">
        <f t="shared" si="28"/>
        <v>0.14109639910418825</v>
      </c>
      <c r="AM79" s="135">
        <v>0.10361362715058486</v>
      </c>
      <c r="AN79" s="135">
        <v>0.10824190684493373</v>
      </c>
      <c r="AO79" s="135">
        <v>2.2495086122432367E-2</v>
      </c>
      <c r="AP79" s="135">
        <v>0.12765799993281363</v>
      </c>
      <c r="AQ79" s="135">
        <v>2.2154508653939864E-3</v>
      </c>
      <c r="AR79" s="135">
        <v>-3.0450357690528285E-2</v>
      </c>
      <c r="AS79" s="135">
        <v>-8.2079142751784184E-3</v>
      </c>
      <c r="AT79" s="135">
        <v>4.5520632311224829E-2</v>
      </c>
      <c r="AU79" s="135">
        <v>1.5414545457802631E-2</v>
      </c>
      <c r="AV79" s="135">
        <v>0.30019298122549354</v>
      </c>
      <c r="AW79" s="135">
        <v>0.18316596263185331</v>
      </c>
      <c r="AX79" s="135">
        <v>0.13014007942317596</v>
      </c>
    </row>
    <row r="80" spans="1:50" s="135" customFormat="1" ht="20.100000000000001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AG80" s="121">
        <f>AX80</f>
        <v>0.33544156788059909</v>
      </c>
      <c r="AH80" s="121">
        <f t="shared" si="29"/>
        <v>2.7731905800199237</v>
      </c>
      <c r="AI80" s="134">
        <f t="shared" si="28"/>
        <v>9.5256680935708674E-3</v>
      </c>
      <c r="AM80" s="135">
        <v>7.4402476099494907E-2</v>
      </c>
      <c r="AN80" s="135">
        <v>-0.10357944991239587</v>
      </c>
      <c r="AO80" s="135">
        <v>5.7418194668933498E-2</v>
      </c>
      <c r="AP80" s="135">
        <v>0.11200449895747941</v>
      </c>
      <c r="AQ80" s="135">
        <v>5.3172124311292923E-2</v>
      </c>
      <c r="AR80" s="135">
        <v>7.0758465560682215E-2</v>
      </c>
      <c r="AS80" s="135">
        <v>-0.10027870539717987</v>
      </c>
      <c r="AT80" s="135">
        <v>-0.13299563723548813</v>
      </c>
      <c r="AU80" s="135">
        <v>0.32770463957434037</v>
      </c>
      <c r="AV80" s="135">
        <v>0.1758117460690678</v>
      </c>
      <c r="AW80" s="135">
        <v>0.13014007942317563</v>
      </c>
      <c r="AX80" s="135">
        <v>0.33544156788059909</v>
      </c>
    </row>
    <row r="81" spans="1:43" s="135" customFormat="1" ht="20.100000000000001" customHeight="1" x14ac:dyDescent="0.25">
      <c r="A81" s="188" t="s">
        <v>359</v>
      </c>
      <c r="B81" s="188"/>
      <c r="C81" s="188"/>
      <c r="D81" s="188"/>
      <c r="E81" s="188"/>
      <c r="F81" s="188"/>
      <c r="G81" s="2"/>
      <c r="H81" s="2"/>
      <c r="I81" s="2"/>
      <c r="J81" s="2"/>
      <c r="AG81" s="121"/>
    </row>
    <row r="82" spans="1:43" s="135" customFormat="1" ht="20.100000000000001" customHeight="1" x14ac:dyDescent="0.25">
      <c r="A82" s="117" t="s">
        <v>360</v>
      </c>
      <c r="B82" s="119" t="str">
        <f>C10</f>
        <v>Área do terreno</v>
      </c>
      <c r="C82" s="18" t="s">
        <v>349</v>
      </c>
      <c r="D82" s="18">
        <f>C74</f>
        <v>286.30162443328572</v>
      </c>
      <c r="E82" s="2"/>
      <c r="F82" s="2"/>
      <c r="G82" s="2"/>
      <c r="H82" s="2"/>
      <c r="I82" s="2"/>
      <c r="J82" s="2"/>
    </row>
    <row r="83" spans="1:43" s="135" customFormat="1" ht="20.100000000000001" customHeight="1" x14ac:dyDescent="0.25">
      <c r="A83" s="117" t="s">
        <v>361</v>
      </c>
      <c r="B83" s="119" t="str">
        <f>D10</f>
        <v>Áres edificada</v>
      </c>
      <c r="C83" s="18" t="s">
        <v>349</v>
      </c>
      <c r="D83" s="18">
        <f t="shared" ref="D83:D84" si="31">C75</f>
        <v>1142.1441112781758</v>
      </c>
      <c r="E83" s="2"/>
      <c r="F83" s="2"/>
      <c r="G83" s="2"/>
      <c r="H83" s="2"/>
      <c r="I83" s="2"/>
      <c r="J83" s="25"/>
      <c r="AL83" s="136">
        <v>1</v>
      </c>
      <c r="AM83" s="135">
        <f>AM69</f>
        <v>0.29510526639149381</v>
      </c>
      <c r="AN83" s="135">
        <f>AM83/((1-AM83)^2)</f>
        <v>0.5939206535822994</v>
      </c>
      <c r="AO83" s="135">
        <f>AU98</f>
        <v>0.37758641329319681</v>
      </c>
      <c r="AQ83" s="135">
        <f>AN83*AO83</f>
        <v>0.22425636936689167</v>
      </c>
    </row>
    <row r="84" spans="1:43" s="135" customFormat="1" ht="20.100000000000001" customHeight="1" x14ac:dyDescent="0.25">
      <c r="A84" s="117" t="s">
        <v>362</v>
      </c>
      <c r="B84" s="119" t="str">
        <f>E10</f>
        <v>Quartos</v>
      </c>
      <c r="C84" s="18" t="s">
        <v>349</v>
      </c>
      <c r="D84" s="18">
        <f t="shared" si="31"/>
        <v>5272.9661467736587</v>
      </c>
      <c r="E84" s="2"/>
      <c r="F84" s="2"/>
      <c r="G84" s="2"/>
      <c r="H84" s="2"/>
      <c r="I84" s="2"/>
      <c r="J84" s="25"/>
      <c r="AL84" s="136">
        <v>2</v>
      </c>
      <c r="AM84" s="135">
        <f>AN70</f>
        <v>0.27305456583687138</v>
      </c>
      <c r="AN84" s="135">
        <f t="shared" ref="AN84:AN94" si="32">AM84/((1-AM84)^2)</f>
        <v>0.51670875072668043</v>
      </c>
      <c r="AO84" s="135">
        <f t="shared" ref="AO84:AO94" si="33">AU99</f>
        <v>2.5128234736194632</v>
      </c>
      <c r="AQ84" s="135">
        <f t="shared" ref="AQ84:AQ94" si="34">AN84*AO84</f>
        <v>1.2983978778505905</v>
      </c>
    </row>
    <row r="85" spans="1:43" s="135" customFormat="1" ht="20.100000000000001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AL85" s="136">
        <v>3</v>
      </c>
      <c r="AM85" s="135">
        <f>AO71</f>
        <v>0.25733209934990814</v>
      </c>
      <c r="AN85" s="135">
        <f t="shared" si="32"/>
        <v>0.46655694254263852</v>
      </c>
      <c r="AO85" s="135">
        <f t="shared" si="33"/>
        <v>1.3944393473540448</v>
      </c>
      <c r="AQ85" s="135">
        <f t="shared" si="34"/>
        <v>0.65058535846265542</v>
      </c>
    </row>
    <row r="86" spans="1:43" s="135" customFormat="1" ht="20.100000000000001" customHeight="1" x14ac:dyDescent="0.25">
      <c r="A86" s="196" t="s">
        <v>102</v>
      </c>
      <c r="B86" s="196"/>
      <c r="C86" s="196"/>
      <c r="D86" s="196"/>
      <c r="E86" s="196"/>
      <c r="F86" s="196"/>
      <c r="G86" s="25"/>
      <c r="H86" s="25"/>
      <c r="I86" s="25"/>
      <c r="J86" s="25"/>
      <c r="AL86" s="136">
        <v>4</v>
      </c>
      <c r="AM86" s="135">
        <f>AP72</f>
        <v>0.10430041266423881</v>
      </c>
      <c r="AN86" s="135">
        <f t="shared" si="32"/>
        <v>0.13000536605469351</v>
      </c>
      <c r="AO86" s="135">
        <f t="shared" si="33"/>
        <v>1.385399723796672</v>
      </c>
      <c r="AQ86" s="135">
        <f t="shared" si="34"/>
        <v>0.18010939822425762</v>
      </c>
    </row>
    <row r="87" spans="1:43" ht="20.100000000000001" customHeight="1" x14ac:dyDescent="0.25">
      <c r="A87" s="12"/>
      <c r="B87" s="12"/>
      <c r="C87" s="12"/>
      <c r="D87" s="12"/>
      <c r="E87" s="12"/>
      <c r="F87" s="12"/>
      <c r="AL87" s="132">
        <v>5</v>
      </c>
      <c r="AM87" s="121">
        <f>AQ73</f>
        <v>0.27129679847674038</v>
      </c>
      <c r="AN87" s="135">
        <f t="shared" si="32"/>
        <v>0.51090871820969108</v>
      </c>
      <c r="AO87" s="135">
        <f t="shared" si="33"/>
        <v>2.6559218249979009</v>
      </c>
      <c r="AQ87" s="135">
        <f t="shared" si="34"/>
        <v>1.356933615274821</v>
      </c>
    </row>
    <row r="88" spans="1:43" ht="99.95" customHeight="1" x14ac:dyDescent="0.25">
      <c r="A88" s="192" t="s">
        <v>100</v>
      </c>
      <c r="B88" s="196"/>
      <c r="C88" s="196"/>
      <c r="D88" s="196"/>
      <c r="E88" s="196"/>
      <c r="F88" s="196"/>
      <c r="G88" s="25"/>
      <c r="H88" s="25"/>
      <c r="I88" s="25"/>
      <c r="J88" s="25"/>
      <c r="AL88" s="132">
        <v>6</v>
      </c>
      <c r="AM88" s="121">
        <f>AR74</f>
        <v>0.22064865256906108</v>
      </c>
      <c r="AN88" s="135">
        <f t="shared" si="32"/>
        <v>0.36327431999012805</v>
      </c>
      <c r="AO88" s="135">
        <f t="shared" si="33"/>
        <v>5.4283319649258148</v>
      </c>
      <c r="AQ88" s="135">
        <f t="shared" si="34"/>
        <v>1.9719736032391011</v>
      </c>
    </row>
    <row r="89" spans="1:43" ht="20.100000000000001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AL89" s="132">
        <v>7</v>
      </c>
      <c r="AM89" s="121">
        <f>AS75</f>
        <v>0.62656580837397002</v>
      </c>
      <c r="AN89" s="135">
        <f t="shared" si="32"/>
        <v>4.4930218740433707</v>
      </c>
      <c r="AO89" s="135">
        <f t="shared" si="33"/>
        <v>17.112001166504225</v>
      </c>
      <c r="AQ89" s="135">
        <f t="shared" si="34"/>
        <v>76.884595549759155</v>
      </c>
    </row>
    <row r="90" spans="1:43" ht="20.100000000000001" customHeight="1" x14ac:dyDescent="0.25">
      <c r="A90" s="191" t="s">
        <v>52</v>
      </c>
      <c r="B90" s="190" t="s">
        <v>0</v>
      </c>
      <c r="C90" s="190" t="s">
        <v>36</v>
      </c>
      <c r="D90" s="190" t="s">
        <v>53</v>
      </c>
      <c r="E90" s="190"/>
      <c r="F90" s="190"/>
      <c r="G90" s="190"/>
      <c r="H90" s="190"/>
      <c r="I90" s="190"/>
      <c r="J90" s="102"/>
      <c r="AL90" s="132">
        <v>8</v>
      </c>
      <c r="AM90" s="121">
        <f>AT76</f>
        <v>0.27135317213607879</v>
      </c>
      <c r="AN90" s="135">
        <f t="shared" si="32"/>
        <v>0.51109395667553525</v>
      </c>
      <c r="AO90" s="135">
        <f t="shared" si="33"/>
        <v>8.9314535937475092</v>
      </c>
      <c r="AQ90" s="135">
        <f t="shared" si="34"/>
        <v>4.5648119560923428</v>
      </c>
    </row>
    <row r="91" spans="1:43" ht="20.100000000000001" customHeight="1" x14ac:dyDescent="0.25">
      <c r="A91" s="191"/>
      <c r="B91" s="190"/>
      <c r="C91" s="190"/>
      <c r="D91" s="190" t="s">
        <v>54</v>
      </c>
      <c r="E91" s="190"/>
      <c r="F91" s="190" t="s">
        <v>55</v>
      </c>
      <c r="G91" s="190"/>
      <c r="H91" s="190" t="s">
        <v>56</v>
      </c>
      <c r="I91" s="190"/>
      <c r="J91" s="102"/>
      <c r="AL91" s="132">
        <v>9</v>
      </c>
      <c r="AM91" s="121">
        <f>AU77</f>
        <v>0.57829508293418475</v>
      </c>
      <c r="AN91" s="135">
        <f t="shared" si="32"/>
        <v>3.2518624700610066</v>
      </c>
      <c r="AO91" s="135">
        <f t="shared" si="33"/>
        <v>1.1049060373965371</v>
      </c>
      <c r="AQ91" s="135">
        <f t="shared" si="34"/>
        <v>3.5930024759536221</v>
      </c>
    </row>
    <row r="92" spans="1:43" ht="20.100000000000001" customHeight="1" x14ac:dyDescent="0.25">
      <c r="A92" s="191"/>
      <c r="B92" s="201">
        <v>1</v>
      </c>
      <c r="C92" s="200" t="s">
        <v>37</v>
      </c>
      <c r="D92" s="200" t="s">
        <v>38</v>
      </c>
      <c r="E92" s="200"/>
      <c r="F92" s="200" t="s">
        <v>39</v>
      </c>
      <c r="G92" s="200"/>
      <c r="H92" s="200" t="s">
        <v>40</v>
      </c>
      <c r="I92" s="200"/>
      <c r="J92" s="88"/>
      <c r="AL92" s="132">
        <v>10</v>
      </c>
      <c r="AM92" s="121">
        <f>AV78</f>
        <v>0.58344061075498388</v>
      </c>
      <c r="AN92" s="135">
        <f t="shared" si="32"/>
        <v>3.3623490749324954</v>
      </c>
      <c r="AO92" s="135">
        <f t="shared" si="33"/>
        <v>25.215139386922026</v>
      </c>
      <c r="AQ92" s="135">
        <f t="shared" si="34"/>
        <v>84.782100591911203</v>
      </c>
    </row>
    <row r="93" spans="1:43" ht="20.100000000000001" customHeight="1" x14ac:dyDescent="0.25">
      <c r="A93" s="191"/>
      <c r="B93" s="201"/>
      <c r="C93" s="200"/>
      <c r="D93" s="200"/>
      <c r="E93" s="200"/>
      <c r="F93" s="200"/>
      <c r="G93" s="200"/>
      <c r="H93" s="200"/>
      <c r="I93" s="200"/>
      <c r="J93" s="88"/>
      <c r="AL93" s="132">
        <v>11</v>
      </c>
      <c r="AM93" s="121">
        <f>AW79</f>
        <v>0.18316596263185331</v>
      </c>
      <c r="AN93" s="135">
        <f t="shared" si="32"/>
        <v>0.27452197826153502</v>
      </c>
      <c r="AO93" s="135">
        <f t="shared" si="33"/>
        <v>5.8159601884986767</v>
      </c>
      <c r="AQ93" s="135">
        <f t="shared" si="34"/>
        <v>1.5966088964369869</v>
      </c>
    </row>
    <row r="94" spans="1:43" ht="20.100000000000001" customHeight="1" x14ac:dyDescent="0.25">
      <c r="A94" s="191"/>
      <c r="B94" s="201">
        <v>2</v>
      </c>
      <c r="C94" s="200" t="s">
        <v>41</v>
      </c>
      <c r="D94" s="200" t="s">
        <v>42</v>
      </c>
      <c r="E94" s="200"/>
      <c r="F94" s="200" t="s">
        <v>43</v>
      </c>
      <c r="G94" s="200"/>
      <c r="H94" s="200" t="s">
        <v>44</v>
      </c>
      <c r="I94" s="200"/>
      <c r="J94" s="88"/>
      <c r="AL94" s="132">
        <v>12</v>
      </c>
      <c r="AM94" s="121">
        <f>AX80</f>
        <v>0.33544156788059909</v>
      </c>
      <c r="AN94" s="135">
        <f t="shared" si="32"/>
        <v>0.75953979609156341</v>
      </c>
      <c r="AO94" s="135">
        <f t="shared" si="33"/>
        <v>12.78131170987613</v>
      </c>
      <c r="AQ94" s="135">
        <f t="shared" si="34"/>
        <v>9.7079148899020282</v>
      </c>
    </row>
    <row r="95" spans="1:43" ht="20.100000000000001" customHeight="1" x14ac:dyDescent="0.25">
      <c r="A95" s="191"/>
      <c r="B95" s="201"/>
      <c r="C95" s="200"/>
      <c r="D95" s="200"/>
      <c r="E95" s="200"/>
      <c r="F95" s="200"/>
      <c r="G95" s="200"/>
      <c r="H95" s="200"/>
      <c r="I95" s="200"/>
      <c r="J95" s="88"/>
    </row>
    <row r="96" spans="1:43" ht="20.100000000000001" customHeight="1" x14ac:dyDescent="0.25">
      <c r="A96" s="191"/>
      <c r="B96" s="201"/>
      <c r="C96" s="200"/>
      <c r="D96" s="200"/>
      <c r="E96" s="200"/>
      <c r="F96" s="200"/>
      <c r="G96" s="200"/>
      <c r="H96" s="200"/>
      <c r="I96" s="200"/>
      <c r="J96" s="88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</row>
    <row r="97" spans="1:47" ht="20.100000000000001" customHeight="1" x14ac:dyDescent="0.25">
      <c r="A97" s="191"/>
      <c r="B97" s="201">
        <v>3</v>
      </c>
      <c r="C97" s="200" t="s">
        <v>45</v>
      </c>
      <c r="D97" s="200" t="s">
        <v>46</v>
      </c>
      <c r="E97" s="200"/>
      <c r="F97" s="200" t="s">
        <v>47</v>
      </c>
      <c r="G97" s="200"/>
      <c r="H97" s="200" t="s">
        <v>48</v>
      </c>
      <c r="I97" s="200"/>
      <c r="J97" s="88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</row>
    <row r="98" spans="1:47" ht="20.100000000000001" customHeight="1" x14ac:dyDescent="0.25">
      <c r="A98" s="191"/>
      <c r="B98" s="201"/>
      <c r="C98" s="200"/>
      <c r="D98" s="200"/>
      <c r="E98" s="200"/>
      <c r="F98" s="200"/>
      <c r="G98" s="200"/>
      <c r="H98" s="200"/>
      <c r="I98" s="200"/>
      <c r="J98" s="88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L98" s="121">
        <f t="shared" ref="AL98:AL109" si="35">C185</f>
        <v>351750</v>
      </c>
      <c r="AM98" s="121">
        <f t="shared" ref="AM98:AM109" si="36">B185</f>
        <v>358004.6252109498</v>
      </c>
      <c r="AN98" s="121">
        <f t="shared" ref="AN98:AN109" si="37">D185</f>
        <v>-6254.6252109498018</v>
      </c>
      <c r="AO98" s="121">
        <f>AN98^2</f>
        <v>39120336.529448852</v>
      </c>
      <c r="AQ98" s="132">
        <v>1</v>
      </c>
      <c r="AR98" s="121">
        <f>AO98</f>
        <v>39120336.529448852</v>
      </c>
      <c r="AS98" s="121">
        <f>$AK$129</f>
        <v>25901578.520962175</v>
      </c>
      <c r="AT98" s="121">
        <f>AS98*$AL$125</f>
        <v>103606314.0838487</v>
      </c>
      <c r="AU98" s="121">
        <f>AR98/AT98</f>
        <v>0.37758641329319681</v>
      </c>
    </row>
    <row r="99" spans="1:47" ht="20.100000000000001" customHeight="1" x14ac:dyDescent="0.25">
      <c r="A99" s="191"/>
      <c r="B99" s="201"/>
      <c r="C99" s="200"/>
      <c r="D99" s="200"/>
      <c r="E99" s="200"/>
      <c r="F99" s="200"/>
      <c r="G99" s="200"/>
      <c r="H99" s="200"/>
      <c r="I99" s="200"/>
      <c r="J99" s="88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L99" s="121">
        <f t="shared" si="35"/>
        <v>351750</v>
      </c>
      <c r="AM99" s="121">
        <f t="shared" si="36"/>
        <v>335614.80932727829</v>
      </c>
      <c r="AN99" s="121">
        <f t="shared" si="37"/>
        <v>16135.190672721714</v>
      </c>
      <c r="AO99" s="121">
        <f t="shared" ref="AO99:AO109" si="38">AN99^2</f>
        <v>260344378.04508579</v>
      </c>
      <c r="AQ99" s="132">
        <v>2</v>
      </c>
      <c r="AR99" s="121">
        <f t="shared" ref="AR99:AR109" si="39">AO99</f>
        <v>260344378.04508579</v>
      </c>
      <c r="AS99" s="121">
        <f t="shared" ref="AS99:AS109" si="40">$AK$129</f>
        <v>25901578.520962175</v>
      </c>
      <c r="AT99" s="121">
        <f t="shared" ref="AT99:AT109" si="41">AS99*$AL$125</f>
        <v>103606314.0838487</v>
      </c>
      <c r="AU99" s="121">
        <f t="shared" ref="AU99:AU109" si="42">AR99/AT99</f>
        <v>2.5128234736194632</v>
      </c>
    </row>
    <row r="100" spans="1:47" ht="20.100000000000001" customHeight="1" x14ac:dyDescent="0.25">
      <c r="A100" s="191"/>
      <c r="B100" s="201"/>
      <c r="C100" s="200"/>
      <c r="D100" s="200"/>
      <c r="E100" s="200"/>
      <c r="F100" s="200"/>
      <c r="G100" s="200"/>
      <c r="H100" s="200"/>
      <c r="I100" s="200"/>
      <c r="J100" s="88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L100" s="121">
        <f t="shared" si="35"/>
        <v>351750</v>
      </c>
      <c r="AM100" s="121">
        <f t="shared" si="36"/>
        <v>339730.31943049899</v>
      </c>
      <c r="AN100" s="121">
        <f t="shared" si="37"/>
        <v>12019.680569501012</v>
      </c>
      <c r="AO100" s="121">
        <f t="shared" si="38"/>
        <v>144472720.99284017</v>
      </c>
      <c r="AQ100" s="132">
        <v>3</v>
      </c>
      <c r="AR100" s="121">
        <f t="shared" si="39"/>
        <v>144472720.99284017</v>
      </c>
      <c r="AS100" s="121">
        <f t="shared" si="40"/>
        <v>25901578.520962175</v>
      </c>
      <c r="AT100" s="121">
        <f t="shared" si="41"/>
        <v>103606314.0838487</v>
      </c>
      <c r="AU100" s="121">
        <f t="shared" si="42"/>
        <v>1.3944393473540448</v>
      </c>
    </row>
    <row r="101" spans="1:47" ht="20.100000000000001" customHeight="1" x14ac:dyDescent="0.25">
      <c r="A101" s="191"/>
      <c r="B101" s="201"/>
      <c r="C101" s="200"/>
      <c r="D101" s="200"/>
      <c r="E101" s="200"/>
      <c r="F101" s="200"/>
      <c r="G101" s="200"/>
      <c r="H101" s="200"/>
      <c r="I101" s="200"/>
      <c r="J101" s="88"/>
      <c r="AL101" s="121">
        <f t="shared" si="35"/>
        <v>351750</v>
      </c>
      <c r="AM101" s="121">
        <f t="shared" si="36"/>
        <v>363730.65769961546</v>
      </c>
      <c r="AN101" s="121">
        <f t="shared" si="37"/>
        <v>-11980.657699615462</v>
      </c>
      <c r="AO101" s="121">
        <f t="shared" si="38"/>
        <v>143536158.91535524</v>
      </c>
      <c r="AQ101" s="132">
        <v>4</v>
      </c>
      <c r="AR101" s="121">
        <f t="shared" si="39"/>
        <v>143536158.91535524</v>
      </c>
      <c r="AS101" s="121">
        <f t="shared" si="40"/>
        <v>25901578.520962175</v>
      </c>
      <c r="AT101" s="121">
        <f t="shared" si="41"/>
        <v>103606314.0838487</v>
      </c>
      <c r="AU101" s="121">
        <f t="shared" si="42"/>
        <v>1.385399723796672</v>
      </c>
    </row>
    <row r="102" spans="1:47" ht="20.100000000000001" customHeight="1" x14ac:dyDescent="0.25">
      <c r="A102" s="191"/>
      <c r="B102" s="201">
        <v>4</v>
      </c>
      <c r="C102" s="200" t="s">
        <v>49</v>
      </c>
      <c r="D102" s="200" t="s">
        <v>50</v>
      </c>
      <c r="E102" s="200"/>
      <c r="F102" s="200" t="s">
        <v>57</v>
      </c>
      <c r="G102" s="200"/>
      <c r="H102" s="200" t="s">
        <v>365</v>
      </c>
      <c r="I102" s="200"/>
      <c r="J102" s="88"/>
      <c r="AL102" s="121">
        <f t="shared" si="35"/>
        <v>351750</v>
      </c>
      <c r="AM102" s="121">
        <f t="shared" si="36"/>
        <v>335161.74298538628</v>
      </c>
      <c r="AN102" s="121">
        <f t="shared" si="37"/>
        <v>16588.257014613715</v>
      </c>
      <c r="AO102" s="121">
        <f t="shared" si="38"/>
        <v>275170270.78288114</v>
      </c>
      <c r="AQ102" s="132">
        <v>5</v>
      </c>
      <c r="AR102" s="121">
        <f t="shared" si="39"/>
        <v>275170270.78288114</v>
      </c>
      <c r="AS102" s="121">
        <f t="shared" si="40"/>
        <v>25901578.520962175</v>
      </c>
      <c r="AT102" s="121">
        <f t="shared" si="41"/>
        <v>103606314.0838487</v>
      </c>
      <c r="AU102" s="121">
        <f t="shared" si="42"/>
        <v>2.6559218249979009</v>
      </c>
    </row>
    <row r="103" spans="1:47" ht="20.100000000000001" customHeight="1" x14ac:dyDescent="0.25">
      <c r="A103" s="191"/>
      <c r="B103" s="201"/>
      <c r="C103" s="200"/>
      <c r="D103" s="200"/>
      <c r="E103" s="200"/>
      <c r="F103" s="200"/>
      <c r="G103" s="200"/>
      <c r="H103" s="200"/>
      <c r="I103" s="200"/>
      <c r="J103" s="88"/>
      <c r="AL103" s="121">
        <f t="shared" si="35"/>
        <v>351750</v>
      </c>
      <c r="AM103" s="121">
        <f t="shared" si="36"/>
        <v>328034.8262391038</v>
      </c>
      <c r="AN103" s="121">
        <f t="shared" si="37"/>
        <v>23715.173760896199</v>
      </c>
      <c r="AO103" s="121">
        <f t="shared" si="38"/>
        <v>562409466.50949955</v>
      </c>
      <c r="AQ103" s="132">
        <v>6</v>
      </c>
      <c r="AR103" s="121">
        <f t="shared" si="39"/>
        <v>562409466.50949955</v>
      </c>
      <c r="AS103" s="121">
        <f t="shared" si="40"/>
        <v>25901578.520962175</v>
      </c>
      <c r="AT103" s="121">
        <f t="shared" si="41"/>
        <v>103606314.0838487</v>
      </c>
      <c r="AU103" s="121">
        <f t="shared" si="42"/>
        <v>5.4283319649258148</v>
      </c>
    </row>
    <row r="104" spans="1:47" ht="20.100000000000001" customHeight="1" x14ac:dyDescent="0.25">
      <c r="A104" s="191"/>
      <c r="B104" s="201"/>
      <c r="C104" s="200"/>
      <c r="D104" s="200"/>
      <c r="E104" s="200"/>
      <c r="F104" s="200"/>
      <c r="G104" s="200"/>
      <c r="H104" s="200"/>
      <c r="I104" s="200"/>
      <c r="J104" s="88"/>
      <c r="AL104" s="121">
        <f t="shared" si="35"/>
        <v>351750</v>
      </c>
      <c r="AM104" s="121">
        <f t="shared" si="36"/>
        <v>309644.04593813338</v>
      </c>
      <c r="AN104" s="121">
        <f t="shared" si="37"/>
        <v>42105.954061866621</v>
      </c>
      <c r="AO104" s="121">
        <f t="shared" si="38"/>
        <v>1772911367.4600222</v>
      </c>
      <c r="AQ104" s="132">
        <v>7</v>
      </c>
      <c r="AR104" s="121">
        <f t="shared" si="39"/>
        <v>1772911367.4600222</v>
      </c>
      <c r="AS104" s="121">
        <f t="shared" si="40"/>
        <v>25901578.520962175</v>
      </c>
      <c r="AT104" s="121">
        <f t="shared" si="41"/>
        <v>103606314.0838487</v>
      </c>
      <c r="AU104" s="121">
        <f t="shared" si="42"/>
        <v>17.112001166504225</v>
      </c>
    </row>
    <row r="105" spans="1:47" ht="20.100000000000001" customHeight="1" x14ac:dyDescent="0.25">
      <c r="A105" s="191"/>
      <c r="B105" s="201"/>
      <c r="C105" s="200"/>
      <c r="D105" s="200"/>
      <c r="E105" s="200"/>
      <c r="F105" s="200"/>
      <c r="G105" s="200"/>
      <c r="H105" s="200"/>
      <c r="I105" s="200"/>
      <c r="J105" s="88"/>
      <c r="K105" s="138"/>
      <c r="AL105" s="121">
        <f t="shared" si="35"/>
        <v>351750</v>
      </c>
      <c r="AM105" s="121">
        <f t="shared" si="36"/>
        <v>321330.3519701637</v>
      </c>
      <c r="AN105" s="121">
        <f t="shared" si="37"/>
        <v>30419.648029836302</v>
      </c>
      <c r="AO105" s="121">
        <f t="shared" si="38"/>
        <v>925354986.25912356</v>
      </c>
      <c r="AQ105" s="132">
        <v>8</v>
      </c>
      <c r="AR105" s="121">
        <f t="shared" si="39"/>
        <v>925354986.25912356</v>
      </c>
      <c r="AS105" s="121">
        <f t="shared" si="40"/>
        <v>25901578.520962175</v>
      </c>
      <c r="AT105" s="121">
        <f t="shared" si="41"/>
        <v>103606314.0838487</v>
      </c>
      <c r="AU105" s="121">
        <f t="shared" si="42"/>
        <v>8.9314535937475092</v>
      </c>
    </row>
    <row r="106" spans="1:47" ht="20.100000000000001" customHeight="1" x14ac:dyDescent="0.25">
      <c r="A106" s="191"/>
      <c r="B106" s="201"/>
      <c r="C106" s="200"/>
      <c r="D106" s="200"/>
      <c r="E106" s="200"/>
      <c r="F106" s="200"/>
      <c r="G106" s="200"/>
      <c r="H106" s="200"/>
      <c r="I106" s="200"/>
      <c r="J106" s="88"/>
      <c r="AL106" s="121">
        <f t="shared" si="35"/>
        <v>351750</v>
      </c>
      <c r="AM106" s="121">
        <f t="shared" si="36"/>
        <v>362449.31034897326</v>
      </c>
      <c r="AN106" s="121">
        <f t="shared" si="37"/>
        <v>-10699.31034897326</v>
      </c>
      <c r="AO106" s="121">
        <f t="shared" si="38"/>
        <v>114475241.94364631</v>
      </c>
      <c r="AQ106" s="132">
        <v>9</v>
      </c>
      <c r="AR106" s="121">
        <f t="shared" si="39"/>
        <v>114475241.94364631</v>
      </c>
      <c r="AS106" s="121">
        <f t="shared" si="40"/>
        <v>25901578.520962175</v>
      </c>
      <c r="AT106" s="121">
        <f t="shared" si="41"/>
        <v>103606314.0838487</v>
      </c>
      <c r="AU106" s="121">
        <f t="shared" si="42"/>
        <v>1.1049060373965371</v>
      </c>
    </row>
    <row r="107" spans="1:47" ht="20.100000000000001" customHeight="1" x14ac:dyDescent="0.25">
      <c r="A107" s="191"/>
      <c r="B107" s="201"/>
      <c r="C107" s="200"/>
      <c r="D107" s="200"/>
      <c r="E107" s="200"/>
      <c r="F107" s="200"/>
      <c r="G107" s="200"/>
      <c r="H107" s="200"/>
      <c r="I107" s="200"/>
      <c r="J107" s="88"/>
      <c r="AL107" s="121">
        <f t="shared" si="35"/>
        <v>351750</v>
      </c>
      <c r="AM107" s="121">
        <f t="shared" si="36"/>
        <v>402862.10865332664</v>
      </c>
      <c r="AN107" s="121">
        <f t="shared" si="37"/>
        <v>-51112.108653326635</v>
      </c>
      <c r="AO107" s="121">
        <f t="shared" si="38"/>
        <v>2612447650.9894676</v>
      </c>
      <c r="AQ107" s="132">
        <v>10</v>
      </c>
      <c r="AR107" s="121">
        <f t="shared" si="39"/>
        <v>2612447650.9894676</v>
      </c>
      <c r="AS107" s="121">
        <f t="shared" si="40"/>
        <v>25901578.520962175</v>
      </c>
      <c r="AT107" s="121">
        <f t="shared" si="41"/>
        <v>103606314.0838487</v>
      </c>
      <c r="AU107" s="121">
        <f t="shared" si="42"/>
        <v>25.215139386922026</v>
      </c>
    </row>
    <row r="108" spans="1:47" s="130" customFormat="1" ht="20.100000000000001" customHeight="1" x14ac:dyDescent="0.25">
      <c r="A108" s="191"/>
      <c r="B108" s="201"/>
      <c r="C108" s="200"/>
      <c r="D108" s="200"/>
      <c r="E108" s="200"/>
      <c r="F108" s="200"/>
      <c r="G108" s="200"/>
      <c r="H108" s="200"/>
      <c r="I108" s="200"/>
      <c r="J108" s="88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>
        <f t="shared" si="35"/>
        <v>351750</v>
      </c>
      <c r="AM108" s="121">
        <f t="shared" si="36"/>
        <v>376297.30531013035</v>
      </c>
      <c r="AN108" s="121">
        <f t="shared" si="37"/>
        <v>-24547.305310130352</v>
      </c>
      <c r="AO108" s="121">
        <f t="shared" si="38"/>
        <v>602570197.9887538</v>
      </c>
      <c r="AQ108" s="139">
        <v>11</v>
      </c>
      <c r="AR108" s="121">
        <f t="shared" si="39"/>
        <v>602570197.9887538</v>
      </c>
      <c r="AS108" s="121">
        <f t="shared" si="40"/>
        <v>25901578.520962175</v>
      </c>
      <c r="AT108" s="121">
        <f t="shared" si="41"/>
        <v>103606314.0838487</v>
      </c>
      <c r="AU108" s="121">
        <f t="shared" si="42"/>
        <v>5.8159601884986767</v>
      </c>
    </row>
    <row r="109" spans="1:47" ht="20.100000000000001" customHeight="1" x14ac:dyDescent="0.25">
      <c r="A109" s="191"/>
      <c r="B109" s="201"/>
      <c r="C109" s="200"/>
      <c r="D109" s="200"/>
      <c r="E109" s="200"/>
      <c r="F109" s="200"/>
      <c r="G109" s="200"/>
      <c r="H109" s="200"/>
      <c r="I109" s="200"/>
      <c r="J109" s="88"/>
      <c r="AL109" s="121">
        <f t="shared" si="35"/>
        <v>351750</v>
      </c>
      <c r="AM109" s="121">
        <f t="shared" si="36"/>
        <v>388139.89688659477</v>
      </c>
      <c r="AN109" s="121">
        <f t="shared" si="37"/>
        <v>-36389.896886594768</v>
      </c>
      <c r="AO109" s="121">
        <f t="shared" si="38"/>
        <v>1324224595.4169996</v>
      </c>
      <c r="AQ109" s="132">
        <v>12</v>
      </c>
      <c r="AR109" s="121">
        <f t="shared" si="39"/>
        <v>1324224595.4169996</v>
      </c>
      <c r="AS109" s="121">
        <f t="shared" si="40"/>
        <v>25901578.520962175</v>
      </c>
      <c r="AT109" s="121">
        <f t="shared" si="41"/>
        <v>103606314.0838487</v>
      </c>
      <c r="AU109" s="121">
        <f t="shared" si="42"/>
        <v>12.78131170987613</v>
      </c>
    </row>
    <row r="110" spans="1:47" ht="20.100000000000001" customHeight="1" x14ac:dyDescent="0.25">
      <c r="A110" s="191"/>
      <c r="B110" s="201"/>
      <c r="C110" s="200"/>
      <c r="D110" s="200"/>
      <c r="E110" s="200"/>
      <c r="F110" s="200"/>
      <c r="G110" s="200"/>
      <c r="H110" s="200"/>
      <c r="I110" s="200"/>
      <c r="J110" s="88"/>
      <c r="AQ110" s="132"/>
    </row>
    <row r="111" spans="1:47" ht="20.100000000000001" customHeight="1" x14ac:dyDescent="0.25">
      <c r="A111" s="191"/>
      <c r="B111" s="201"/>
      <c r="C111" s="200"/>
      <c r="D111" s="200"/>
      <c r="E111" s="200"/>
      <c r="F111" s="200"/>
      <c r="G111" s="200"/>
      <c r="H111" s="200"/>
      <c r="I111" s="200"/>
      <c r="J111" s="88"/>
      <c r="AO111" s="121">
        <f>SUM(AO98:AO109)</f>
        <v>8777037371.8331242</v>
      </c>
    </row>
    <row r="112" spans="1:47" ht="20.100000000000001" customHeight="1" x14ac:dyDescent="0.25">
      <c r="A112" s="191"/>
      <c r="B112" s="201"/>
      <c r="C112" s="200"/>
      <c r="D112" s="200"/>
      <c r="E112" s="200"/>
      <c r="F112" s="200"/>
      <c r="G112" s="200"/>
      <c r="H112" s="200"/>
      <c r="I112" s="200"/>
      <c r="J112" s="88"/>
    </row>
    <row r="113" spans="1:41" ht="20.100000000000001" customHeight="1" x14ac:dyDescent="0.25">
      <c r="A113" s="191"/>
      <c r="B113" s="201"/>
      <c r="C113" s="200"/>
      <c r="D113" s="200"/>
      <c r="E113" s="200"/>
      <c r="F113" s="200"/>
      <c r="G113" s="200"/>
      <c r="H113" s="200"/>
      <c r="I113" s="200"/>
      <c r="J113" s="88"/>
      <c r="AM113" s="121">
        <f>AVERAGE(AM98:AM109)</f>
        <v>351750.00000001286</v>
      </c>
      <c r="AN113" s="121">
        <f>AM98-$AM$113</f>
        <v>6254.6252109369379</v>
      </c>
      <c r="AO113" s="121">
        <f>AN113^2</f>
        <v>39120336.529287934</v>
      </c>
    </row>
    <row r="114" spans="1:41" ht="20.100000000000001" customHeight="1" x14ac:dyDescent="0.25">
      <c r="A114" s="191"/>
      <c r="B114" s="201">
        <v>5</v>
      </c>
      <c r="C114" s="200" t="s">
        <v>58</v>
      </c>
      <c r="D114" s="212">
        <v>0.1</v>
      </c>
      <c r="E114" s="212"/>
      <c r="F114" s="212">
        <v>0.2</v>
      </c>
      <c r="G114" s="212"/>
      <c r="H114" s="212">
        <v>0.3</v>
      </c>
      <c r="I114" s="212"/>
      <c r="J114" s="103"/>
      <c r="AN114" s="121">
        <f t="shared" ref="AN114:AN124" si="43">AM99-$AM$113</f>
        <v>-16135.190672734578</v>
      </c>
      <c r="AO114" s="121">
        <f t="shared" ref="AO114:AO124" si="44">AN114^2</f>
        <v>260344378.0455009</v>
      </c>
    </row>
    <row r="115" spans="1:41" ht="20.100000000000001" customHeight="1" x14ac:dyDescent="0.25">
      <c r="A115" s="191"/>
      <c r="B115" s="201"/>
      <c r="C115" s="200"/>
      <c r="D115" s="212"/>
      <c r="E115" s="212"/>
      <c r="F115" s="212"/>
      <c r="G115" s="212"/>
      <c r="H115" s="212"/>
      <c r="I115" s="212"/>
      <c r="J115" s="103"/>
      <c r="AN115" s="121">
        <f t="shared" si="43"/>
        <v>-12019.680569513876</v>
      </c>
      <c r="AO115" s="121">
        <f t="shared" si="44"/>
        <v>144472720.9931494</v>
      </c>
    </row>
    <row r="116" spans="1:41" ht="20.100000000000001" customHeight="1" x14ac:dyDescent="0.25">
      <c r="A116" s="191"/>
      <c r="B116" s="201"/>
      <c r="C116" s="200"/>
      <c r="D116" s="212"/>
      <c r="E116" s="212"/>
      <c r="F116" s="212"/>
      <c r="G116" s="212"/>
      <c r="H116" s="212"/>
      <c r="I116" s="212"/>
      <c r="J116" s="103"/>
      <c r="AN116" s="121">
        <f t="shared" si="43"/>
        <v>11980.657699602598</v>
      </c>
      <c r="AO116" s="121">
        <f t="shared" si="44"/>
        <v>143536158.91504702</v>
      </c>
    </row>
    <row r="117" spans="1:41" ht="20.100000000000001" customHeight="1" x14ac:dyDescent="0.25">
      <c r="A117" s="191"/>
      <c r="B117" s="201"/>
      <c r="C117" s="200"/>
      <c r="D117" s="212"/>
      <c r="E117" s="212"/>
      <c r="F117" s="212"/>
      <c r="G117" s="212"/>
      <c r="H117" s="212"/>
      <c r="I117" s="212"/>
      <c r="J117" s="103"/>
      <c r="AN117" s="121">
        <f t="shared" si="43"/>
        <v>-16588.257014626579</v>
      </c>
      <c r="AO117" s="121">
        <f t="shared" si="44"/>
        <v>275170270.78330791</v>
      </c>
    </row>
    <row r="118" spans="1:41" ht="20.100000000000001" customHeight="1" x14ac:dyDescent="0.25">
      <c r="A118" s="191"/>
      <c r="B118" s="201"/>
      <c r="C118" s="200"/>
      <c r="D118" s="212"/>
      <c r="E118" s="212"/>
      <c r="F118" s="212"/>
      <c r="G118" s="212"/>
      <c r="H118" s="212"/>
      <c r="I118" s="212"/>
      <c r="J118" s="103"/>
      <c r="AN118" s="121">
        <f t="shared" si="43"/>
        <v>-23715.173760909063</v>
      </c>
      <c r="AO118" s="121">
        <f t="shared" si="44"/>
        <v>562409466.51010978</v>
      </c>
    </row>
    <row r="119" spans="1:41" ht="20.100000000000001" customHeight="1" x14ac:dyDescent="0.25">
      <c r="A119" s="191"/>
      <c r="B119" s="201">
        <v>6</v>
      </c>
      <c r="C119" s="200" t="s">
        <v>51</v>
      </c>
      <c r="D119" s="212">
        <v>0.01</v>
      </c>
      <c r="E119" s="212"/>
      <c r="F119" s="212">
        <v>0.02</v>
      </c>
      <c r="G119" s="212"/>
      <c r="H119" s="212">
        <v>0.05</v>
      </c>
      <c r="I119" s="212"/>
      <c r="J119" s="103"/>
      <c r="AN119" s="121">
        <f t="shared" si="43"/>
        <v>-42105.954061879485</v>
      </c>
      <c r="AO119" s="121">
        <f t="shared" si="44"/>
        <v>1772911367.4611056</v>
      </c>
    </row>
    <row r="120" spans="1:41" ht="20.100000000000001" customHeight="1" x14ac:dyDescent="0.25">
      <c r="A120" s="191"/>
      <c r="B120" s="201"/>
      <c r="C120" s="200"/>
      <c r="D120" s="212"/>
      <c r="E120" s="212"/>
      <c r="F120" s="212"/>
      <c r="G120" s="212"/>
      <c r="H120" s="212"/>
      <c r="I120" s="212"/>
      <c r="J120" s="103"/>
      <c r="AN120" s="121">
        <f t="shared" si="43"/>
        <v>-30419.648029849166</v>
      </c>
      <c r="AO120" s="121">
        <f t="shared" si="44"/>
        <v>925354986.25990629</v>
      </c>
    </row>
    <row r="121" spans="1:41" ht="20.100000000000001" customHeight="1" x14ac:dyDescent="0.25">
      <c r="A121" s="191"/>
      <c r="B121" s="201"/>
      <c r="C121" s="200"/>
      <c r="D121" s="212"/>
      <c r="E121" s="212"/>
      <c r="F121" s="212"/>
      <c r="G121" s="212"/>
      <c r="H121" s="212"/>
      <c r="I121" s="212"/>
      <c r="J121" s="103"/>
      <c r="AN121" s="121">
        <f t="shared" si="43"/>
        <v>10699.310348960396</v>
      </c>
      <c r="AO121" s="121">
        <f t="shared" si="44"/>
        <v>114475241.94337104</v>
      </c>
    </row>
    <row r="122" spans="1:41" ht="20.100000000000001" customHeight="1" x14ac:dyDescent="0.25">
      <c r="A122" s="191"/>
      <c r="B122" s="201"/>
      <c r="C122" s="200"/>
      <c r="D122" s="212"/>
      <c r="E122" s="212"/>
      <c r="F122" s="212"/>
      <c r="G122" s="212"/>
      <c r="H122" s="212"/>
      <c r="I122" s="212"/>
      <c r="J122" s="103"/>
      <c r="AN122" s="121">
        <f t="shared" si="43"/>
        <v>51112.108653313771</v>
      </c>
      <c r="AO122" s="121">
        <f t="shared" si="44"/>
        <v>2612447650.9881525</v>
      </c>
    </row>
    <row r="123" spans="1:41" ht="20.100000000000001" customHeight="1" x14ac:dyDescent="0.25">
      <c r="A123" s="191"/>
      <c r="B123" s="201"/>
      <c r="C123" s="200"/>
      <c r="D123" s="212"/>
      <c r="E123" s="212"/>
      <c r="F123" s="212"/>
      <c r="G123" s="212"/>
      <c r="H123" s="212"/>
      <c r="I123" s="212"/>
      <c r="J123" s="103"/>
      <c r="AN123" s="121">
        <f t="shared" si="43"/>
        <v>24547.305310117488</v>
      </c>
      <c r="AO123" s="121">
        <f t="shared" si="44"/>
        <v>602570197.98812222</v>
      </c>
    </row>
    <row r="124" spans="1:41" ht="20.100000000000001" customHeight="1" x14ac:dyDescent="0.25">
      <c r="AK124" s="121" t="s">
        <v>113</v>
      </c>
      <c r="AL124" s="121">
        <v>12</v>
      </c>
      <c r="AN124" s="121">
        <f t="shared" si="43"/>
        <v>36389.896886581904</v>
      </c>
      <c r="AO124" s="121">
        <f t="shared" si="44"/>
        <v>1324224595.4160633</v>
      </c>
    </row>
    <row r="125" spans="1:41" ht="20.100000000000001" customHeight="1" x14ac:dyDescent="0.25">
      <c r="AK125" s="121" t="s">
        <v>114</v>
      </c>
      <c r="AL125" s="121">
        <v>4</v>
      </c>
      <c r="AM125" s="121">
        <f>AO126/AL125</f>
        <v>2194259342.9582806</v>
      </c>
    </row>
    <row r="126" spans="1:41" ht="20.100000000000001" customHeight="1" x14ac:dyDescent="0.25">
      <c r="A126" s="181" t="s">
        <v>84</v>
      </c>
      <c r="B126" s="181"/>
      <c r="C126" s="181"/>
      <c r="D126" s="181"/>
      <c r="E126" s="181"/>
      <c r="F126" s="181"/>
      <c r="G126" s="149"/>
      <c r="H126" s="149"/>
      <c r="I126" s="149"/>
      <c r="J126" s="36"/>
      <c r="AO126" s="121">
        <f>SUM(AO113:AO124)</f>
        <v>8777037371.8331223</v>
      </c>
    </row>
    <row r="127" spans="1:41" ht="20.100000000000001" customHeight="1" x14ac:dyDescent="0.25">
      <c r="K127" s="133"/>
    </row>
    <row r="128" spans="1:41" ht="20.100000000000001" customHeight="1" x14ac:dyDescent="0.25">
      <c r="A128" s="211" t="str">
        <f>IF(F133&lt;=0.05,V128,V129)</f>
        <v>O nível de significância do modelo atingiu 0,00%. Esse nível de significância é inferior ao valor máximo admitido para a rejeição da hipótese nula do molode; portanto, o modelo é aceito.</v>
      </c>
      <c r="B128" s="211"/>
      <c r="C128" s="211"/>
      <c r="D128" s="211"/>
      <c r="E128" s="211"/>
      <c r="F128" s="211"/>
      <c r="G128" s="100"/>
      <c r="H128" s="100"/>
      <c r="I128" s="100"/>
      <c r="J128" s="100"/>
      <c r="V128" s="133" t="str">
        <f>CONCATENATE("O nível de significância do modelo atingiu ",TEXT(F67,"0,00%"),".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  <c r="AK128" s="121">
        <f>D67</f>
        <v>2925679123.9443746</v>
      </c>
    </row>
    <row r="129" spans="1:37" ht="20.100000000000001" customHeight="1" x14ac:dyDescent="0.25">
      <c r="A129" s="211"/>
      <c r="B129" s="211"/>
      <c r="C129" s="211"/>
      <c r="D129" s="211"/>
      <c r="E129" s="211"/>
      <c r="F129" s="211"/>
      <c r="G129" s="100"/>
      <c r="H129" s="100"/>
      <c r="I129" s="100"/>
      <c r="J129" s="100"/>
      <c r="V129" s="133" t="str">
        <f>CONCATENATE("O nível de significância do modelo atingiu ",TEXT(F67,"0,00%"),".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  <c r="AK129" s="121">
        <f>D68</f>
        <v>25901578.520962175</v>
      </c>
    </row>
    <row r="130" spans="1:37" ht="20.100000000000001" customHeight="1" x14ac:dyDescent="0.25">
      <c r="A130" s="188" t="s">
        <v>85</v>
      </c>
      <c r="B130" s="188"/>
      <c r="C130" s="188"/>
      <c r="D130" s="188"/>
      <c r="E130" s="188"/>
      <c r="F130" s="188"/>
    </row>
    <row r="132" spans="1:37" ht="20.100000000000001" customHeight="1" x14ac:dyDescent="0.25">
      <c r="D132" s="187" t="s">
        <v>152</v>
      </c>
      <c r="E132" s="187"/>
      <c r="F132" s="27">
        <v>0.05</v>
      </c>
      <c r="G132" s="154"/>
      <c r="H132" s="154"/>
      <c r="I132" s="154"/>
      <c r="J132" s="93"/>
    </row>
    <row r="133" spans="1:37" ht="20.100000000000001" customHeight="1" x14ac:dyDescent="0.25">
      <c r="D133" s="189" t="s">
        <v>151</v>
      </c>
      <c r="E133" s="189"/>
      <c r="F133" s="49">
        <f>F67</f>
        <v>6.8991136644567803E-7</v>
      </c>
      <c r="G133" s="155"/>
      <c r="H133" s="155"/>
      <c r="I133" s="155"/>
      <c r="J133" s="91"/>
    </row>
    <row r="134" spans="1:37" ht="20.100000000000001" customHeight="1" x14ac:dyDescent="0.25">
      <c r="D134" s="1"/>
      <c r="E134" s="1"/>
      <c r="F134" s="1"/>
      <c r="G134" s="1"/>
      <c r="H134" s="1"/>
      <c r="I134" s="1"/>
      <c r="J134" s="1"/>
    </row>
    <row r="135" spans="1:37" ht="20.100000000000001" customHeight="1" x14ac:dyDescent="0.25">
      <c r="D135" s="187" t="s">
        <v>113</v>
      </c>
      <c r="E135" s="187"/>
      <c r="F135" s="33">
        <f>B58</f>
        <v>12</v>
      </c>
      <c r="G135" s="8"/>
      <c r="H135" s="8"/>
      <c r="I135" s="8"/>
      <c r="J135" s="8"/>
    </row>
    <row r="136" spans="1:37" ht="20.100000000000001" customHeight="1" x14ac:dyDescent="0.25">
      <c r="D136" s="187" t="s">
        <v>114</v>
      </c>
      <c r="E136" s="187"/>
      <c r="F136" s="33">
        <f>B60</f>
        <v>4</v>
      </c>
      <c r="G136" s="8"/>
      <c r="H136" s="8"/>
      <c r="I136" s="8"/>
      <c r="J136" s="8"/>
    </row>
    <row r="137" spans="1:37" ht="20.100000000000001" customHeight="1" x14ac:dyDescent="0.25">
      <c r="D137" s="187" t="s">
        <v>12</v>
      </c>
      <c r="E137" s="187"/>
      <c r="F137" s="33">
        <f>B61</f>
        <v>8</v>
      </c>
      <c r="G137" s="8"/>
      <c r="H137" s="8"/>
      <c r="I137" s="8"/>
      <c r="J137" s="8"/>
    </row>
    <row r="138" spans="1:37" ht="20.100000000000001" customHeight="1" x14ac:dyDescent="0.25">
      <c r="D138" s="187" t="s">
        <v>330</v>
      </c>
      <c r="E138" s="187"/>
      <c r="F138" s="12">
        <f>_xlfn.F.INV.RT(F132,F136,F137)</f>
        <v>3.8378533545558975</v>
      </c>
    </row>
    <row r="139" spans="1:37" ht="20.100000000000001" customHeight="1" x14ac:dyDescent="0.25">
      <c r="D139" s="187" t="s">
        <v>150</v>
      </c>
      <c r="E139" s="187"/>
      <c r="F139" s="4">
        <f>E67</f>
        <v>112.95369977457626</v>
      </c>
      <c r="G139" s="1"/>
      <c r="H139" s="1"/>
      <c r="I139" s="1"/>
      <c r="J139" s="1"/>
    </row>
    <row r="140" spans="1:37" ht="20.100000000000001" customHeight="1" x14ac:dyDescent="0.25">
      <c r="D140" s="1"/>
      <c r="E140" s="1"/>
      <c r="F140" s="1"/>
      <c r="G140" s="1"/>
      <c r="H140" s="1"/>
      <c r="I140" s="1"/>
      <c r="J140" s="1"/>
    </row>
    <row r="141" spans="1:37" ht="20.100000000000001" customHeight="1" x14ac:dyDescent="0.25">
      <c r="D141" s="3" t="s">
        <v>28</v>
      </c>
      <c r="E141" s="3" t="str">
        <f>IF(F139&gt;F138,"O ponto percentual atingido é maior que o ponto crítico","O ponto percentual atingido é menor que o ponto crítico")</f>
        <v>O ponto percentual atingido é maior que o ponto crítico</v>
      </c>
      <c r="F141" s="3"/>
      <c r="G141" s="1"/>
      <c r="H141" s="1"/>
      <c r="I141" s="1"/>
      <c r="J141" s="1"/>
    </row>
    <row r="142" spans="1:37" ht="20.100000000000001" customHeight="1" x14ac:dyDescent="0.25">
      <c r="D142" s="4" t="s">
        <v>149</v>
      </c>
      <c r="E142" s="4" t="str">
        <f>IF(F139&gt;F138,"Rejeita-se a hipótese nula","Não se pode rejeitar a hipótese nula")</f>
        <v>Rejeita-se a hipótese nula</v>
      </c>
      <c r="F142" s="4"/>
      <c r="G142" s="1"/>
      <c r="H142" s="1"/>
      <c r="I142" s="1"/>
      <c r="J142" s="1"/>
    </row>
    <row r="149" spans="1:9" ht="20.100000000000001" customHeight="1" x14ac:dyDescent="0.25">
      <c r="A149" s="181" t="s">
        <v>86</v>
      </c>
      <c r="B149" s="181"/>
      <c r="C149" s="181"/>
      <c r="D149" s="181"/>
      <c r="E149" s="181"/>
      <c r="F149" s="181"/>
      <c r="G149" s="149"/>
      <c r="H149" s="149"/>
      <c r="I149" s="149"/>
    </row>
    <row r="151" spans="1:9" ht="20.100000000000001" customHeight="1" x14ac:dyDescent="0.25">
      <c r="A151" s="188" t="s">
        <v>87</v>
      </c>
      <c r="B151" s="188"/>
      <c r="C151" s="188"/>
      <c r="D151" s="188"/>
      <c r="E151" s="188"/>
      <c r="F151" s="188"/>
    </row>
    <row r="153" spans="1:9" ht="20.100000000000001" customHeight="1" x14ac:dyDescent="0.25">
      <c r="D153" s="1"/>
      <c r="E153" s="1"/>
      <c r="F153" s="1"/>
      <c r="G153" s="1"/>
      <c r="H153" s="1"/>
      <c r="I153" s="1"/>
    </row>
    <row r="154" spans="1:9" ht="20.100000000000001" customHeight="1" x14ac:dyDescent="0.25">
      <c r="D154" s="1"/>
      <c r="E154" s="1"/>
      <c r="F154" s="1"/>
      <c r="G154" s="1"/>
      <c r="H154" s="1"/>
      <c r="I154" s="1"/>
    </row>
    <row r="155" spans="1:9" ht="20.100000000000001" customHeight="1" x14ac:dyDescent="0.25">
      <c r="D155" s="1"/>
      <c r="E155" s="1"/>
      <c r="F155" s="1"/>
      <c r="G155" s="1"/>
      <c r="H155" s="1"/>
      <c r="I155" s="1"/>
    </row>
    <row r="156" spans="1:9" ht="20.100000000000001" customHeight="1" x14ac:dyDescent="0.25">
      <c r="D156" s="1"/>
      <c r="E156" s="1"/>
      <c r="F156" s="1"/>
      <c r="G156" s="1"/>
      <c r="H156" s="1"/>
      <c r="I156" s="1"/>
    </row>
    <row r="157" spans="1:9" ht="20.100000000000001" customHeight="1" x14ac:dyDescent="0.25">
      <c r="D157" s="1"/>
      <c r="E157" s="1"/>
      <c r="F157" s="1"/>
      <c r="G157" s="1"/>
      <c r="H157" s="1"/>
      <c r="I157" s="1"/>
    </row>
    <row r="158" spans="1:9" ht="20.100000000000001" customHeight="1" x14ac:dyDescent="0.25">
      <c r="D158" s="1"/>
      <c r="E158" s="1"/>
      <c r="F158" s="1"/>
      <c r="G158" s="1"/>
      <c r="H158" s="1"/>
      <c r="I158" s="1"/>
    </row>
    <row r="160" spans="1:9" ht="20.100000000000001" customHeight="1" x14ac:dyDescent="0.25">
      <c r="D160" s="189" t="s">
        <v>371</v>
      </c>
      <c r="E160" s="189"/>
      <c r="F160" s="50">
        <f>ABS(C74/D74)</f>
        <v>2.601534404576515</v>
      </c>
      <c r="G160" s="156"/>
      <c r="H160" s="156"/>
      <c r="I160" s="156"/>
    </row>
    <row r="161" spans="1:9" ht="20.100000000000001" customHeight="1" x14ac:dyDescent="0.25">
      <c r="D161" s="1"/>
      <c r="E161" s="1"/>
      <c r="F161" s="1"/>
      <c r="G161" s="1"/>
      <c r="H161" s="1"/>
      <c r="I161" s="1"/>
    </row>
    <row r="162" spans="1:9" ht="20.100000000000001" customHeight="1" x14ac:dyDescent="0.25">
      <c r="D162" s="3" t="s">
        <v>28</v>
      </c>
      <c r="E162" s="3" t="str">
        <f>IF(F160&gt;C173,"O ponto calculado é maior que o ponto crítico","O ponto calculado é menor que o ponto crítico")</f>
        <v>O ponto calculado é maior que o ponto crítico</v>
      </c>
      <c r="F162" s="3"/>
      <c r="G162" s="1"/>
      <c r="H162" s="1"/>
      <c r="I162" s="1"/>
    </row>
    <row r="163" spans="1:9" ht="20.100000000000001" customHeight="1" x14ac:dyDescent="0.25">
      <c r="D163" s="4" t="s">
        <v>149</v>
      </c>
      <c r="E163" s="4" t="str">
        <f>IF(F160&gt;C173,"Rejeita-se a hipótese nula","Não se pode rejeitar a hipótese nula")</f>
        <v>Rejeita-se a hipótese nula</v>
      </c>
      <c r="F163" s="4"/>
      <c r="G163" s="1"/>
      <c r="H163" s="1"/>
      <c r="I163" s="1"/>
    </row>
    <row r="169" spans="1:9" ht="20.100000000000001" customHeight="1" x14ac:dyDescent="0.25">
      <c r="A169" s="187" t="s">
        <v>152</v>
      </c>
      <c r="B169" s="187"/>
      <c r="C169" s="27">
        <v>0.3</v>
      </c>
    </row>
    <row r="170" spans="1:9" ht="20.100000000000001" customHeight="1" x14ac:dyDescent="0.25">
      <c r="A170" s="12" t="s">
        <v>113</v>
      </c>
      <c r="B170" s="12"/>
      <c r="C170" s="33">
        <f>B58</f>
        <v>12</v>
      </c>
    </row>
    <row r="171" spans="1:9" ht="20.100000000000001" customHeight="1" x14ac:dyDescent="0.25">
      <c r="A171" s="12" t="s">
        <v>114</v>
      </c>
      <c r="B171" s="12"/>
      <c r="C171" s="33">
        <f>B60</f>
        <v>4</v>
      </c>
    </row>
    <row r="172" spans="1:9" ht="20.100000000000001" customHeight="1" x14ac:dyDescent="0.25">
      <c r="A172" s="12" t="s">
        <v>12</v>
      </c>
      <c r="B172" s="12"/>
      <c r="C172" s="33">
        <f>B61</f>
        <v>8</v>
      </c>
    </row>
    <row r="173" spans="1:9" ht="20.100000000000001" customHeight="1" x14ac:dyDescent="0.25">
      <c r="A173" s="12" t="s">
        <v>153</v>
      </c>
      <c r="B173" s="12"/>
      <c r="C173" s="42">
        <f>_xlfn.T.INV.2T(C169,C172)</f>
        <v>1.1081454445582559</v>
      </c>
    </row>
    <row r="175" spans="1:9" ht="20.100000000000001" customHeight="1" x14ac:dyDescent="0.25">
      <c r="A175" s="43" t="s">
        <v>25</v>
      </c>
      <c r="B175" s="43" t="s">
        <v>79</v>
      </c>
      <c r="C175" s="43" t="s">
        <v>1</v>
      </c>
      <c r="D175" s="43" t="s">
        <v>371</v>
      </c>
      <c r="E175" s="197" t="s">
        <v>378</v>
      </c>
      <c r="F175" s="197"/>
      <c r="G175" s="43" t="s">
        <v>149</v>
      </c>
      <c r="H175" s="153"/>
      <c r="I175" s="153"/>
    </row>
    <row r="176" spans="1:9" ht="20.100000000000001" customHeight="1" x14ac:dyDescent="0.25">
      <c r="A176" s="18" t="str">
        <f>B73</f>
        <v>Interseção</v>
      </c>
      <c r="B176" s="18">
        <f t="shared" ref="B176:D176" si="45">C73</f>
        <v>131339.17397483415</v>
      </c>
      <c r="C176" s="18">
        <f t="shared" si="45"/>
        <v>19892.059245472617</v>
      </c>
      <c r="D176" s="18">
        <f t="shared" si="45"/>
        <v>6.6025931430264873</v>
      </c>
      <c r="E176" s="198" t="str">
        <f>IF(D176&gt;$C$173,"O ponto calculado é maior do que o ponto crítico","O ponto calculado é menor do que o ponto crítico")</f>
        <v>O ponto calculado é maior do que o ponto crítico</v>
      </c>
      <c r="F176" s="198"/>
      <c r="G176" s="18" t="str">
        <f>IF(D176&gt;$C$173,"Rejeita-se a hipótese nula","Não se pode rejeitar a hipótese nula")</f>
        <v>Rejeita-se a hipótese nula</v>
      </c>
    </row>
    <row r="177" spans="1:11" ht="20.100000000000001" customHeight="1" x14ac:dyDescent="0.25">
      <c r="A177" s="18" t="str">
        <f t="shared" ref="A177:D177" si="46">B74</f>
        <v>Área do terreno</v>
      </c>
      <c r="B177" s="18">
        <f t="shared" si="46"/>
        <v>286.30162443328572</v>
      </c>
      <c r="C177" s="18">
        <f t="shared" si="46"/>
        <v>110.05106214610707</v>
      </c>
      <c r="D177" s="18">
        <f t="shared" si="46"/>
        <v>2.601534404576515</v>
      </c>
      <c r="E177" s="198" t="str">
        <f t="shared" ref="E177:E179" si="47">IF(D177&gt;$C$173,"O ponto calculado é maior do que o ponto crítico","O ponto calculado é menor do que o ponto crítico")</f>
        <v>O ponto calculado é maior do que o ponto crítico</v>
      </c>
      <c r="F177" s="198"/>
      <c r="G177" s="18" t="str">
        <f>IF(D177&gt;$C$173,"Rejeita-se a hipótese nula","Não se pode rejeitar a hipótese nula")</f>
        <v>Rejeita-se a hipótese nula</v>
      </c>
    </row>
    <row r="178" spans="1:11" ht="20.100000000000001" customHeight="1" x14ac:dyDescent="0.25">
      <c r="A178" s="18" t="str">
        <f t="shared" ref="A178:D178" si="48">B75</f>
        <v>Áres edificada</v>
      </c>
      <c r="B178" s="18">
        <f t="shared" si="48"/>
        <v>1142.1441112781758</v>
      </c>
      <c r="C178" s="18">
        <f t="shared" si="48"/>
        <v>87.05629744477983</v>
      </c>
      <c r="D178" s="18">
        <f t="shared" si="48"/>
        <v>13.119603576095601</v>
      </c>
      <c r="E178" s="198" t="str">
        <f t="shared" si="47"/>
        <v>O ponto calculado é maior do que o ponto crítico</v>
      </c>
      <c r="F178" s="198"/>
      <c r="G178" s="18" t="str">
        <f>IF(D178&gt;$C$173,"Rejeita-se a hipótese nula","Não se pode rejeitar a hipótese nula")</f>
        <v>Rejeita-se a hipótese nula</v>
      </c>
    </row>
    <row r="179" spans="1:11" ht="20.100000000000001" customHeight="1" x14ac:dyDescent="0.25">
      <c r="A179" s="18" t="str">
        <f t="shared" ref="A179:D179" si="49">B76</f>
        <v>Quartos</v>
      </c>
      <c r="B179" s="18">
        <f t="shared" si="49"/>
        <v>5272.9661467736587</v>
      </c>
      <c r="C179" s="18">
        <f t="shared" si="49"/>
        <v>2806.7511851549084</v>
      </c>
      <c r="D179" s="18">
        <f t="shared" si="49"/>
        <v>1.8786724575597307</v>
      </c>
      <c r="E179" s="198" t="str">
        <f t="shared" si="47"/>
        <v>O ponto calculado é maior do que o ponto crítico</v>
      </c>
      <c r="F179" s="198"/>
      <c r="G179" s="18" t="str">
        <f>IF(D179&gt;$C$173,"Rejeita-se a hipótese nula","Não se pode rejeitar a hipótese nula")</f>
        <v>Rejeita-se a hipótese nula</v>
      </c>
    </row>
    <row r="182" spans="1:11" ht="20.100000000000001" customHeight="1" x14ac:dyDescent="0.25">
      <c r="A182" s="184" t="s">
        <v>9</v>
      </c>
      <c r="B182" s="184"/>
      <c r="C182" s="184"/>
      <c r="D182" s="184"/>
      <c r="E182" s="184"/>
      <c r="F182" s="184"/>
      <c r="G182" s="151"/>
      <c r="H182" s="151"/>
      <c r="I182" s="151"/>
      <c r="J182" s="96"/>
    </row>
    <row r="183" spans="1:11" ht="20.100000000000001" customHeight="1" x14ac:dyDescent="0.25">
      <c r="A183" s="28"/>
      <c r="B183" s="28"/>
      <c r="C183" s="28"/>
      <c r="D183" s="28"/>
    </row>
    <row r="184" spans="1:11" ht="20.100000000000001" customHeight="1" x14ac:dyDescent="0.25">
      <c r="A184" s="86" t="str">
        <f t="shared" ref="A184:A196" si="50">A10</f>
        <v>Itens da amostra</v>
      </c>
      <c r="B184" s="86" t="s">
        <v>352</v>
      </c>
      <c r="C184" s="86" t="s">
        <v>108</v>
      </c>
      <c r="D184" s="86" t="s">
        <v>3</v>
      </c>
      <c r="E184" s="1"/>
      <c r="F184" s="1"/>
      <c r="G184" s="1"/>
      <c r="H184" s="1"/>
      <c r="I184" s="1"/>
      <c r="J184" s="101"/>
    </row>
    <row r="185" spans="1:11" ht="20.100000000000001" customHeight="1" x14ac:dyDescent="0.25">
      <c r="A185" s="29">
        <f t="shared" si="50"/>
        <v>1</v>
      </c>
      <c r="B185" s="18">
        <f t="shared" ref="B185:B196" si="51">$C$73+$C11*$C$74+$D11*$C$75+$E11*$C$76</f>
        <v>358004.6252109498</v>
      </c>
      <c r="C185" s="18">
        <f t="shared" ref="C185:C196" si="52">AVERAGE($I$11:$I$22)</f>
        <v>351750</v>
      </c>
      <c r="D185" s="18">
        <f t="shared" ref="D185:D196" si="53">C185-B185</f>
        <v>-6254.6252109498018</v>
      </c>
      <c r="E185" s="1"/>
      <c r="F185" s="1"/>
      <c r="G185" s="1"/>
      <c r="H185" s="1"/>
      <c r="I185" s="1"/>
      <c r="J185" s="164" t="str">
        <f t="shared" ref="J185:J196" si="54">IF(ABS(E185)&gt;2,"Ponto atípico","")</f>
        <v/>
      </c>
      <c r="K185" s="164"/>
    </row>
    <row r="186" spans="1:11" ht="20.100000000000001" customHeight="1" x14ac:dyDescent="0.25">
      <c r="A186" s="29">
        <f t="shared" si="50"/>
        <v>2</v>
      </c>
      <c r="B186" s="18">
        <f t="shared" si="51"/>
        <v>335614.80932727829</v>
      </c>
      <c r="C186" s="18">
        <f t="shared" si="52"/>
        <v>351750</v>
      </c>
      <c r="D186" s="18">
        <f t="shared" si="53"/>
        <v>16135.190672721714</v>
      </c>
      <c r="E186" s="1"/>
      <c r="F186" s="1"/>
      <c r="G186" s="1"/>
      <c r="H186" s="1"/>
      <c r="I186" s="1"/>
      <c r="J186" s="164" t="str">
        <f t="shared" si="54"/>
        <v/>
      </c>
      <c r="K186" s="164"/>
    </row>
    <row r="187" spans="1:11" ht="20.100000000000001" customHeight="1" x14ac:dyDescent="0.25">
      <c r="A187" s="29">
        <f t="shared" si="50"/>
        <v>3</v>
      </c>
      <c r="B187" s="18">
        <f t="shared" si="51"/>
        <v>339730.31943049899</v>
      </c>
      <c r="C187" s="18">
        <f t="shared" si="52"/>
        <v>351750</v>
      </c>
      <c r="D187" s="18">
        <f t="shared" si="53"/>
        <v>12019.680569501012</v>
      </c>
      <c r="E187" s="1"/>
      <c r="F187" s="1"/>
      <c r="G187" s="1"/>
      <c r="H187" s="1"/>
      <c r="I187" s="1"/>
      <c r="J187" s="164" t="str">
        <f t="shared" si="54"/>
        <v/>
      </c>
      <c r="K187" s="164"/>
    </row>
    <row r="188" spans="1:11" ht="20.100000000000001" customHeight="1" x14ac:dyDescent="0.25">
      <c r="A188" s="29">
        <f t="shared" si="50"/>
        <v>4</v>
      </c>
      <c r="B188" s="18">
        <f t="shared" si="51"/>
        <v>363730.65769961546</v>
      </c>
      <c r="C188" s="18">
        <f t="shared" si="52"/>
        <v>351750</v>
      </c>
      <c r="D188" s="18">
        <f t="shared" si="53"/>
        <v>-11980.657699615462</v>
      </c>
      <c r="E188" s="1"/>
      <c r="F188" s="1"/>
      <c r="G188" s="1"/>
      <c r="H188" s="1"/>
      <c r="I188" s="1"/>
      <c r="J188" s="164" t="str">
        <f t="shared" si="54"/>
        <v/>
      </c>
      <c r="K188" s="164"/>
    </row>
    <row r="189" spans="1:11" ht="20.100000000000001" customHeight="1" x14ac:dyDescent="0.25">
      <c r="A189" s="29">
        <f t="shared" si="50"/>
        <v>5</v>
      </c>
      <c r="B189" s="18">
        <f t="shared" si="51"/>
        <v>335161.74298538628</v>
      </c>
      <c r="C189" s="18">
        <f t="shared" si="52"/>
        <v>351750</v>
      </c>
      <c r="D189" s="18">
        <f t="shared" si="53"/>
        <v>16588.257014613715</v>
      </c>
      <c r="E189" s="1"/>
      <c r="F189" s="1"/>
      <c r="G189" s="1"/>
      <c r="H189" s="1"/>
      <c r="I189" s="1"/>
      <c r="J189" s="164" t="str">
        <f t="shared" si="54"/>
        <v/>
      </c>
      <c r="K189" s="164"/>
    </row>
    <row r="190" spans="1:11" ht="20.100000000000001" customHeight="1" x14ac:dyDescent="0.25">
      <c r="A190" s="29">
        <f t="shared" si="50"/>
        <v>6</v>
      </c>
      <c r="B190" s="18">
        <f t="shared" si="51"/>
        <v>328034.8262391038</v>
      </c>
      <c r="C190" s="18">
        <f t="shared" si="52"/>
        <v>351750</v>
      </c>
      <c r="D190" s="18">
        <f t="shared" si="53"/>
        <v>23715.173760896199</v>
      </c>
      <c r="E190" s="1"/>
      <c r="F190" s="1"/>
      <c r="G190" s="1"/>
      <c r="H190" s="1"/>
      <c r="I190" s="1"/>
      <c r="J190" s="164" t="str">
        <f t="shared" si="54"/>
        <v/>
      </c>
      <c r="K190" s="164"/>
    </row>
    <row r="191" spans="1:11" ht="20.100000000000001" customHeight="1" x14ac:dyDescent="0.25">
      <c r="A191" s="29">
        <f t="shared" si="50"/>
        <v>7</v>
      </c>
      <c r="B191" s="18">
        <f t="shared" si="51"/>
        <v>309644.04593813338</v>
      </c>
      <c r="C191" s="18">
        <f t="shared" si="52"/>
        <v>351750</v>
      </c>
      <c r="D191" s="18">
        <f t="shared" si="53"/>
        <v>42105.954061866621</v>
      </c>
      <c r="E191" s="1"/>
      <c r="F191" s="1"/>
      <c r="G191" s="1"/>
      <c r="H191" s="1"/>
      <c r="I191" s="1"/>
      <c r="J191" s="164" t="str">
        <f t="shared" si="54"/>
        <v/>
      </c>
      <c r="K191" s="164"/>
    </row>
    <row r="192" spans="1:11" ht="20.100000000000001" customHeight="1" x14ac:dyDescent="0.25">
      <c r="A192" s="29">
        <f t="shared" si="50"/>
        <v>8</v>
      </c>
      <c r="B192" s="18">
        <f t="shared" si="51"/>
        <v>321330.3519701637</v>
      </c>
      <c r="C192" s="18">
        <f t="shared" si="52"/>
        <v>351750</v>
      </c>
      <c r="D192" s="18">
        <f t="shared" si="53"/>
        <v>30419.648029836302</v>
      </c>
      <c r="E192" s="1"/>
      <c r="F192" s="1"/>
      <c r="G192" s="1"/>
      <c r="H192" s="1"/>
      <c r="I192" s="1"/>
      <c r="J192" s="164" t="str">
        <f t="shared" si="54"/>
        <v/>
      </c>
      <c r="K192" s="164"/>
    </row>
    <row r="193" spans="1:11" ht="20.100000000000001" customHeight="1" x14ac:dyDescent="0.25">
      <c r="A193" s="29">
        <f t="shared" si="50"/>
        <v>9</v>
      </c>
      <c r="B193" s="18">
        <f t="shared" si="51"/>
        <v>362449.31034897326</v>
      </c>
      <c r="C193" s="18">
        <f t="shared" si="52"/>
        <v>351750</v>
      </c>
      <c r="D193" s="18">
        <f t="shared" si="53"/>
        <v>-10699.31034897326</v>
      </c>
      <c r="E193" s="1"/>
      <c r="F193" s="1"/>
      <c r="G193" s="1"/>
      <c r="H193" s="1"/>
      <c r="I193" s="1"/>
      <c r="J193" s="164" t="str">
        <f t="shared" si="54"/>
        <v/>
      </c>
      <c r="K193" s="164"/>
    </row>
    <row r="194" spans="1:11" ht="20.100000000000001" customHeight="1" x14ac:dyDescent="0.25">
      <c r="A194" s="29">
        <f t="shared" si="50"/>
        <v>10</v>
      </c>
      <c r="B194" s="18">
        <f t="shared" si="51"/>
        <v>402862.10865332664</v>
      </c>
      <c r="C194" s="18">
        <f t="shared" si="52"/>
        <v>351750</v>
      </c>
      <c r="D194" s="18">
        <f t="shared" si="53"/>
        <v>-51112.108653326635</v>
      </c>
      <c r="E194" s="1"/>
      <c r="F194" s="1"/>
      <c r="G194" s="1"/>
      <c r="H194" s="1"/>
      <c r="I194" s="1"/>
      <c r="J194" s="164" t="str">
        <f t="shared" si="54"/>
        <v/>
      </c>
      <c r="K194" s="164"/>
    </row>
    <row r="195" spans="1:11" ht="20.100000000000001" customHeight="1" x14ac:dyDescent="0.25">
      <c r="A195" s="29">
        <f t="shared" si="50"/>
        <v>11</v>
      </c>
      <c r="B195" s="18">
        <f t="shared" si="51"/>
        <v>376297.30531013035</v>
      </c>
      <c r="C195" s="18">
        <f t="shared" si="52"/>
        <v>351750</v>
      </c>
      <c r="D195" s="18">
        <f t="shared" si="53"/>
        <v>-24547.305310130352</v>
      </c>
      <c r="E195" s="1"/>
      <c r="F195" s="1"/>
      <c r="G195" s="1"/>
      <c r="H195" s="1"/>
      <c r="I195" s="1"/>
      <c r="J195" s="164" t="str">
        <f t="shared" si="54"/>
        <v/>
      </c>
      <c r="K195" s="164"/>
    </row>
    <row r="196" spans="1:11" ht="20.100000000000001" customHeight="1" x14ac:dyDescent="0.25">
      <c r="A196" s="29">
        <f t="shared" si="50"/>
        <v>12</v>
      </c>
      <c r="B196" s="18">
        <f t="shared" si="51"/>
        <v>388139.89688659477</v>
      </c>
      <c r="C196" s="18">
        <f t="shared" si="52"/>
        <v>351750</v>
      </c>
      <c r="D196" s="18">
        <f t="shared" si="53"/>
        <v>-36389.896886594768</v>
      </c>
      <c r="E196" s="1"/>
      <c r="F196" s="1"/>
      <c r="G196" s="1"/>
      <c r="H196" s="1"/>
      <c r="I196" s="1"/>
      <c r="J196" s="164" t="str">
        <f t="shared" si="54"/>
        <v/>
      </c>
      <c r="K196" s="164"/>
    </row>
    <row r="197" spans="1:11" ht="20.100000000000001" customHeight="1" x14ac:dyDescent="0.25">
      <c r="E197" s="1"/>
    </row>
    <row r="198" spans="1:11" ht="20.100000000000001" customHeight="1" x14ac:dyDescent="0.25">
      <c r="A198" s="193" t="s">
        <v>372</v>
      </c>
      <c r="B198" s="193"/>
      <c r="C198" s="193"/>
      <c r="D198" s="26">
        <f>SUMSQ(D185:D196)</f>
        <v>8777037371.8331242</v>
      </c>
      <c r="E198" s="1"/>
      <c r="F198" s="1"/>
      <c r="G198" s="1"/>
      <c r="H198" s="1"/>
      <c r="I198" s="1"/>
      <c r="J198" s="1"/>
    </row>
    <row r="199" spans="1:11" ht="20.100000000000001" customHeight="1" x14ac:dyDescent="0.25">
      <c r="C199" s="1"/>
      <c r="D199" s="1"/>
      <c r="E199" s="1"/>
      <c r="F199" s="1"/>
      <c r="G199" s="1"/>
      <c r="H199" s="1"/>
      <c r="I199" s="1"/>
      <c r="J199" s="1"/>
    </row>
    <row r="200" spans="1:11" ht="20.100000000000001" customHeight="1" x14ac:dyDescent="0.25">
      <c r="C200" s="1"/>
      <c r="D200" s="1"/>
      <c r="E200" s="1"/>
      <c r="F200" s="1"/>
      <c r="G200" s="1"/>
      <c r="H200" s="1"/>
      <c r="I200" s="1"/>
      <c r="J200" s="1"/>
    </row>
    <row r="201" spans="1:11" ht="20.10000000000000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1" ht="20.100000000000001" customHeight="1" x14ac:dyDescent="0.25">
      <c r="A202" s="86" t="str">
        <f t="shared" ref="A202:A214" si="55">A10</f>
        <v>Itens da amostra</v>
      </c>
      <c r="B202" s="86" t="s">
        <v>351</v>
      </c>
      <c r="C202" s="86" t="str">
        <f t="shared" ref="C202:C214" si="56">B184</f>
        <v>Valor previsto</v>
      </c>
      <c r="D202" s="86" t="s">
        <v>3</v>
      </c>
      <c r="E202" s="86" t="s">
        <v>319</v>
      </c>
      <c r="F202" s="86" t="s">
        <v>381</v>
      </c>
      <c r="G202" s="101"/>
      <c r="H202" s="101"/>
      <c r="I202" s="101"/>
      <c r="J202" s="1"/>
    </row>
    <row r="203" spans="1:11" ht="20.100000000000001" customHeight="1" x14ac:dyDescent="0.25">
      <c r="A203" s="29">
        <f t="shared" si="55"/>
        <v>1</v>
      </c>
      <c r="B203" s="18">
        <f t="shared" ref="B203:B214" si="57">I11</f>
        <v>360000</v>
      </c>
      <c r="C203" s="18">
        <f t="shared" si="56"/>
        <v>358004.6252109498</v>
      </c>
      <c r="D203" s="18">
        <f>B203-C203</f>
        <v>1995.3747890501982</v>
      </c>
      <c r="E203" s="18">
        <f>D203/$B$62</f>
        <v>0.39206797056718667</v>
      </c>
      <c r="F203" s="120">
        <f>D203/B203</f>
        <v>5.5427077473616613E-3</v>
      </c>
      <c r="G203" s="157"/>
      <c r="H203" s="157"/>
      <c r="I203" s="157"/>
      <c r="J203" s="1"/>
    </row>
    <row r="204" spans="1:11" ht="20.100000000000001" customHeight="1" x14ac:dyDescent="0.25">
      <c r="A204" s="29">
        <f t="shared" si="55"/>
        <v>2</v>
      </c>
      <c r="B204" s="18">
        <f t="shared" si="57"/>
        <v>342000</v>
      </c>
      <c r="C204" s="18">
        <f t="shared" si="56"/>
        <v>335614.80932727829</v>
      </c>
      <c r="D204" s="18">
        <f t="shared" ref="D204:D214" si="58">B204-C204</f>
        <v>6385.1906727217138</v>
      </c>
      <c r="E204" s="18">
        <f t="shared" ref="E204:E214" si="59">D204/$B$62</f>
        <v>1.2546158057505419</v>
      </c>
      <c r="F204" s="120">
        <f t="shared" ref="F204:F214" si="60">D204/B204</f>
        <v>1.8670148165852964E-2</v>
      </c>
      <c r="G204" s="157"/>
      <c r="H204" s="157"/>
      <c r="I204" s="157"/>
      <c r="J204" s="1"/>
    </row>
    <row r="205" spans="1:11" ht="20.100000000000001" customHeight="1" x14ac:dyDescent="0.25">
      <c r="A205" s="29">
        <f t="shared" si="55"/>
        <v>3</v>
      </c>
      <c r="B205" s="18">
        <f t="shared" si="57"/>
        <v>342000</v>
      </c>
      <c r="C205" s="18">
        <f t="shared" si="56"/>
        <v>339730.31943049899</v>
      </c>
      <c r="D205" s="18">
        <f t="shared" si="58"/>
        <v>2269.6805695010116</v>
      </c>
      <c r="E205" s="18">
        <f t="shared" si="59"/>
        <v>0.44596587047369551</v>
      </c>
      <c r="F205" s="120">
        <f t="shared" si="60"/>
        <v>6.6364928932778119E-3</v>
      </c>
      <c r="G205" s="157"/>
      <c r="H205" s="157"/>
      <c r="I205" s="157"/>
    </row>
    <row r="206" spans="1:11" ht="20.100000000000001" customHeight="1" x14ac:dyDescent="0.25">
      <c r="A206" s="29">
        <f t="shared" si="55"/>
        <v>4</v>
      </c>
      <c r="B206" s="18">
        <f t="shared" si="57"/>
        <v>360000</v>
      </c>
      <c r="C206" s="18">
        <f t="shared" si="56"/>
        <v>363730.65769961546</v>
      </c>
      <c r="D206" s="18">
        <f t="shared" si="58"/>
        <v>-3730.6576996154618</v>
      </c>
      <c r="E206" s="18">
        <f t="shared" si="59"/>
        <v>-0.73303090787536573</v>
      </c>
      <c r="F206" s="120">
        <f t="shared" si="60"/>
        <v>-1.0362938054487394E-2</v>
      </c>
      <c r="G206" s="157"/>
      <c r="H206" s="157"/>
      <c r="I206" s="157"/>
    </row>
    <row r="207" spans="1:11" ht="20.100000000000001" customHeight="1" x14ac:dyDescent="0.25">
      <c r="A207" s="29">
        <f t="shared" si="55"/>
        <v>5</v>
      </c>
      <c r="B207" s="18">
        <f t="shared" si="57"/>
        <v>333000</v>
      </c>
      <c r="C207" s="18">
        <f t="shared" si="56"/>
        <v>335161.74298538628</v>
      </c>
      <c r="D207" s="18">
        <f t="shared" si="58"/>
        <v>-2161.742985386285</v>
      </c>
      <c r="E207" s="18">
        <f t="shared" si="59"/>
        <v>-0.42475738884707853</v>
      </c>
      <c r="F207" s="120">
        <f t="shared" si="60"/>
        <v>-6.4917206768356911E-3</v>
      </c>
      <c r="G207" s="157"/>
      <c r="H207" s="157"/>
      <c r="I207" s="157"/>
    </row>
    <row r="208" spans="1:11" ht="20.100000000000001" customHeight="1" x14ac:dyDescent="0.25">
      <c r="A208" s="29">
        <f t="shared" si="55"/>
        <v>6</v>
      </c>
      <c r="B208" s="18">
        <f t="shared" si="57"/>
        <v>324000</v>
      </c>
      <c r="C208" s="18">
        <f t="shared" si="56"/>
        <v>328034.8262391038</v>
      </c>
      <c r="D208" s="18">
        <f t="shared" si="58"/>
        <v>-4034.8262391038006</v>
      </c>
      <c r="E208" s="18">
        <f t="shared" si="59"/>
        <v>-0.79279649308873001</v>
      </c>
      <c r="F208" s="120">
        <f t="shared" si="60"/>
        <v>-1.245316740464136E-2</v>
      </c>
      <c r="G208" s="157"/>
      <c r="H208" s="157"/>
      <c r="I208" s="157"/>
    </row>
    <row r="209" spans="1:9" ht="20.100000000000001" customHeight="1" x14ac:dyDescent="0.25">
      <c r="A209" s="29">
        <f t="shared" si="55"/>
        <v>7</v>
      </c>
      <c r="B209" s="18">
        <f t="shared" si="57"/>
        <v>306000</v>
      </c>
      <c r="C209" s="18">
        <f t="shared" si="56"/>
        <v>309644.04593813338</v>
      </c>
      <c r="D209" s="18">
        <f t="shared" si="58"/>
        <v>-3644.0459381333785</v>
      </c>
      <c r="E209" s="18">
        <f t="shared" si="59"/>
        <v>-0.71601270270515138</v>
      </c>
      <c r="F209" s="120">
        <f t="shared" si="60"/>
        <v>-1.1908646856645028E-2</v>
      </c>
      <c r="G209" s="157"/>
      <c r="H209" s="157"/>
      <c r="I209" s="157"/>
    </row>
    <row r="210" spans="1:9" ht="20.100000000000001" customHeight="1" x14ac:dyDescent="0.25">
      <c r="A210" s="29">
        <f t="shared" si="55"/>
        <v>8</v>
      </c>
      <c r="B210" s="18">
        <f t="shared" si="57"/>
        <v>324000</v>
      </c>
      <c r="C210" s="18">
        <f t="shared" si="56"/>
        <v>321330.3519701637</v>
      </c>
      <c r="D210" s="18">
        <f t="shared" si="58"/>
        <v>2669.6480298363022</v>
      </c>
      <c r="E210" s="18">
        <f t="shared" si="59"/>
        <v>0.52455483096728428</v>
      </c>
      <c r="F210" s="120">
        <f t="shared" si="60"/>
        <v>8.2396544130750073E-3</v>
      </c>
      <c r="G210" s="157"/>
      <c r="H210" s="157"/>
      <c r="I210" s="157"/>
    </row>
    <row r="211" spans="1:9" ht="20.100000000000001" customHeight="1" x14ac:dyDescent="0.25">
      <c r="A211" s="29">
        <f t="shared" si="55"/>
        <v>9</v>
      </c>
      <c r="B211" s="18">
        <f t="shared" si="57"/>
        <v>369000</v>
      </c>
      <c r="C211" s="18">
        <f t="shared" si="56"/>
        <v>362449.31034897326</v>
      </c>
      <c r="D211" s="18">
        <f t="shared" si="58"/>
        <v>6550.6896510267397</v>
      </c>
      <c r="E211" s="18">
        <f t="shared" si="59"/>
        <v>1.2871344327829504</v>
      </c>
      <c r="F211" s="120">
        <f t="shared" si="60"/>
        <v>1.7752546479747264E-2</v>
      </c>
      <c r="G211" s="157"/>
      <c r="H211" s="157"/>
      <c r="I211" s="157"/>
    </row>
    <row r="212" spans="1:9" ht="20.100000000000001" customHeight="1" x14ac:dyDescent="0.25">
      <c r="A212" s="29">
        <f t="shared" si="55"/>
        <v>10</v>
      </c>
      <c r="B212" s="18">
        <f t="shared" si="57"/>
        <v>405000</v>
      </c>
      <c r="C212" s="18">
        <f t="shared" si="56"/>
        <v>402862.10865332664</v>
      </c>
      <c r="D212" s="18">
        <f t="shared" si="58"/>
        <v>2137.8913466733648</v>
      </c>
      <c r="E212" s="18">
        <f t="shared" si="59"/>
        <v>0.42007081886724645</v>
      </c>
      <c r="F212" s="120">
        <f t="shared" si="60"/>
        <v>5.2787440658601595E-3</v>
      </c>
      <c r="G212" s="157"/>
      <c r="H212" s="157"/>
      <c r="I212" s="157"/>
    </row>
    <row r="213" spans="1:9" ht="20.100000000000001" customHeight="1" x14ac:dyDescent="0.25">
      <c r="A213" s="29">
        <f t="shared" si="55"/>
        <v>11</v>
      </c>
      <c r="B213" s="18">
        <f t="shared" si="57"/>
        <v>369000</v>
      </c>
      <c r="C213" s="18">
        <f t="shared" si="56"/>
        <v>376297.30531013035</v>
      </c>
      <c r="D213" s="18">
        <f t="shared" si="58"/>
        <v>-7297.3053101303522</v>
      </c>
      <c r="E213" s="18">
        <f t="shared" si="59"/>
        <v>-1.4338357381541449</v>
      </c>
      <c r="F213" s="120">
        <f t="shared" si="60"/>
        <v>-1.9775895149404747E-2</v>
      </c>
      <c r="G213" s="157"/>
      <c r="H213" s="157"/>
      <c r="I213" s="157"/>
    </row>
    <row r="214" spans="1:9" ht="20.100000000000001" customHeight="1" x14ac:dyDescent="0.25">
      <c r="A214" s="29">
        <f t="shared" si="55"/>
        <v>12</v>
      </c>
      <c r="B214" s="18">
        <f t="shared" si="57"/>
        <v>387000</v>
      </c>
      <c r="C214" s="18">
        <f t="shared" si="56"/>
        <v>388139.89688659477</v>
      </c>
      <c r="D214" s="18">
        <f t="shared" si="58"/>
        <v>-1139.8968865947681</v>
      </c>
      <c r="E214" s="18">
        <f t="shared" si="59"/>
        <v>-0.2239764987688346</v>
      </c>
      <c r="F214" s="120">
        <f t="shared" si="60"/>
        <v>-2.9454699912009512E-3</v>
      </c>
      <c r="G214" s="157"/>
      <c r="H214" s="157"/>
      <c r="I214" s="157"/>
    </row>
    <row r="215" spans="1:9" ht="20.100000000000001" customHeight="1" x14ac:dyDescent="0.25">
      <c r="F215" s="1"/>
      <c r="G215" s="1"/>
      <c r="H215" s="1"/>
      <c r="I215" s="1"/>
    </row>
    <row r="216" spans="1:9" ht="20.100000000000001" customHeight="1" x14ac:dyDescent="0.25">
      <c r="A216" s="193" t="s">
        <v>373</v>
      </c>
      <c r="B216" s="193"/>
      <c r="C216" s="193"/>
      <c r="D216" s="26">
        <f>SUMSQ(D203:D214)</f>
        <v>207212628.1676974</v>
      </c>
      <c r="E216" s="1"/>
      <c r="F216" s="1"/>
      <c r="G216" s="1"/>
      <c r="H216" s="1"/>
      <c r="I216" s="1"/>
    </row>
    <row r="217" spans="1:9" ht="20.100000000000001" customHeight="1" x14ac:dyDescent="0.25">
      <c r="C217" s="1"/>
      <c r="D217" s="1"/>
      <c r="E217" s="1"/>
      <c r="F217" s="1"/>
      <c r="G217" s="1"/>
      <c r="H217" s="1"/>
      <c r="I217" s="1"/>
    </row>
    <row r="218" spans="1:9" ht="20.100000000000001" customHeight="1" x14ac:dyDescent="0.25">
      <c r="C218" s="1"/>
      <c r="D218" s="1"/>
      <c r="E218" s="1"/>
      <c r="F218" s="1"/>
      <c r="G218" s="1"/>
      <c r="H218" s="1"/>
      <c r="I218" s="1"/>
    </row>
    <row r="219" spans="1:9" ht="20.100000000000001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1:9" ht="20.100000000000001" customHeight="1" x14ac:dyDescent="0.25">
      <c r="A220" s="86" t="str">
        <f t="shared" ref="A220:A232" si="61">A10</f>
        <v>Itens da amostra</v>
      </c>
      <c r="B220" s="86" t="str">
        <f t="shared" ref="B220:B232" si="62">B202</f>
        <v>Valor observado</v>
      </c>
      <c r="C220" s="86" t="str">
        <f t="shared" ref="C220:C232" si="63">C184</f>
        <v>Média dos valores observados</v>
      </c>
      <c r="D220" s="86" t="s">
        <v>3</v>
      </c>
      <c r="E220" s="1"/>
      <c r="F220" s="1"/>
      <c r="G220" s="1"/>
      <c r="H220" s="1"/>
      <c r="I220" s="1"/>
    </row>
    <row r="221" spans="1:9" ht="20.100000000000001" customHeight="1" x14ac:dyDescent="0.25">
      <c r="A221" s="29">
        <f t="shared" si="61"/>
        <v>1</v>
      </c>
      <c r="B221" s="18">
        <f t="shared" si="62"/>
        <v>360000</v>
      </c>
      <c r="C221" s="18">
        <f t="shared" si="63"/>
        <v>351750</v>
      </c>
      <c r="D221" s="18">
        <f>B221-C221</f>
        <v>8250</v>
      </c>
      <c r="E221" s="1"/>
      <c r="F221" s="1"/>
      <c r="G221" s="1"/>
      <c r="H221" s="1"/>
      <c r="I221" s="1"/>
    </row>
    <row r="222" spans="1:9" ht="20.100000000000001" customHeight="1" x14ac:dyDescent="0.25">
      <c r="A222" s="29">
        <f t="shared" si="61"/>
        <v>2</v>
      </c>
      <c r="B222" s="18">
        <f t="shared" si="62"/>
        <v>342000</v>
      </c>
      <c r="C222" s="18">
        <f t="shared" si="63"/>
        <v>351750</v>
      </c>
      <c r="D222" s="18">
        <f t="shared" ref="D222:D232" si="64">B222-C222</f>
        <v>-9750</v>
      </c>
      <c r="E222" s="1"/>
      <c r="F222" s="1"/>
      <c r="G222" s="1"/>
      <c r="H222" s="1"/>
      <c r="I222" s="1"/>
    </row>
    <row r="223" spans="1:9" ht="20.100000000000001" customHeight="1" x14ac:dyDescent="0.25">
      <c r="A223" s="29">
        <f t="shared" si="61"/>
        <v>3</v>
      </c>
      <c r="B223" s="18">
        <f t="shared" si="62"/>
        <v>342000</v>
      </c>
      <c r="C223" s="18">
        <f t="shared" si="63"/>
        <v>351750</v>
      </c>
      <c r="D223" s="18">
        <f t="shared" si="64"/>
        <v>-9750</v>
      </c>
      <c r="E223" s="1"/>
    </row>
    <row r="224" spans="1:9" ht="20.100000000000001" customHeight="1" x14ac:dyDescent="0.25">
      <c r="A224" s="29">
        <f t="shared" si="61"/>
        <v>4</v>
      </c>
      <c r="B224" s="18">
        <f t="shared" si="62"/>
        <v>360000</v>
      </c>
      <c r="C224" s="18">
        <f t="shared" si="63"/>
        <v>351750</v>
      </c>
      <c r="D224" s="18">
        <f t="shared" si="64"/>
        <v>8250</v>
      </c>
      <c r="E224" s="1"/>
      <c r="F224" s="1"/>
      <c r="G224" s="1"/>
      <c r="H224" s="1"/>
      <c r="I224" s="1"/>
    </row>
    <row r="225" spans="1:9" ht="20.100000000000001" customHeight="1" x14ac:dyDescent="0.25">
      <c r="A225" s="29">
        <f t="shared" si="61"/>
        <v>5</v>
      </c>
      <c r="B225" s="18">
        <f t="shared" si="62"/>
        <v>333000</v>
      </c>
      <c r="C225" s="18">
        <f t="shared" si="63"/>
        <v>351750</v>
      </c>
      <c r="D225" s="18">
        <f t="shared" si="64"/>
        <v>-18750</v>
      </c>
      <c r="E225" s="1"/>
      <c r="F225" s="1"/>
      <c r="G225" s="1"/>
      <c r="H225" s="1"/>
      <c r="I225" s="1"/>
    </row>
    <row r="226" spans="1:9" ht="20.100000000000001" customHeight="1" x14ac:dyDescent="0.25">
      <c r="A226" s="29">
        <f t="shared" si="61"/>
        <v>6</v>
      </c>
      <c r="B226" s="18">
        <f t="shared" si="62"/>
        <v>324000</v>
      </c>
      <c r="C226" s="18">
        <f t="shared" si="63"/>
        <v>351750</v>
      </c>
      <c r="D226" s="18">
        <f t="shared" si="64"/>
        <v>-27750</v>
      </c>
      <c r="E226" s="1"/>
      <c r="F226" s="1"/>
      <c r="G226" s="1"/>
      <c r="H226" s="1"/>
      <c r="I226" s="1"/>
    </row>
    <row r="227" spans="1:9" ht="20.100000000000001" customHeight="1" x14ac:dyDescent="0.25">
      <c r="A227" s="29">
        <f t="shared" si="61"/>
        <v>7</v>
      </c>
      <c r="B227" s="18">
        <f t="shared" si="62"/>
        <v>306000</v>
      </c>
      <c r="C227" s="18">
        <f t="shared" si="63"/>
        <v>351750</v>
      </c>
      <c r="D227" s="18">
        <f t="shared" si="64"/>
        <v>-45750</v>
      </c>
      <c r="E227" s="1"/>
      <c r="F227" s="1"/>
      <c r="G227" s="1"/>
      <c r="H227" s="1"/>
      <c r="I227" s="1"/>
    </row>
    <row r="228" spans="1:9" ht="20.100000000000001" customHeight="1" x14ac:dyDescent="0.25">
      <c r="A228" s="29">
        <f t="shared" si="61"/>
        <v>8</v>
      </c>
      <c r="B228" s="18">
        <f t="shared" si="62"/>
        <v>324000</v>
      </c>
      <c r="C228" s="18">
        <f t="shared" si="63"/>
        <v>351750</v>
      </c>
      <c r="D228" s="18">
        <f t="shared" si="64"/>
        <v>-27750</v>
      </c>
      <c r="E228" s="1"/>
      <c r="F228" s="1"/>
      <c r="G228" s="1"/>
      <c r="H228" s="1"/>
      <c r="I228" s="1"/>
    </row>
    <row r="229" spans="1:9" ht="20.100000000000001" customHeight="1" x14ac:dyDescent="0.25">
      <c r="A229" s="29">
        <f t="shared" si="61"/>
        <v>9</v>
      </c>
      <c r="B229" s="18">
        <f t="shared" si="62"/>
        <v>369000</v>
      </c>
      <c r="C229" s="18">
        <f t="shared" si="63"/>
        <v>351750</v>
      </c>
      <c r="D229" s="18">
        <f t="shared" si="64"/>
        <v>17250</v>
      </c>
      <c r="E229" s="1"/>
      <c r="F229" s="1"/>
      <c r="G229" s="1"/>
      <c r="H229" s="1"/>
      <c r="I229" s="1"/>
    </row>
    <row r="230" spans="1:9" ht="20.100000000000001" customHeight="1" x14ac:dyDescent="0.25">
      <c r="A230" s="29">
        <f t="shared" si="61"/>
        <v>10</v>
      </c>
      <c r="B230" s="18">
        <f t="shared" si="62"/>
        <v>405000</v>
      </c>
      <c r="C230" s="18">
        <f t="shared" si="63"/>
        <v>351750</v>
      </c>
      <c r="D230" s="18">
        <f t="shared" si="64"/>
        <v>53250</v>
      </c>
      <c r="E230" s="1"/>
      <c r="F230" s="1"/>
      <c r="G230" s="1"/>
      <c r="H230" s="1"/>
      <c r="I230" s="1"/>
    </row>
    <row r="231" spans="1:9" ht="20.100000000000001" customHeight="1" x14ac:dyDescent="0.25">
      <c r="A231" s="29">
        <f t="shared" si="61"/>
        <v>11</v>
      </c>
      <c r="B231" s="18">
        <f t="shared" si="62"/>
        <v>369000</v>
      </c>
      <c r="C231" s="18">
        <f t="shared" si="63"/>
        <v>351750</v>
      </c>
      <c r="D231" s="18">
        <f t="shared" si="64"/>
        <v>17250</v>
      </c>
      <c r="E231" s="1"/>
      <c r="F231" s="1"/>
      <c r="G231" s="1"/>
      <c r="H231" s="1"/>
      <c r="I231" s="1"/>
    </row>
    <row r="232" spans="1:9" ht="20.100000000000001" customHeight="1" x14ac:dyDescent="0.25">
      <c r="A232" s="29">
        <f t="shared" si="61"/>
        <v>12</v>
      </c>
      <c r="B232" s="18">
        <f t="shared" si="62"/>
        <v>387000</v>
      </c>
      <c r="C232" s="18">
        <f t="shared" si="63"/>
        <v>351750</v>
      </c>
      <c r="D232" s="18">
        <f t="shared" si="64"/>
        <v>35250</v>
      </c>
      <c r="E232" s="1"/>
      <c r="F232" s="1"/>
      <c r="G232" s="1"/>
      <c r="H232" s="1"/>
      <c r="I232" s="1"/>
    </row>
    <row r="233" spans="1:9" ht="20.100000000000001" customHeight="1" x14ac:dyDescent="0.25">
      <c r="E233" s="1"/>
      <c r="F233" s="1"/>
      <c r="G233" s="1"/>
      <c r="H233" s="1"/>
      <c r="I233" s="1"/>
    </row>
    <row r="234" spans="1:9" ht="20.100000000000001" customHeight="1" x14ac:dyDescent="0.25">
      <c r="A234" s="193" t="s">
        <v>374</v>
      </c>
      <c r="B234" s="193"/>
      <c r="C234" s="193"/>
      <c r="D234" s="26">
        <f>SUMSQ(D221:D232)</f>
        <v>8984250000</v>
      </c>
      <c r="E234" s="1"/>
      <c r="F234" s="1"/>
      <c r="G234" s="1"/>
      <c r="H234" s="1"/>
      <c r="I234" s="1"/>
    </row>
    <row r="235" spans="1:9" ht="20.100000000000001" customHeight="1" x14ac:dyDescent="0.25">
      <c r="C235" s="1"/>
      <c r="D235" s="1"/>
      <c r="E235" s="1"/>
      <c r="F235" s="1"/>
      <c r="G235" s="1"/>
      <c r="H235" s="1"/>
      <c r="I235" s="1"/>
    </row>
    <row r="236" spans="1:9" ht="20.10000000000000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20.100000000000001" customHeight="1" x14ac:dyDescent="0.25">
      <c r="A237" s="186" t="s">
        <v>353</v>
      </c>
      <c r="B237" s="186"/>
      <c r="C237" s="186"/>
      <c r="D237" s="186"/>
      <c r="E237" s="186"/>
      <c r="F237" s="186"/>
      <c r="G237" s="28"/>
      <c r="H237" s="28"/>
      <c r="I237" s="28"/>
    </row>
    <row r="238" spans="1:9" ht="20.10000000000000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20.10000000000000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20.100000000000001" customHeight="1" x14ac:dyDescent="0.25">
      <c r="A240" s="184" t="s">
        <v>66</v>
      </c>
      <c r="B240" s="184"/>
      <c r="C240" s="184"/>
      <c r="D240" s="184"/>
      <c r="E240" s="184"/>
      <c r="F240" s="184"/>
      <c r="G240" s="151"/>
      <c r="H240" s="151"/>
      <c r="I240" s="151"/>
    </row>
    <row r="242" spans="1:9" ht="20.100000000000001" customHeight="1" x14ac:dyDescent="0.25">
      <c r="A242" s="184" t="s">
        <v>366</v>
      </c>
      <c r="B242" s="184"/>
      <c r="C242" s="184"/>
      <c r="D242" s="184"/>
      <c r="E242" s="184"/>
      <c r="F242" s="184"/>
      <c r="G242" s="151"/>
      <c r="H242" s="151"/>
      <c r="I242" s="151"/>
    </row>
    <row r="243" spans="1:9" ht="20.100000000000001" customHeight="1" x14ac:dyDescent="0.25">
      <c r="A243" s="192" t="s">
        <v>103</v>
      </c>
      <c r="B243" s="192"/>
      <c r="C243" s="192"/>
      <c r="D243" s="192"/>
      <c r="E243" s="192"/>
      <c r="F243" s="192"/>
      <c r="G243" s="88"/>
      <c r="H243" s="88"/>
      <c r="I243" s="88"/>
    </row>
    <row r="244" spans="1:9" ht="20.100000000000001" customHeight="1" x14ac:dyDescent="0.25">
      <c r="A244" s="192"/>
      <c r="B244" s="192"/>
      <c r="C244" s="192"/>
      <c r="D244" s="192"/>
      <c r="E244" s="192"/>
      <c r="F244" s="192"/>
      <c r="G244" s="88"/>
      <c r="H244" s="88"/>
      <c r="I244" s="88"/>
    </row>
    <row r="245" spans="1:9" ht="20.100000000000001" customHeight="1" x14ac:dyDescent="0.25">
      <c r="A245" s="192"/>
      <c r="B245" s="192"/>
      <c r="C245" s="192"/>
      <c r="D245" s="192"/>
      <c r="E245" s="192"/>
      <c r="F245" s="192"/>
      <c r="G245" s="88"/>
      <c r="H245" s="88"/>
      <c r="I245" s="88"/>
    </row>
    <row r="246" spans="1:9" ht="20.100000000000001" customHeight="1" x14ac:dyDescent="0.25">
      <c r="A246" s="192"/>
      <c r="B246" s="192"/>
      <c r="C246" s="192"/>
      <c r="D246" s="192"/>
      <c r="E246" s="192"/>
      <c r="F246" s="192"/>
      <c r="G246" s="88"/>
      <c r="H246" s="88"/>
      <c r="I246" s="88"/>
    </row>
    <row r="247" spans="1:9" ht="20.100000000000001" customHeight="1" x14ac:dyDescent="0.25">
      <c r="A247" s="192"/>
      <c r="B247" s="192"/>
      <c r="C247" s="192"/>
      <c r="D247" s="192"/>
      <c r="E247" s="192"/>
      <c r="F247" s="192"/>
      <c r="G247" s="88"/>
      <c r="H247" s="88"/>
      <c r="I247" s="88"/>
    </row>
    <row r="270" spans="1:6" ht="20.100000000000001" customHeight="1" x14ac:dyDescent="0.25">
      <c r="A270" s="188" t="s">
        <v>98</v>
      </c>
      <c r="B270" s="188"/>
      <c r="C270" s="188"/>
      <c r="D270" s="188"/>
      <c r="E270" s="188"/>
      <c r="F270" s="188"/>
    </row>
    <row r="273" spans="1:11" ht="20.100000000000001" customHeight="1" x14ac:dyDescent="0.25">
      <c r="A273" s="184" t="s">
        <v>318</v>
      </c>
      <c r="B273" s="184"/>
      <c r="C273" s="184"/>
      <c r="D273" s="184"/>
      <c r="E273" s="184"/>
      <c r="F273" s="184"/>
      <c r="G273" s="151"/>
      <c r="H273" s="151"/>
      <c r="I273" s="151"/>
    </row>
    <row r="275" spans="1:11" ht="20.100000000000001" customHeight="1" x14ac:dyDescent="0.25">
      <c r="A275" s="194" t="s">
        <v>319</v>
      </c>
      <c r="B275" s="194" t="s">
        <v>354</v>
      </c>
      <c r="C275" s="194" t="s">
        <v>320</v>
      </c>
      <c r="D275" s="194" t="s">
        <v>154</v>
      </c>
      <c r="E275" s="194" t="s">
        <v>355</v>
      </c>
      <c r="F275" s="194" t="s">
        <v>356</v>
      </c>
      <c r="G275" s="6"/>
      <c r="H275" s="6"/>
      <c r="I275" s="6"/>
    </row>
    <row r="276" spans="1:11" ht="20.100000000000001" customHeight="1" x14ac:dyDescent="0.25">
      <c r="A276" s="195"/>
      <c r="B276" s="195"/>
      <c r="C276" s="195"/>
      <c r="D276" s="195"/>
      <c r="E276" s="195"/>
      <c r="F276" s="195"/>
      <c r="G276" s="6"/>
      <c r="H276" s="6"/>
      <c r="I276" s="6"/>
    </row>
    <row r="277" spans="1:11" ht="20.100000000000001" customHeight="1" x14ac:dyDescent="0.25">
      <c r="A277" s="31">
        <f t="shared" ref="A277:A288" si="65">E203</f>
        <v>0.39206797056718667</v>
      </c>
      <c r="B277" s="31">
        <f>A277*(($B$69/$B$68)^(1/2))</f>
        <v>0.45974044701758027</v>
      </c>
      <c r="C277" s="31">
        <f t="shared" ref="C277:C288" si="66">(D203/(($D$68*(1-D277))^(1/2)))</f>
        <v>0.466981022471811</v>
      </c>
      <c r="D277" s="31">
        <f t="shared" ref="D277:D288" si="67">AG69</f>
        <v>0.29510526639149381</v>
      </c>
      <c r="E277" s="31">
        <f t="shared" ref="E277:F277" si="68">AH69</f>
        <v>2.3294912636397656</v>
      </c>
      <c r="F277" s="31">
        <f t="shared" si="68"/>
        <v>2.2823968862238492E-2</v>
      </c>
      <c r="G277" s="30"/>
      <c r="H277" s="30"/>
      <c r="I277" s="30"/>
      <c r="J277" s="6"/>
    </row>
    <row r="278" spans="1:11" ht="20.100000000000001" customHeight="1" x14ac:dyDescent="0.25">
      <c r="A278" s="31">
        <f t="shared" si="65"/>
        <v>1.2546158057505419</v>
      </c>
      <c r="B278" s="31">
        <f t="shared" ref="B278:B288" si="69">A278*(($B$69/$B$68)^(1/2))</f>
        <v>1.471167436953978</v>
      </c>
      <c r="C278" s="31">
        <f t="shared" si="66"/>
        <v>1.4714985820151509</v>
      </c>
      <c r="D278" s="31">
        <f t="shared" si="67"/>
        <v>0.27305456583687138</v>
      </c>
      <c r="E278" s="31">
        <f t="shared" ref="E278:E288" si="70">AH70</f>
        <v>2.0869335575389187</v>
      </c>
      <c r="F278" s="31">
        <f t="shared" ref="F278:F288" si="71">AI70</f>
        <v>0.20333274997255193</v>
      </c>
      <c r="G278" s="30"/>
      <c r="H278" s="30"/>
      <c r="I278" s="30"/>
      <c r="J278" s="30"/>
    </row>
    <row r="279" spans="1:11" ht="20.100000000000001" customHeight="1" x14ac:dyDescent="0.25">
      <c r="A279" s="31">
        <f t="shared" si="65"/>
        <v>0.44596587047369551</v>
      </c>
      <c r="B279" s="31">
        <f t="shared" si="69"/>
        <v>0.52294133680329891</v>
      </c>
      <c r="C279" s="31">
        <f t="shared" si="66"/>
        <v>0.51749278241279262</v>
      </c>
      <c r="D279" s="31">
        <f t="shared" si="67"/>
        <v>0.25733209934990814</v>
      </c>
      <c r="E279" s="31">
        <f t="shared" si="70"/>
        <v>1.9139864261823232</v>
      </c>
      <c r="F279" s="31">
        <f t="shared" si="71"/>
        <v>2.3197859420627312E-2</v>
      </c>
      <c r="G279" s="30"/>
      <c r="H279" s="30"/>
      <c r="I279" s="30"/>
      <c r="J279" s="30"/>
    </row>
    <row r="280" spans="1:11" ht="20.100000000000001" customHeight="1" x14ac:dyDescent="0.25">
      <c r="A280" s="31">
        <f t="shared" si="65"/>
        <v>-0.73303090787536573</v>
      </c>
      <c r="B280" s="31">
        <f t="shared" si="69"/>
        <v>-0.85955493068407307</v>
      </c>
      <c r="C280" s="31">
        <f t="shared" si="66"/>
        <v>-0.77453509301753953</v>
      </c>
      <c r="D280" s="31">
        <f t="shared" si="67"/>
        <v>0.10430041266423881</v>
      </c>
      <c r="E280" s="31">
        <f t="shared" si="70"/>
        <v>0.23063787263996033</v>
      </c>
      <c r="F280" s="31">
        <f t="shared" si="71"/>
        <v>1.7464085978095532E-2</v>
      </c>
      <c r="G280" s="30"/>
      <c r="H280" s="30"/>
      <c r="I280" s="30"/>
      <c r="J280" s="30"/>
    </row>
    <row r="281" spans="1:11" ht="20.100000000000001" customHeight="1" x14ac:dyDescent="0.25">
      <c r="A281" s="31">
        <f t="shared" si="65"/>
        <v>-0.42475738884707853</v>
      </c>
      <c r="B281" s="31">
        <f t="shared" si="69"/>
        <v>-0.49807218768744649</v>
      </c>
      <c r="C281" s="31">
        <f t="shared" si="66"/>
        <v>-0.49758307947569091</v>
      </c>
      <c r="D281" s="31">
        <f t="shared" si="67"/>
        <v>0.27129679847674038</v>
      </c>
      <c r="E281" s="31">
        <f t="shared" si="70"/>
        <v>2.0675981165774777</v>
      </c>
      <c r="F281" s="31">
        <f t="shared" si="71"/>
        <v>2.3044389492153029E-2</v>
      </c>
      <c r="G281" s="30"/>
      <c r="H281" s="30"/>
      <c r="I281" s="30"/>
      <c r="J281" s="30"/>
    </row>
    <row r="282" spans="1:11" ht="20.100000000000001" customHeight="1" x14ac:dyDescent="0.25">
      <c r="A282" s="31">
        <f t="shared" si="65"/>
        <v>-0.79279649308873001</v>
      </c>
      <c r="B282" s="31">
        <f t="shared" si="69"/>
        <v>-0.92963629137903148</v>
      </c>
      <c r="C282" s="31">
        <f t="shared" si="66"/>
        <v>-0.89803874668005357</v>
      </c>
      <c r="D282" s="31">
        <f t="shared" si="67"/>
        <v>0.22064865256906108</v>
      </c>
      <c r="E282" s="31">
        <f t="shared" si="70"/>
        <v>1.5104685115930054</v>
      </c>
      <c r="F282" s="31">
        <f t="shared" si="71"/>
        <v>5.7081864191125056E-2</v>
      </c>
      <c r="G282" s="30"/>
      <c r="H282" s="30"/>
      <c r="I282" s="30"/>
      <c r="J282" s="30"/>
    </row>
    <row r="283" spans="1:11" ht="20.100000000000001" customHeight="1" x14ac:dyDescent="0.25">
      <c r="A283" s="31">
        <f t="shared" si="65"/>
        <v>-0.71601270270515138</v>
      </c>
      <c r="B283" s="31">
        <f t="shared" si="69"/>
        <v>-0.83959931625050255</v>
      </c>
      <c r="C283" s="31">
        <f t="shared" si="66"/>
        <v>-1.1716926009607791</v>
      </c>
      <c r="D283" s="31">
        <f t="shared" si="67"/>
        <v>0.62656580837397002</v>
      </c>
      <c r="E283" s="31">
        <f t="shared" si="70"/>
        <v>5.9755572254470035</v>
      </c>
      <c r="F283" s="31">
        <f t="shared" si="71"/>
        <v>0.57586408797063504</v>
      </c>
      <c r="G283" s="30"/>
      <c r="H283" s="30"/>
      <c r="I283" s="30"/>
      <c r="J283" s="30"/>
    </row>
    <row r="284" spans="1:11" ht="20.100000000000001" customHeight="1" x14ac:dyDescent="0.25">
      <c r="A284" s="31">
        <f t="shared" si="65"/>
        <v>0.52455483096728428</v>
      </c>
      <c r="B284" s="31">
        <f t="shared" si="69"/>
        <v>0.61509506151511639</v>
      </c>
      <c r="C284" s="31">
        <f t="shared" si="66"/>
        <v>0.61451480692019245</v>
      </c>
      <c r="D284" s="31">
        <f t="shared" si="67"/>
        <v>0.27135317213607879</v>
      </c>
      <c r="E284" s="31">
        <f t="shared" si="70"/>
        <v>2.0682182268302003</v>
      </c>
      <c r="F284" s="31">
        <f t="shared" si="71"/>
        <v>3.5157868433135543E-2</v>
      </c>
      <c r="G284" s="30"/>
      <c r="H284" s="30"/>
      <c r="I284" s="30"/>
      <c r="J284" s="30"/>
    </row>
    <row r="285" spans="1:11" ht="20.100000000000001" customHeight="1" x14ac:dyDescent="0.25">
      <c r="A285" s="31">
        <f t="shared" si="65"/>
        <v>1.2871344327829504</v>
      </c>
      <c r="B285" s="31">
        <f t="shared" si="69"/>
        <v>1.5092989071341354</v>
      </c>
      <c r="C285" s="31">
        <f t="shared" si="66"/>
        <v>1.9820726827093509</v>
      </c>
      <c r="D285" s="31">
        <f t="shared" si="67"/>
        <v>0.57829508293418475</v>
      </c>
      <c r="E285" s="31">
        <f t="shared" si="70"/>
        <v>5.4445792456093658</v>
      </c>
      <c r="F285" s="31">
        <f t="shared" si="71"/>
        <v>1.3468523720892391</v>
      </c>
      <c r="G285" s="30"/>
      <c r="H285" s="30"/>
      <c r="I285" s="30"/>
      <c r="J285" s="30"/>
    </row>
    <row r="286" spans="1:11" ht="20.100000000000001" customHeight="1" x14ac:dyDescent="0.25">
      <c r="A286" s="31">
        <f t="shared" si="65"/>
        <v>0.42007081886724645</v>
      </c>
      <c r="B286" s="31">
        <f t="shared" si="69"/>
        <v>0.49257669726421655</v>
      </c>
      <c r="C286" s="31">
        <f t="shared" si="66"/>
        <v>0.65085470609163831</v>
      </c>
      <c r="D286" s="31">
        <f t="shared" si="67"/>
        <v>0.58344061075498388</v>
      </c>
      <c r="E286" s="31">
        <f t="shared" si="70"/>
        <v>5.5011800516381557</v>
      </c>
      <c r="F286" s="31">
        <f t="shared" si="71"/>
        <v>0.14832960314841293</v>
      </c>
      <c r="G286" s="30"/>
      <c r="H286" s="30"/>
      <c r="I286" s="30"/>
      <c r="J286" s="30"/>
    </row>
    <row r="287" spans="1:11" ht="20.100000000000001" customHeight="1" x14ac:dyDescent="0.25">
      <c r="A287" s="31">
        <f t="shared" si="65"/>
        <v>-1.4338357381541449</v>
      </c>
      <c r="B287" s="31">
        <f t="shared" si="69"/>
        <v>-1.6813214358090653</v>
      </c>
      <c r="C287" s="31">
        <f t="shared" si="66"/>
        <v>-1.5864722781572855</v>
      </c>
      <c r="D287" s="31">
        <f t="shared" si="67"/>
        <v>0.18316596263185331</v>
      </c>
      <c r="E287" s="31">
        <f t="shared" si="70"/>
        <v>1.0981589222837198</v>
      </c>
      <c r="F287" s="31">
        <f t="shared" si="71"/>
        <v>0.14109639910418825</v>
      </c>
      <c r="G287" s="30"/>
      <c r="H287" s="30"/>
      <c r="I287" s="30"/>
      <c r="J287" s="30"/>
      <c r="K287" s="121" t="str">
        <f>IF(F277&gt;1,"Ponto influenciante","")</f>
        <v/>
      </c>
    </row>
    <row r="288" spans="1:11" ht="20.100000000000001" customHeight="1" x14ac:dyDescent="0.25">
      <c r="A288" s="31">
        <f t="shared" si="65"/>
        <v>-0.2239764987688346</v>
      </c>
      <c r="B288" s="31">
        <f t="shared" si="69"/>
        <v>-0.26263572491385373</v>
      </c>
      <c r="C288" s="31">
        <f t="shared" si="66"/>
        <v>-0.27474883842039954</v>
      </c>
      <c r="D288" s="31">
        <f t="shared" si="67"/>
        <v>0.33544156788059909</v>
      </c>
      <c r="E288" s="31">
        <f t="shared" si="70"/>
        <v>2.7731905800199237</v>
      </c>
      <c r="F288" s="31">
        <f t="shared" si="71"/>
        <v>9.5256680935708674E-3</v>
      </c>
      <c r="G288" s="30"/>
      <c r="H288" s="30"/>
      <c r="I288" s="30"/>
      <c r="J288" s="30"/>
      <c r="K288" s="121" t="str">
        <f>IF(F278&gt;1,"Ponto influenciante","")</f>
        <v/>
      </c>
    </row>
    <row r="289" spans="1:11" ht="20.100000000000001" customHeight="1" x14ac:dyDescent="0.25">
      <c r="J289" s="30"/>
    </row>
    <row r="290" spans="1:11" ht="20.100000000000001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21" t="str">
        <f>IF(F280&gt;1,"Ponto influenciante","")</f>
        <v/>
      </c>
    </row>
    <row r="291" spans="1:11" ht="20.10000000000000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25"/>
      <c r="K291" s="130"/>
    </row>
    <row r="292" spans="1:11" ht="20.100000000000001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88"/>
      <c r="K292" s="130"/>
    </row>
    <row r="293" spans="1:11" ht="20.100000000000001" customHeight="1" x14ac:dyDescent="0.25">
      <c r="J293" s="88"/>
      <c r="K293" s="140"/>
    </row>
    <row r="294" spans="1:11" ht="20.100000000000001" customHeight="1" x14ac:dyDescent="0.25">
      <c r="J294" s="88"/>
      <c r="K294" s="121" t="str">
        <f>IF(F284&gt;1,"Ponto influenciante","")</f>
        <v/>
      </c>
    </row>
    <row r="295" spans="1:11" ht="20.100000000000001" customHeight="1" x14ac:dyDescent="0.25">
      <c r="K295" s="121" t="str">
        <f>IF(F285&gt;1,"Ponto influenciante","")</f>
        <v>Ponto influenciante</v>
      </c>
    </row>
    <row r="296" spans="1:11" ht="20.100000000000001" customHeight="1" x14ac:dyDescent="0.25">
      <c r="K296" s="121" t="str">
        <f>IF(F286&gt;1,"Ponto influenciante","")</f>
        <v/>
      </c>
    </row>
    <row r="297" spans="1:11" ht="20.100000000000001" customHeight="1" x14ac:dyDescent="0.25">
      <c r="K297" s="121" t="str">
        <f>IF(F287&gt;1,"Ponto influenciante","")</f>
        <v/>
      </c>
    </row>
    <row r="298" spans="1:11" ht="20.100000000000001" customHeight="1" x14ac:dyDescent="0.25">
      <c r="K298" s="121" t="str">
        <f>IF(F288&gt;1,"Ponto influenciante","")</f>
        <v/>
      </c>
    </row>
    <row r="299" spans="1:11" ht="20.100000000000001" customHeight="1" x14ac:dyDescent="0.25">
      <c r="K299" s="121" t="str">
        <f>IF(F288&gt;1,"Ponto influenciante","")</f>
        <v/>
      </c>
    </row>
    <row r="310" spans="1:9" ht="20.100000000000001" customHeight="1" x14ac:dyDescent="0.25">
      <c r="A310" s="196" t="s">
        <v>369</v>
      </c>
      <c r="B310" s="196"/>
      <c r="C310" s="196"/>
      <c r="D310" s="196"/>
      <c r="E310" s="196"/>
      <c r="F310" s="196"/>
      <c r="G310" s="196"/>
      <c r="H310" s="196"/>
      <c r="I310" s="196"/>
    </row>
    <row r="311" spans="1:9" ht="20.100000000000001" customHeight="1" x14ac:dyDescent="0.25">
      <c r="A311" s="196" t="s">
        <v>357</v>
      </c>
      <c r="B311" s="196"/>
      <c r="C311" s="196"/>
      <c r="D311" s="196"/>
      <c r="E311" s="196"/>
      <c r="F311" s="196"/>
      <c r="G311" s="196"/>
      <c r="H311" s="196"/>
      <c r="I311" s="196"/>
    </row>
    <row r="312" spans="1:9" ht="20.100000000000001" customHeight="1" x14ac:dyDescent="0.25">
      <c r="A312" s="196" t="s">
        <v>358</v>
      </c>
      <c r="B312" s="196"/>
      <c r="C312" s="196"/>
      <c r="D312" s="196"/>
      <c r="E312" s="196"/>
      <c r="F312" s="196"/>
      <c r="G312" s="196"/>
      <c r="H312" s="196"/>
      <c r="I312" s="196"/>
    </row>
    <row r="313" spans="1:9" ht="20.100000000000001" customHeight="1" x14ac:dyDescent="0.25">
      <c r="A313" s="196" t="s">
        <v>411</v>
      </c>
      <c r="B313" s="196"/>
      <c r="C313" s="196"/>
      <c r="D313" s="196"/>
      <c r="E313" s="196"/>
      <c r="F313" s="196"/>
      <c r="G313" s="196"/>
      <c r="H313" s="196"/>
      <c r="I313" s="196"/>
    </row>
    <row r="316" spans="1:9" ht="20.100000000000001" customHeight="1" x14ac:dyDescent="0.25">
      <c r="A316" s="184" t="s">
        <v>59</v>
      </c>
      <c r="B316" s="184"/>
      <c r="C316" s="184"/>
      <c r="D316" s="184"/>
      <c r="E316" s="184"/>
      <c r="F316" s="184"/>
      <c r="G316" s="151"/>
      <c r="H316" s="151"/>
      <c r="I316" s="151"/>
    </row>
    <row r="318" spans="1:9" ht="20.100000000000001" customHeight="1" x14ac:dyDescent="0.25">
      <c r="A318" s="192" t="s">
        <v>368</v>
      </c>
      <c r="B318" s="196"/>
      <c r="C318" s="196"/>
      <c r="D318" s="196"/>
      <c r="E318" s="196"/>
      <c r="F318" s="196"/>
      <c r="G318" s="25"/>
      <c r="H318" s="25"/>
      <c r="I318" s="25"/>
    </row>
    <row r="319" spans="1:9" ht="20.100000000000001" customHeight="1" x14ac:dyDescent="0.25">
      <c r="A319" s="196"/>
      <c r="B319" s="196"/>
      <c r="C319" s="196"/>
      <c r="D319" s="196"/>
      <c r="E319" s="196"/>
      <c r="F319" s="196"/>
      <c r="G319" s="25"/>
      <c r="H319" s="25"/>
      <c r="I319" s="25"/>
    </row>
    <row r="320" spans="1:9" ht="20.100000000000001" customHeight="1" x14ac:dyDescent="0.25">
      <c r="A320" s="196"/>
      <c r="B320" s="196"/>
      <c r="C320" s="196"/>
      <c r="D320" s="196"/>
      <c r="E320" s="196"/>
      <c r="F320" s="196"/>
      <c r="G320" s="25"/>
      <c r="H320" s="25"/>
      <c r="I320" s="25"/>
    </row>
    <row r="321" spans="1:9" ht="20.100000000000001" customHeight="1" x14ac:dyDescent="0.25">
      <c r="A321" s="196"/>
      <c r="B321" s="196"/>
      <c r="C321" s="196"/>
      <c r="D321" s="196"/>
      <c r="E321" s="196"/>
      <c r="F321" s="196"/>
      <c r="G321" s="25"/>
      <c r="H321" s="25"/>
      <c r="I321" s="25"/>
    </row>
    <row r="322" spans="1:9" ht="20.100000000000001" customHeight="1" x14ac:dyDescent="0.25">
      <c r="A322" s="196"/>
      <c r="B322" s="196"/>
      <c r="C322" s="196"/>
      <c r="D322" s="196"/>
      <c r="E322" s="196"/>
      <c r="F322" s="196"/>
      <c r="G322" s="25"/>
      <c r="H322" s="25"/>
      <c r="I322" s="25"/>
    </row>
    <row r="346" spans="1:11" ht="20.100000000000001" customHeight="1" x14ac:dyDescent="0.25">
      <c r="A346" s="188" t="s">
        <v>60</v>
      </c>
      <c r="B346" s="188"/>
      <c r="C346" s="188"/>
      <c r="D346" s="188"/>
      <c r="E346" s="188"/>
      <c r="F346" s="188"/>
    </row>
    <row r="349" spans="1:11" ht="20.100000000000001" customHeight="1" x14ac:dyDescent="0.25">
      <c r="A349" s="184" t="s">
        <v>109</v>
      </c>
      <c r="B349" s="184"/>
      <c r="C349" s="184"/>
      <c r="D349" s="184"/>
      <c r="E349" s="184"/>
      <c r="F349" s="184"/>
      <c r="G349" s="151"/>
      <c r="H349" s="151"/>
      <c r="I349" s="151"/>
      <c r="J349" s="96"/>
      <c r="K349" s="121" t="str">
        <f t="shared" ref="K349:K359" si="72">IF(ABS(E187)&gt;2,"Ponto atípico","")</f>
        <v/>
      </c>
    </row>
    <row r="350" spans="1:11" ht="20.100000000000001" customHeight="1" x14ac:dyDescent="0.25">
      <c r="K350" s="121" t="str">
        <f t="shared" si="72"/>
        <v/>
      </c>
    </row>
    <row r="351" spans="1:11" ht="20.100000000000001" customHeight="1" x14ac:dyDescent="0.25">
      <c r="A351" s="192" t="s">
        <v>367</v>
      </c>
      <c r="B351" s="192"/>
      <c r="C351" s="192"/>
      <c r="D351" s="192"/>
      <c r="E351" s="192"/>
      <c r="F351" s="192"/>
      <c r="G351" s="88"/>
      <c r="H351" s="88"/>
      <c r="I351" s="88"/>
      <c r="J351" s="88"/>
      <c r="K351" s="121" t="str">
        <f t="shared" si="72"/>
        <v/>
      </c>
    </row>
    <row r="352" spans="1:11" ht="20.100000000000001" customHeight="1" x14ac:dyDescent="0.25">
      <c r="A352" s="192"/>
      <c r="B352" s="192"/>
      <c r="C352" s="192"/>
      <c r="D352" s="192"/>
      <c r="E352" s="192"/>
      <c r="F352" s="192"/>
      <c r="G352" s="88"/>
      <c r="H352" s="88"/>
      <c r="I352" s="88"/>
      <c r="J352" s="88"/>
      <c r="K352" s="121" t="str">
        <f t="shared" si="72"/>
        <v/>
      </c>
    </row>
    <row r="353" spans="11:32" ht="20.100000000000001" customHeight="1" x14ac:dyDescent="0.25">
      <c r="K353" s="121" t="str">
        <f t="shared" si="72"/>
        <v/>
      </c>
    </row>
    <row r="354" spans="11:32" ht="20.100000000000001" customHeight="1" x14ac:dyDescent="0.25">
      <c r="K354" s="121" t="str">
        <f t="shared" si="72"/>
        <v/>
      </c>
    </row>
    <row r="355" spans="11:32" ht="20.100000000000001" customHeight="1" x14ac:dyDescent="0.25">
      <c r="K355" s="121" t="str">
        <f t="shared" si="72"/>
        <v/>
      </c>
    </row>
    <row r="356" spans="11:32" ht="20.100000000000001" customHeight="1" x14ac:dyDescent="0.25">
      <c r="K356" s="121" t="str">
        <f t="shared" si="72"/>
        <v/>
      </c>
    </row>
    <row r="357" spans="11:32" ht="20.100000000000001" customHeight="1" x14ac:dyDescent="0.25">
      <c r="K357" s="121" t="str">
        <f t="shared" si="72"/>
        <v/>
      </c>
    </row>
    <row r="358" spans="11:32" ht="20.100000000000001" customHeight="1" x14ac:dyDescent="0.25">
      <c r="K358" s="121" t="str">
        <f t="shared" si="72"/>
        <v/>
      </c>
    </row>
    <row r="359" spans="11:32" ht="20.100000000000001" customHeight="1" x14ac:dyDescent="0.25">
      <c r="K359" s="121" t="str">
        <f t="shared" si="72"/>
        <v/>
      </c>
    </row>
    <row r="364" spans="11:32" ht="20.100000000000001" customHeight="1" x14ac:dyDescent="0.25">
      <c r="W364" s="121">
        <f>N368</f>
        <v>0</v>
      </c>
      <c r="X364" s="121">
        <f>N369</f>
        <v>0</v>
      </c>
      <c r="Y364" s="121">
        <f>N370</f>
        <v>0</v>
      </c>
      <c r="Z364" s="121">
        <f>N371</f>
        <v>0</v>
      </c>
      <c r="AA364" s="121">
        <f>N372</f>
        <v>0</v>
      </c>
      <c r="AB364" s="121">
        <f>N373</f>
        <v>0</v>
      </c>
      <c r="AC364" s="121">
        <f>N374</f>
        <v>0</v>
      </c>
      <c r="AD364" s="121">
        <f>N375</f>
        <v>0</v>
      </c>
      <c r="AE364" s="121">
        <f>N376</f>
        <v>0</v>
      </c>
      <c r="AF364" s="121">
        <f>N377</f>
        <v>0</v>
      </c>
    </row>
    <row r="365" spans="11:32" ht="20.100000000000001" customHeight="1" x14ac:dyDescent="0.25">
      <c r="W365" s="121">
        <f>O368</f>
        <v>0</v>
      </c>
      <c r="X365" s="121">
        <f>O369</f>
        <v>0</v>
      </c>
      <c r="Y365" s="121">
        <f>O370</f>
        <v>0</v>
      </c>
      <c r="Z365" s="121">
        <f>O371</f>
        <v>0</v>
      </c>
      <c r="AA365" s="121">
        <f>O372</f>
        <v>0</v>
      </c>
      <c r="AB365" s="121">
        <f>O373</f>
        <v>0</v>
      </c>
      <c r="AC365" s="121">
        <f>O374</f>
        <v>0</v>
      </c>
      <c r="AD365" s="121">
        <f>O375</f>
        <v>0</v>
      </c>
      <c r="AE365" s="121">
        <f>O376</f>
        <v>0</v>
      </c>
      <c r="AF365" s="121">
        <f>O377</f>
        <v>0</v>
      </c>
    </row>
    <row r="373" spans="1:9" ht="20.100000000000001" customHeight="1" x14ac:dyDescent="0.25">
      <c r="A373" s="188" t="s">
        <v>65</v>
      </c>
      <c r="B373" s="188"/>
      <c r="C373" s="188"/>
      <c r="D373" s="188"/>
      <c r="E373" s="188"/>
      <c r="F373" s="188"/>
    </row>
    <row r="374" spans="1:9" ht="20.100000000000001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20.100000000000001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20.100000000000001" customHeight="1" x14ac:dyDescent="0.25">
      <c r="A376" s="184" t="s">
        <v>88</v>
      </c>
      <c r="B376" s="184"/>
      <c r="C376" s="184"/>
      <c r="D376" s="184"/>
      <c r="E376" s="184"/>
      <c r="F376" s="184"/>
      <c r="G376" s="151"/>
      <c r="H376" s="151"/>
      <c r="I376" s="151"/>
    </row>
    <row r="378" spans="1:9" ht="20.100000000000001" customHeight="1" x14ac:dyDescent="0.25">
      <c r="A378" s="192" t="s">
        <v>63</v>
      </c>
      <c r="B378" s="192"/>
      <c r="C378" s="192"/>
      <c r="D378" s="192"/>
      <c r="E378" s="192"/>
      <c r="F378" s="192"/>
      <c r="G378" s="88"/>
      <c r="H378" s="88"/>
      <c r="I378" s="88"/>
    </row>
    <row r="379" spans="1:9" ht="20.100000000000001" customHeight="1" x14ac:dyDescent="0.25">
      <c r="A379" s="192"/>
      <c r="B379" s="192"/>
      <c r="C379" s="192"/>
      <c r="D379" s="192"/>
      <c r="E379" s="192"/>
      <c r="F379" s="192"/>
      <c r="G379" s="88"/>
      <c r="H379" s="88"/>
      <c r="I379" s="88"/>
    </row>
    <row r="380" spans="1:9" ht="20.100000000000001" customHeight="1" x14ac:dyDescent="0.25">
      <c r="A380" s="192"/>
      <c r="B380" s="192"/>
      <c r="C380" s="192"/>
      <c r="D380" s="192"/>
      <c r="E380" s="192"/>
      <c r="F380" s="192"/>
      <c r="G380" s="88"/>
      <c r="H380" s="88"/>
      <c r="I380" s="88"/>
    </row>
    <row r="381" spans="1:9" ht="20.100000000000001" customHeight="1" x14ac:dyDescent="0.25">
      <c r="A381" s="192"/>
      <c r="B381" s="192"/>
      <c r="C381" s="192"/>
      <c r="D381" s="192"/>
      <c r="E381" s="192"/>
      <c r="F381" s="192"/>
      <c r="G381" s="88"/>
      <c r="H381" s="88"/>
      <c r="I381" s="88"/>
    </row>
    <row r="403" spans="1:9" ht="20.100000000000001" customHeight="1" x14ac:dyDescent="0.25">
      <c r="A403" s="192" t="s">
        <v>64</v>
      </c>
      <c r="B403" s="192"/>
      <c r="C403" s="192"/>
      <c r="D403" s="192"/>
      <c r="E403" s="192"/>
      <c r="F403" s="192"/>
      <c r="G403" s="88"/>
      <c r="H403" s="88"/>
      <c r="I403" s="88"/>
    </row>
    <row r="404" spans="1:9" ht="20.100000000000001" customHeight="1" x14ac:dyDescent="0.25">
      <c r="A404" s="192"/>
      <c r="B404" s="192"/>
      <c r="C404" s="192"/>
      <c r="D404" s="192"/>
      <c r="E404" s="192"/>
      <c r="F404" s="192"/>
      <c r="G404" s="88"/>
      <c r="H404" s="88"/>
      <c r="I404" s="88"/>
    </row>
    <row r="405" spans="1:9" ht="20.100000000000001" customHeight="1" x14ac:dyDescent="0.25">
      <c r="A405" s="192"/>
      <c r="B405" s="192"/>
      <c r="C405" s="192"/>
      <c r="D405" s="192"/>
      <c r="E405" s="192"/>
      <c r="F405" s="192"/>
      <c r="G405" s="88"/>
      <c r="H405" s="88"/>
      <c r="I405" s="88"/>
    </row>
    <row r="408" spans="1:9" ht="20.100000000000001" customHeight="1" x14ac:dyDescent="0.25">
      <c r="A408" s="184" t="s">
        <v>18</v>
      </c>
      <c r="B408" s="184"/>
      <c r="C408" s="184"/>
      <c r="D408" s="184"/>
      <c r="E408" s="184"/>
      <c r="F408" s="184"/>
      <c r="G408" s="151"/>
      <c r="H408" s="151"/>
      <c r="I408" s="151"/>
    </row>
    <row r="410" spans="1:9" ht="20.100000000000001" customHeight="1" x14ac:dyDescent="0.25">
      <c r="A410" s="188" t="s">
        <v>35</v>
      </c>
      <c r="B410" s="188"/>
      <c r="C410" s="188"/>
      <c r="D410" s="188"/>
      <c r="E410" s="188"/>
      <c r="F410" s="188"/>
    </row>
    <row r="411" spans="1:9" ht="20.100000000000001" customHeight="1" x14ac:dyDescent="0.25">
      <c r="A411" s="188" t="s">
        <v>19</v>
      </c>
      <c r="B411" s="188"/>
      <c r="C411" s="188"/>
      <c r="D411" s="188"/>
      <c r="E411" s="188"/>
      <c r="F411" s="188"/>
    </row>
    <row r="412" spans="1:9" ht="20.100000000000001" customHeight="1" x14ac:dyDescent="0.25">
      <c r="A412" s="188" t="s">
        <v>21</v>
      </c>
      <c r="B412" s="188"/>
      <c r="C412" s="188"/>
      <c r="D412" s="188"/>
      <c r="E412" s="188"/>
      <c r="F412" s="188"/>
    </row>
    <row r="414" spans="1:9" ht="20.100000000000001" customHeight="1" x14ac:dyDescent="0.25">
      <c r="C414" s="10" t="str">
        <f t="shared" ref="C414:E426" si="73">C10</f>
        <v>Área do terreno</v>
      </c>
      <c r="D414" s="10" t="str">
        <f t="shared" si="73"/>
        <v>Áres edificada</v>
      </c>
      <c r="E414" s="10" t="str">
        <f t="shared" si="73"/>
        <v>Quartos</v>
      </c>
    </row>
    <row r="415" spans="1:9" ht="20.100000000000001" customHeight="1" x14ac:dyDescent="0.25">
      <c r="C415" s="11">
        <f t="shared" si="73"/>
        <v>158</v>
      </c>
      <c r="D415" s="11">
        <f t="shared" si="73"/>
        <v>145</v>
      </c>
      <c r="E415" s="32">
        <f t="shared" si="73"/>
        <v>3</v>
      </c>
    </row>
    <row r="416" spans="1:9" ht="20.100000000000001" customHeight="1" x14ac:dyDescent="0.25">
      <c r="C416" s="2">
        <f t="shared" si="73"/>
        <v>178</v>
      </c>
      <c r="D416" s="2">
        <f t="shared" si="73"/>
        <v>125</v>
      </c>
      <c r="E416" s="8">
        <f t="shared" si="73"/>
        <v>2</v>
      </c>
    </row>
    <row r="417" spans="1:5" ht="20.100000000000001" customHeight="1" x14ac:dyDescent="0.25">
      <c r="C417" s="11">
        <f t="shared" si="73"/>
        <v>158</v>
      </c>
      <c r="D417" s="11">
        <f t="shared" si="73"/>
        <v>129</v>
      </c>
      <c r="E417" s="32">
        <f t="shared" si="73"/>
        <v>3</v>
      </c>
    </row>
    <row r="418" spans="1:5" ht="20.100000000000001" customHeight="1" x14ac:dyDescent="0.25">
      <c r="C418" s="2">
        <f t="shared" si="73"/>
        <v>178</v>
      </c>
      <c r="D418" s="2">
        <f t="shared" si="73"/>
        <v>145</v>
      </c>
      <c r="E418" s="8">
        <f t="shared" si="73"/>
        <v>3</v>
      </c>
    </row>
    <row r="419" spans="1:5" ht="20.100000000000001" customHeight="1" x14ac:dyDescent="0.25">
      <c r="C419" s="11">
        <f t="shared" si="73"/>
        <v>158</v>
      </c>
      <c r="D419" s="11">
        <f t="shared" si="73"/>
        <v>125</v>
      </c>
      <c r="E419" s="32">
        <f t="shared" si="73"/>
        <v>3</v>
      </c>
    </row>
    <row r="420" spans="1:5" ht="20.100000000000001" customHeight="1" x14ac:dyDescent="0.25">
      <c r="C420" s="2">
        <f t="shared" si="73"/>
        <v>173</v>
      </c>
      <c r="D420" s="2">
        <f t="shared" si="73"/>
        <v>115</v>
      </c>
      <c r="E420" s="8">
        <f t="shared" si="73"/>
        <v>3</v>
      </c>
    </row>
    <row r="421" spans="1:5" ht="20.100000000000001" customHeight="1" x14ac:dyDescent="0.25">
      <c r="C421" s="11">
        <f t="shared" si="73"/>
        <v>195</v>
      </c>
      <c r="D421" s="11">
        <f t="shared" si="73"/>
        <v>98</v>
      </c>
      <c r="E421" s="32">
        <f t="shared" si="73"/>
        <v>2</v>
      </c>
    </row>
    <row r="422" spans="1:5" ht="20.100000000000001" customHeight="1" x14ac:dyDescent="0.25">
      <c r="C422" s="2">
        <f t="shared" si="73"/>
        <v>168</v>
      </c>
      <c r="D422" s="2">
        <f t="shared" si="73"/>
        <v>115</v>
      </c>
      <c r="E422" s="8">
        <f t="shared" si="73"/>
        <v>2</v>
      </c>
    </row>
    <row r="423" spans="1:5" ht="20.100000000000001" customHeight="1" x14ac:dyDescent="0.25">
      <c r="C423" s="11">
        <f t="shared" si="73"/>
        <v>195</v>
      </c>
      <c r="D423" s="11">
        <f t="shared" si="73"/>
        <v>135</v>
      </c>
      <c r="E423" s="32">
        <f t="shared" si="73"/>
        <v>4</v>
      </c>
    </row>
    <row r="424" spans="1:5" ht="20.100000000000001" customHeight="1" x14ac:dyDescent="0.25">
      <c r="C424" s="2">
        <f t="shared" si="73"/>
        <v>195</v>
      </c>
      <c r="D424" s="2">
        <f t="shared" si="73"/>
        <v>175</v>
      </c>
      <c r="E424" s="8">
        <f t="shared" si="73"/>
        <v>3</v>
      </c>
    </row>
    <row r="425" spans="1:5" ht="20.100000000000001" customHeight="1" x14ac:dyDescent="0.25">
      <c r="C425" s="11">
        <f t="shared" si="73"/>
        <v>182</v>
      </c>
      <c r="D425" s="11">
        <f t="shared" si="73"/>
        <v>155</v>
      </c>
      <c r="E425" s="32">
        <f t="shared" si="73"/>
        <v>3</v>
      </c>
    </row>
    <row r="426" spans="1:5" ht="20.100000000000001" customHeight="1" x14ac:dyDescent="0.25">
      <c r="C426" s="12">
        <f t="shared" si="73"/>
        <v>185</v>
      </c>
      <c r="D426" s="12">
        <f t="shared" si="73"/>
        <v>160</v>
      </c>
      <c r="E426" s="33">
        <f t="shared" si="73"/>
        <v>4</v>
      </c>
    </row>
    <row r="428" spans="1:5" ht="20.100000000000001" customHeight="1" x14ac:dyDescent="0.25">
      <c r="B428" s="2" t="s">
        <v>110</v>
      </c>
      <c r="C428" s="2">
        <f>MIN(C11:C22)</f>
        <v>158</v>
      </c>
      <c r="D428" s="2">
        <f>MIN(D11:D22)</f>
        <v>98</v>
      </c>
      <c r="E428" s="8">
        <f>MIN(E11:E22)</f>
        <v>2</v>
      </c>
    </row>
    <row r="429" spans="1:5" ht="20.100000000000001" customHeight="1" x14ac:dyDescent="0.25">
      <c r="B429" s="18" t="s">
        <v>111</v>
      </c>
      <c r="C429" s="18">
        <f>MAX(C12:C22)</f>
        <v>195</v>
      </c>
      <c r="D429" s="18">
        <f>MAX(D12:D22)</f>
        <v>175</v>
      </c>
      <c r="E429" s="20">
        <f>MAX(E12:E22)</f>
        <v>4</v>
      </c>
    </row>
    <row r="432" spans="1:5" ht="20.100000000000001" customHeight="1" x14ac:dyDescent="0.25">
      <c r="A432" s="12" t="s">
        <v>112</v>
      </c>
      <c r="B432" s="2" t="s">
        <v>22</v>
      </c>
      <c r="C432" s="2">
        <f>C428*0.5</f>
        <v>79</v>
      </c>
      <c r="D432" s="2">
        <f>D428</f>
        <v>98</v>
      </c>
      <c r="E432" s="8">
        <f>E428</f>
        <v>2</v>
      </c>
    </row>
    <row r="433" spans="1:9" ht="20.100000000000001" customHeight="1" x14ac:dyDescent="0.25">
      <c r="B433" s="18" t="s">
        <v>23</v>
      </c>
      <c r="C433" s="18">
        <f>C429*2</f>
        <v>390</v>
      </c>
      <c r="D433" s="18">
        <f>D429</f>
        <v>175</v>
      </c>
      <c r="E433" s="20">
        <f>E429</f>
        <v>4</v>
      </c>
    </row>
    <row r="436" spans="1:9" ht="20.100000000000001" customHeight="1" x14ac:dyDescent="0.25">
      <c r="A436" s="181" t="s">
        <v>62</v>
      </c>
      <c r="B436" s="181"/>
      <c r="C436" s="181"/>
      <c r="D436" s="181"/>
      <c r="E436" s="181"/>
      <c r="F436" s="181"/>
      <c r="G436" s="149"/>
      <c r="H436" s="149"/>
      <c r="I436" s="149"/>
    </row>
    <row r="438" spans="1:9" ht="20.100000000000001" customHeight="1" x14ac:dyDescent="0.25">
      <c r="B438" s="12" t="s">
        <v>106</v>
      </c>
      <c r="C438" s="86" t="str">
        <f>C10</f>
        <v>Área do terreno</v>
      </c>
      <c r="D438" s="86" t="str">
        <f>D10</f>
        <v>Áres edificada</v>
      </c>
      <c r="E438" s="86" t="str">
        <f>E10</f>
        <v>Quartos</v>
      </c>
    </row>
    <row r="439" spans="1:9" ht="20.100000000000001" customHeight="1" x14ac:dyDescent="0.25">
      <c r="B439" s="18" t="s">
        <v>107</v>
      </c>
      <c r="C439" s="18">
        <f>B35</f>
        <v>167.8</v>
      </c>
      <c r="D439" s="18">
        <f>B36</f>
        <v>125</v>
      </c>
      <c r="E439" s="20">
        <f>B37</f>
        <v>3</v>
      </c>
    </row>
    <row r="440" spans="1:9" ht="20.100000000000001" customHeight="1" x14ac:dyDescent="0.25">
      <c r="B440" s="12" t="s">
        <v>104</v>
      </c>
      <c r="C440" s="35" t="str">
        <f>IF(OR(C439&lt;C428,C439&gt;C429),"Extrapolou","Não extrapolou")</f>
        <v>Não extrapolou</v>
      </c>
      <c r="D440" s="35" t="str">
        <f>IF(OR(D439&lt;D428,D439&gt;D429),"Extrapolou","Não extrapolou")</f>
        <v>Não extrapolou</v>
      </c>
      <c r="E440" s="35" t="str">
        <f>IF(OR(E439&lt;E428,E439&gt;E429),"Extrapolou","Não extrapolou")</f>
        <v>Não extrapolou</v>
      </c>
    </row>
    <row r="441" spans="1:9" ht="20.100000000000001" customHeight="1" x14ac:dyDescent="0.25">
      <c r="B441" s="18" t="s">
        <v>105</v>
      </c>
      <c r="C441" s="35" t="str">
        <f>IF(OR(C439&lt;C432,C439&gt;C433),"Inadmissível","Admissível")</f>
        <v>Admissível</v>
      </c>
      <c r="D441" s="35" t="str">
        <f>IF(OR(D439&lt;D432,D439&gt;D433),"Inadmissível","Admissível")</f>
        <v>Admissível</v>
      </c>
      <c r="E441" s="35" t="str">
        <f>IF(OR(E439&lt;E432,E439&gt;E433),"Inadmissível","Admissível")</f>
        <v>Admissível</v>
      </c>
      <c r="F441" s="36"/>
      <c r="G441" s="36"/>
      <c r="H441" s="36"/>
      <c r="I441" s="36"/>
    </row>
    <row r="444" spans="1:9" ht="20.100000000000001" customHeight="1" x14ac:dyDescent="0.25">
      <c r="A444" s="181" t="s">
        <v>24</v>
      </c>
      <c r="B444" s="181"/>
      <c r="C444" s="181"/>
      <c r="D444" s="181"/>
      <c r="E444" s="181"/>
      <c r="F444" s="181"/>
      <c r="G444" s="149"/>
      <c r="H444" s="149"/>
      <c r="I444" s="149"/>
    </row>
    <row r="446" spans="1:9" ht="20.100000000000001" customHeight="1" x14ac:dyDescent="0.25">
      <c r="B446" s="2" t="s">
        <v>25</v>
      </c>
      <c r="C446" s="101" t="s">
        <v>107</v>
      </c>
      <c r="D446" s="101" t="s">
        <v>26</v>
      </c>
      <c r="E446" s="101"/>
      <c r="F446" s="101" t="s">
        <v>27</v>
      </c>
      <c r="G446" s="101"/>
      <c r="H446" s="101"/>
      <c r="I446" s="101"/>
    </row>
    <row r="447" spans="1:9" ht="20.100000000000001" customHeight="1" x14ac:dyDescent="0.25">
      <c r="B447" s="18" t="str">
        <f>C10</f>
        <v>Área do terreno</v>
      </c>
      <c r="C447" s="18">
        <f>B35</f>
        <v>167.8</v>
      </c>
      <c r="D447" s="18">
        <f>C74</f>
        <v>286.30162443328572</v>
      </c>
      <c r="E447" s="18"/>
      <c r="F447" s="18">
        <f>C447*D447</f>
        <v>48041.412579905351</v>
      </c>
    </row>
    <row r="448" spans="1:9" ht="20.100000000000001" customHeight="1" x14ac:dyDescent="0.25">
      <c r="B448" s="2" t="str">
        <f>D10</f>
        <v>Áres edificada</v>
      </c>
      <c r="C448" s="18">
        <f>B36</f>
        <v>125</v>
      </c>
      <c r="D448" s="2">
        <f>C75</f>
        <v>1142.1441112781758</v>
      </c>
      <c r="F448" s="2">
        <f>C448*D448</f>
        <v>142768.01390977198</v>
      </c>
    </row>
    <row r="449" spans="1:9" ht="20.100000000000001" customHeight="1" x14ac:dyDescent="0.25">
      <c r="B449" s="18" t="str">
        <f>E10</f>
        <v>Quartos</v>
      </c>
      <c r="C449" s="20">
        <f>B37</f>
        <v>3</v>
      </c>
      <c r="D449" s="18">
        <f>C76</f>
        <v>5272.9661467736587</v>
      </c>
      <c r="E449" s="18"/>
      <c r="F449" s="18">
        <f>C449*D449</f>
        <v>15818.898440320976</v>
      </c>
    </row>
    <row r="451" spans="1:9" ht="20.100000000000001" customHeight="1" x14ac:dyDescent="0.25">
      <c r="D451" s="187" t="s">
        <v>97</v>
      </c>
      <c r="E451" s="187"/>
      <c r="F451" s="12">
        <f>F447+F448+F449</f>
        <v>206628.32492999831</v>
      </c>
    </row>
    <row r="453" spans="1:9" ht="20.100000000000001" customHeight="1" x14ac:dyDescent="0.25">
      <c r="D453" s="187" t="s">
        <v>5</v>
      </c>
      <c r="E453" s="187"/>
      <c r="F453" s="12">
        <f>C73</f>
        <v>131339.17397483415</v>
      </c>
    </row>
    <row r="455" spans="1:9" ht="20.100000000000001" customHeight="1" x14ac:dyDescent="0.25">
      <c r="D455" s="187" t="s">
        <v>28</v>
      </c>
      <c r="E455" s="187"/>
      <c r="F455" s="12">
        <f>F451+F453</f>
        <v>337967.49890483246</v>
      </c>
    </row>
    <row r="456" spans="1:9" ht="20.100000000000001" customHeight="1" x14ac:dyDescent="0.25">
      <c r="D456" s="188"/>
      <c r="E456" s="188"/>
    </row>
    <row r="458" spans="1:9" ht="20.100000000000001" customHeight="1" x14ac:dyDescent="0.25">
      <c r="A458" s="202" t="s">
        <v>89</v>
      </c>
      <c r="B458" s="202"/>
      <c r="C458" s="202"/>
      <c r="D458" s="202"/>
      <c r="E458" s="202"/>
      <c r="F458" s="202"/>
      <c r="G458" s="149"/>
      <c r="H458" s="149"/>
      <c r="I458" s="149"/>
    </row>
    <row r="460" spans="1:9" ht="20.100000000000001" customHeight="1" x14ac:dyDescent="0.25">
      <c r="A460" s="12" t="s">
        <v>61</v>
      </c>
      <c r="B460" s="12" t="s">
        <v>90</v>
      </c>
      <c r="C460" s="12"/>
      <c r="D460" s="86" t="s">
        <v>91</v>
      </c>
      <c r="E460" s="86" t="s">
        <v>92</v>
      </c>
      <c r="F460" s="86" t="s">
        <v>93</v>
      </c>
      <c r="G460" s="101"/>
      <c r="H460" s="101"/>
      <c r="I460" s="101"/>
    </row>
    <row r="461" spans="1:9" ht="20.100000000000001" customHeight="1" x14ac:dyDescent="0.25">
      <c r="B461" s="2" t="s">
        <v>49</v>
      </c>
      <c r="C461" s="37"/>
      <c r="D461" s="37" t="s">
        <v>94</v>
      </c>
      <c r="E461" s="118">
        <v>0.15</v>
      </c>
      <c r="F461" s="118">
        <v>0.2</v>
      </c>
      <c r="G461" s="158"/>
      <c r="H461" s="158"/>
      <c r="I461" s="158"/>
    </row>
    <row r="462" spans="1:9" ht="20.100000000000001" customHeight="1" x14ac:dyDescent="0.25">
      <c r="B462" s="18" t="s">
        <v>95</v>
      </c>
      <c r="C462" s="18">
        <f>MIN(I11:I22)</f>
        <v>306000</v>
      </c>
      <c r="D462" s="18">
        <f>C462</f>
        <v>306000</v>
      </c>
      <c r="E462" s="18">
        <f>C462*(1-0.15)</f>
        <v>260100</v>
      </c>
      <c r="F462" s="18">
        <f>C462*(1-0.2)</f>
        <v>244800</v>
      </c>
    </row>
    <row r="463" spans="1:9" ht="20.100000000000001" customHeight="1" x14ac:dyDescent="0.25">
      <c r="B463" s="18" t="s">
        <v>96</v>
      </c>
      <c r="C463" s="18">
        <f>MAX(I11:I22)</f>
        <v>405000</v>
      </c>
      <c r="D463" s="18">
        <f>C463</f>
        <v>405000</v>
      </c>
      <c r="E463" s="18">
        <f>C463*(1+0.15)</f>
        <v>465749.99999999994</v>
      </c>
      <c r="F463" s="18">
        <f>C463*(1+0.2)</f>
        <v>486000</v>
      </c>
    </row>
    <row r="465" spans="1:22" ht="20.100000000000001" customHeight="1" x14ac:dyDescent="0.25">
      <c r="B465" s="187" t="s">
        <v>28</v>
      </c>
      <c r="C465" s="187"/>
      <c r="D465" s="86" t="str">
        <f>IF(AND($F$455&gt;D462,$F$455&lt;D463),"Admitido","Inadmissível")</f>
        <v>Admitido</v>
      </c>
      <c r="E465" s="86" t="str">
        <f>IF(AND($F$455&gt;E462,$F$455&lt;E463),"Admitido","Inadmissível")</f>
        <v>Admitido</v>
      </c>
      <c r="F465" s="86" t="str">
        <f>IF(AND($F$455&gt;F462,$F$455&lt;F463),"Admitido","Inadmissível")</f>
        <v>Admitido</v>
      </c>
      <c r="G465" s="101"/>
      <c r="H465" s="101"/>
      <c r="I465" s="101"/>
    </row>
    <row r="468" spans="1:22" ht="20.100000000000001" customHeight="1" x14ac:dyDescent="0.25">
      <c r="A468" s="202" t="s">
        <v>115</v>
      </c>
      <c r="B468" s="202"/>
      <c r="C468" s="202"/>
      <c r="D468" s="202"/>
      <c r="E468" s="202"/>
      <c r="F468" s="202"/>
      <c r="G468" s="149"/>
      <c r="H468" s="149"/>
      <c r="I468" s="149"/>
      <c r="J468" s="36"/>
    </row>
    <row r="470" spans="1:22" ht="20.100000000000001" customHeight="1" x14ac:dyDescent="0.25">
      <c r="A470" s="210" t="s">
        <v>36</v>
      </c>
      <c r="B470" s="210"/>
      <c r="C470" s="210" t="s">
        <v>53</v>
      </c>
      <c r="D470" s="210"/>
      <c r="E470" s="210"/>
    </row>
    <row r="471" spans="1:22" ht="20.100000000000001" customHeight="1" x14ac:dyDescent="0.25">
      <c r="A471" s="210"/>
      <c r="B471" s="210"/>
      <c r="C471" s="38" t="s">
        <v>54</v>
      </c>
      <c r="D471" s="38" t="s">
        <v>55</v>
      </c>
      <c r="E471" s="38" t="s">
        <v>56</v>
      </c>
    </row>
    <row r="473" spans="1:22" ht="20.100000000000001" customHeight="1" x14ac:dyDescent="0.25">
      <c r="A473" s="200" t="s">
        <v>116</v>
      </c>
      <c r="B473" s="200"/>
      <c r="C473" s="203" t="s">
        <v>117</v>
      </c>
      <c r="D473" s="203" t="s">
        <v>118</v>
      </c>
      <c r="E473" s="203" t="s">
        <v>119</v>
      </c>
    </row>
    <row r="474" spans="1:22" ht="20.100000000000001" customHeight="1" x14ac:dyDescent="0.25">
      <c r="A474" s="200"/>
      <c r="B474" s="200"/>
      <c r="C474" s="203"/>
      <c r="D474" s="203"/>
      <c r="E474" s="203"/>
    </row>
    <row r="477" spans="1:22" ht="20.100000000000001" customHeight="1" x14ac:dyDescent="0.25">
      <c r="A477" s="12" t="s">
        <v>82</v>
      </c>
      <c r="B477" s="27">
        <v>0.8</v>
      </c>
      <c r="D477" s="12" t="s">
        <v>24</v>
      </c>
      <c r="E477" s="12">
        <f>F455</f>
        <v>337967.49890483246</v>
      </c>
    </row>
    <row r="478" spans="1:22" ht="20.100000000000001" customHeight="1" x14ac:dyDescent="0.25">
      <c r="A478" s="18" t="s">
        <v>12</v>
      </c>
      <c r="B478" s="20">
        <f>B68</f>
        <v>8</v>
      </c>
      <c r="D478" s="18" t="s">
        <v>22</v>
      </c>
      <c r="E478" s="18">
        <f>E477-B483</f>
        <v>335181.77015956154</v>
      </c>
      <c r="V478" s="130" t="s">
        <v>123</v>
      </c>
    </row>
    <row r="479" spans="1:22" ht="20.100000000000001" customHeight="1" x14ac:dyDescent="0.25">
      <c r="A479" s="18" t="s">
        <v>120</v>
      </c>
      <c r="B479" s="39">
        <f>_xlfn.T.INV.2T(1-B477,B478)</f>
        <v>1.3968153097438649</v>
      </c>
      <c r="D479" s="18" t="s">
        <v>23</v>
      </c>
      <c r="E479" s="18">
        <f>E477+B483</f>
        <v>340753.22765010339</v>
      </c>
      <c r="V479" s="130" t="s">
        <v>124</v>
      </c>
    </row>
    <row r="480" spans="1:22" ht="20.100000000000001" customHeight="1" x14ac:dyDescent="0.25">
      <c r="A480" s="7"/>
      <c r="D480" s="18" t="s">
        <v>122</v>
      </c>
      <c r="E480" s="22">
        <f>(E479-E478)/E477</f>
        <v>1.6485187210592431E-2</v>
      </c>
      <c r="V480" s="130" t="s">
        <v>125</v>
      </c>
    </row>
    <row r="481" spans="1:22" ht="20.100000000000001" customHeight="1" x14ac:dyDescent="0.25">
      <c r="A481" s="12" t="s">
        <v>1</v>
      </c>
      <c r="B481" s="12">
        <f>B62</f>
        <v>5089.3593428802187</v>
      </c>
      <c r="V481" s="130" t="s">
        <v>126</v>
      </c>
    </row>
    <row r="482" spans="1:22" ht="20.100000000000001" customHeight="1" x14ac:dyDescent="0.25">
      <c r="A482" s="12" t="s">
        <v>127</v>
      </c>
      <c r="B482" s="12">
        <f>AH59*B481</f>
        <v>1994.3429355608662</v>
      </c>
    </row>
    <row r="483" spans="1:22" ht="20.100000000000001" customHeight="1" x14ac:dyDescent="0.25">
      <c r="A483" s="18" t="s">
        <v>121</v>
      </c>
      <c r="B483" s="18">
        <f>B479*B482</f>
        <v>2785.7287452709402</v>
      </c>
    </row>
    <row r="484" spans="1:22" ht="20.100000000000001" customHeight="1" x14ac:dyDescent="0.25">
      <c r="A484" s="18" t="s">
        <v>71</v>
      </c>
      <c r="B484" s="18">
        <f>B483*2</f>
        <v>5571.4574905418804</v>
      </c>
    </row>
    <row r="487" spans="1:22" ht="20.100000000000001" customHeight="1" x14ac:dyDescent="0.25">
      <c r="A487" s="192" t="str" cm="1">
        <f t="array" ref="A487">_xlfn.IFS(E480&lt;0.3,V478,AND(E480&gt;0.3,E480&lt;0.4),V479,E480&lt;0.5,V480,E480&gt;0.5,V481)</f>
        <v>A amplitude do intervalo de confiança de 80% em torno da estimativa de tendência central é inferior a 30%; portanto, o laudo se enquadra no grau de fundamentação III da NBR 14653-2:2011 (Item 9.2.3, tabela 5).</v>
      </c>
      <c r="B487" s="192"/>
      <c r="C487" s="192"/>
      <c r="D487" s="192"/>
      <c r="E487" s="192"/>
      <c r="F487" s="192"/>
      <c r="G487" s="192"/>
      <c r="H487" s="192"/>
      <c r="I487" s="192"/>
    </row>
    <row r="488" spans="1:22" ht="20.100000000000001" customHeight="1" x14ac:dyDescent="0.25">
      <c r="A488" s="192"/>
      <c r="B488" s="192"/>
      <c r="C488" s="192"/>
      <c r="D488" s="192"/>
      <c r="E488" s="192"/>
      <c r="F488" s="192"/>
      <c r="G488" s="192"/>
      <c r="H488" s="192"/>
      <c r="I488" s="192"/>
    </row>
    <row r="489" spans="1:22" ht="20.100000000000001" customHeight="1" x14ac:dyDescent="0.25">
      <c r="A489" s="196" t="s">
        <v>138</v>
      </c>
      <c r="B489" s="196"/>
      <c r="C489" s="196"/>
      <c r="D489" s="196"/>
      <c r="E489" s="196"/>
      <c r="F489" s="196"/>
      <c r="G489" s="196"/>
      <c r="H489" s="196"/>
      <c r="I489" s="196"/>
    </row>
    <row r="490" spans="1:22" ht="20.100000000000001" customHeight="1" x14ac:dyDescent="0.25">
      <c r="A490" s="196"/>
      <c r="B490" s="196"/>
      <c r="C490" s="196"/>
      <c r="D490" s="196"/>
      <c r="E490" s="196"/>
      <c r="F490" s="196"/>
      <c r="G490" s="196"/>
      <c r="H490" s="196"/>
      <c r="I490" s="196"/>
    </row>
    <row r="491" spans="1:22" ht="20.100000000000001" customHeight="1" x14ac:dyDescent="0.25">
      <c r="A491" s="196"/>
      <c r="B491" s="196"/>
      <c r="C491" s="196"/>
      <c r="D491" s="196"/>
      <c r="E491" s="196"/>
      <c r="F491" s="196"/>
      <c r="G491" s="196"/>
      <c r="H491" s="196"/>
      <c r="I491" s="196"/>
    </row>
    <row r="492" spans="1:22" ht="20.100000000000001" customHeight="1" x14ac:dyDescent="0.25">
      <c r="A492" s="196"/>
      <c r="B492" s="196"/>
      <c r="C492" s="196"/>
      <c r="D492" s="196"/>
      <c r="E492" s="196"/>
      <c r="F492" s="196"/>
      <c r="G492" s="196"/>
      <c r="H492" s="196"/>
      <c r="I492" s="196"/>
    </row>
    <row r="494" spans="1:22" ht="20.100000000000001" customHeight="1" x14ac:dyDescent="0.25">
      <c r="A494" s="207" t="s">
        <v>90</v>
      </c>
      <c r="B494" s="207" t="s">
        <v>129</v>
      </c>
      <c r="C494" s="207" t="s">
        <v>130</v>
      </c>
      <c r="D494" s="207" t="s">
        <v>131</v>
      </c>
    </row>
    <row r="495" spans="1:22" ht="20.100000000000001" customHeight="1" x14ac:dyDescent="0.25">
      <c r="A495" s="207"/>
      <c r="B495" s="207"/>
      <c r="C495" s="207"/>
      <c r="D495" s="207"/>
    </row>
    <row r="496" spans="1:22" ht="20.100000000000001" customHeight="1" x14ac:dyDescent="0.25">
      <c r="A496" s="2" t="s">
        <v>132</v>
      </c>
      <c r="B496" s="2">
        <f>E478</f>
        <v>335181.77015956154</v>
      </c>
      <c r="C496" s="2">
        <f>E477*(1-0.15)</f>
        <v>287272.37406910758</v>
      </c>
      <c r="D496" s="2">
        <f>MAX(B496:C496)</f>
        <v>335181.77015956154</v>
      </c>
    </row>
    <row r="497" spans="1:13" ht="20.100000000000001" customHeight="1" x14ac:dyDescent="0.25">
      <c r="A497" s="18" t="s">
        <v>133</v>
      </c>
      <c r="B497" s="18">
        <f>E479</f>
        <v>340753.22765010339</v>
      </c>
      <c r="C497" s="18">
        <f>E477*(1+0.15)</f>
        <v>388662.62374055729</v>
      </c>
      <c r="D497" s="18">
        <f>MIN(B497:C497)</f>
        <v>340753.22765010339</v>
      </c>
    </row>
    <row r="498" spans="1:13" ht="20.100000000000001" customHeight="1" x14ac:dyDescent="0.25">
      <c r="E498" s="24"/>
    </row>
    <row r="499" spans="1:13" ht="20.100000000000001" customHeight="1" x14ac:dyDescent="0.25">
      <c r="C499" s="205">
        <f>E477</f>
        <v>337967.49890483246</v>
      </c>
      <c r="D499" s="205"/>
    </row>
    <row r="500" spans="1:13" ht="20.100000000000001" customHeight="1" x14ac:dyDescent="0.25">
      <c r="C500" s="40"/>
    </row>
    <row r="501" spans="1:13" ht="20.100000000000001" customHeight="1" x14ac:dyDescent="0.25">
      <c r="B501" s="12">
        <f>B496</f>
        <v>335181.77015956154</v>
      </c>
      <c r="C501" s="206" t="s">
        <v>129</v>
      </c>
      <c r="D501" s="206"/>
      <c r="E501" s="35">
        <f>B497</f>
        <v>340753.22765010339</v>
      </c>
    </row>
    <row r="502" spans="1:13" ht="20.100000000000001" customHeight="1" x14ac:dyDescent="0.25">
      <c r="B502" s="101" t="s">
        <v>134</v>
      </c>
      <c r="C502" s="40"/>
      <c r="E502" s="101" t="s">
        <v>135</v>
      </c>
    </row>
    <row r="503" spans="1:13" ht="20.100000000000001" customHeight="1" x14ac:dyDescent="0.25">
      <c r="B503" s="12">
        <f>D496</f>
        <v>335181.77015956154</v>
      </c>
      <c r="C503" s="197" t="s">
        <v>131</v>
      </c>
      <c r="D503" s="197"/>
      <c r="E503" s="35">
        <f>D497</f>
        <v>340753.22765010339</v>
      </c>
    </row>
    <row r="504" spans="1:13" ht="20.100000000000001" customHeight="1" x14ac:dyDescent="0.25">
      <c r="B504" s="101" t="s">
        <v>136</v>
      </c>
      <c r="E504" s="101" t="s">
        <v>137</v>
      </c>
    </row>
    <row r="507" spans="1:13" ht="20.100000000000001" customHeight="1" x14ac:dyDescent="0.25">
      <c r="L507" s="121" t="s">
        <v>379</v>
      </c>
      <c r="M507" s="121" t="s">
        <v>380</v>
      </c>
    </row>
    <row r="508" spans="1:13" ht="20.100000000000001" customHeight="1" x14ac:dyDescent="0.25">
      <c r="L508" s="121">
        <f>B497-B496</f>
        <v>5571.4574905418558</v>
      </c>
      <c r="M508" s="121">
        <f>D497-D496</f>
        <v>5571.4574905418558</v>
      </c>
    </row>
    <row r="513" spans="1:68" ht="20.100000000000001" customHeight="1" x14ac:dyDescent="0.25">
      <c r="A513" s="204" t="s">
        <v>29</v>
      </c>
      <c r="B513" s="204"/>
      <c r="C513" s="204"/>
      <c r="D513" s="204"/>
      <c r="E513" s="204"/>
      <c r="F513" s="204"/>
      <c r="G513" s="26"/>
      <c r="H513" s="26"/>
      <c r="I513" s="26"/>
    </row>
    <row r="515" spans="1:68" ht="20.100000000000001" customHeight="1" x14ac:dyDescent="0.25">
      <c r="A515" s="192" t="s">
        <v>34</v>
      </c>
      <c r="B515" s="192"/>
      <c r="C515" s="192"/>
      <c r="D515" s="192"/>
      <c r="E515" s="192"/>
      <c r="F515" s="192"/>
      <c r="G515" s="88"/>
      <c r="H515" s="88"/>
      <c r="I515" s="88"/>
    </row>
    <row r="516" spans="1:68" ht="20.100000000000001" customHeight="1" x14ac:dyDescent="0.25">
      <c r="A516" s="192"/>
      <c r="B516" s="192"/>
      <c r="C516" s="192"/>
      <c r="D516" s="192"/>
      <c r="E516" s="192"/>
      <c r="F516" s="192"/>
      <c r="G516" s="88"/>
      <c r="H516" s="88"/>
      <c r="I516" s="88"/>
      <c r="J516" s="36"/>
    </row>
    <row r="517" spans="1:68" ht="20.100000000000001" customHeight="1" x14ac:dyDescent="0.25">
      <c r="J517" s="88"/>
    </row>
    <row r="518" spans="1:68" ht="20.100000000000001" customHeight="1" x14ac:dyDescent="0.25">
      <c r="C518" s="187" t="s">
        <v>30</v>
      </c>
      <c r="D518" s="187"/>
      <c r="E518" s="187"/>
      <c r="F518" s="41">
        <v>3</v>
      </c>
      <c r="G518" s="208" t="str">
        <f>IF(F520&gt;0.01,"Reduzir o número de casas decimais","")</f>
        <v/>
      </c>
      <c r="H518" s="208"/>
      <c r="I518" s="159"/>
    </row>
    <row r="519" spans="1:68" ht="20.100000000000001" customHeight="1" x14ac:dyDescent="0.25">
      <c r="C519" s="198" t="s">
        <v>99</v>
      </c>
      <c r="D519" s="198"/>
      <c r="E519" s="198"/>
      <c r="F519" s="18">
        <f>F522-F455</f>
        <v>32.501095167535823</v>
      </c>
    </row>
    <row r="520" spans="1:68" ht="20.100000000000001" customHeight="1" x14ac:dyDescent="0.25">
      <c r="C520" s="198" t="s">
        <v>32</v>
      </c>
      <c r="D520" s="198"/>
      <c r="E520" s="198"/>
      <c r="F520" s="22">
        <f>F519/F455</f>
        <v>9.6166333368901061E-5</v>
      </c>
      <c r="G520" s="154"/>
      <c r="H520" s="154"/>
      <c r="I520" s="154"/>
      <c r="Z520" s="199"/>
      <c r="AA520" s="199"/>
      <c r="AB520" s="199"/>
      <c r="AC520" s="199"/>
      <c r="AD520" s="199"/>
      <c r="AE520" s="199"/>
      <c r="AM520" s="199"/>
      <c r="AN520" s="199"/>
      <c r="AO520" s="199"/>
      <c r="AP520" s="199"/>
      <c r="AQ520" s="199"/>
      <c r="AR520" s="199"/>
      <c r="AZ520" s="199"/>
      <c r="BA520" s="199"/>
      <c r="BB520" s="199"/>
      <c r="BC520" s="199"/>
      <c r="BD520" s="199"/>
      <c r="BE520" s="199"/>
    </row>
    <row r="522" spans="1:68" ht="20.100000000000001" customHeight="1" x14ac:dyDescent="0.25">
      <c r="C522" s="204" t="s">
        <v>33</v>
      </c>
      <c r="D522" s="204"/>
      <c r="E522" s="204"/>
      <c r="F522" s="26">
        <f>ROUNDUP(F455,-F518)</f>
        <v>338000</v>
      </c>
      <c r="G522" s="36"/>
      <c r="H522" s="36"/>
      <c r="I522" s="36"/>
      <c r="J522" s="93"/>
    </row>
    <row r="523" spans="1:68" ht="20.100000000000001" customHeight="1" x14ac:dyDescent="0.25"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 t="s">
        <v>68</v>
      </c>
      <c r="AA523" s="141" t="s">
        <v>68</v>
      </c>
      <c r="AB523" s="141" t="s">
        <v>68</v>
      </c>
      <c r="AC523" s="141" t="s">
        <v>68</v>
      </c>
      <c r="AD523" s="141" t="s">
        <v>68</v>
      </c>
      <c r="AE523" s="141" t="s">
        <v>68</v>
      </c>
      <c r="AF523" s="141" t="s">
        <v>68</v>
      </c>
      <c r="AG523" s="141" t="s">
        <v>68</v>
      </c>
      <c r="AH523" s="141" t="s">
        <v>68</v>
      </c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41"/>
      <c r="BC523" s="141"/>
      <c r="BD523" s="141"/>
      <c r="BE523" s="141"/>
      <c r="BF523" s="141"/>
      <c r="BG523" s="141"/>
      <c r="BH523" s="141"/>
      <c r="BI523" s="141"/>
      <c r="BJ523" s="141"/>
      <c r="BK523" s="141"/>
      <c r="BL523" s="141"/>
      <c r="BM523" s="141"/>
      <c r="BN523" s="141"/>
      <c r="BO523" s="141"/>
      <c r="BP523" s="141"/>
    </row>
    <row r="524" spans="1:68" ht="20.100000000000001" customHeight="1" x14ac:dyDescent="0.25">
      <c r="J524" s="36"/>
    </row>
    <row r="525" spans="1:68" ht="20.100000000000001" customHeight="1" x14ac:dyDescent="0.25">
      <c r="Z525" s="121" t="s">
        <v>69</v>
      </c>
      <c r="AA525" s="121">
        <v>0</v>
      </c>
      <c r="BK525" s="141"/>
      <c r="BL525" s="142">
        <v>0</v>
      </c>
      <c r="BM525" s="141"/>
      <c r="BN525" s="143" t="s">
        <v>75</v>
      </c>
      <c r="BO525" s="130">
        <v>5000</v>
      </c>
      <c r="BP525" s="122"/>
    </row>
    <row r="526" spans="1:68" ht="20.100000000000001" customHeight="1" x14ac:dyDescent="0.25">
      <c r="A526" s="188" t="s">
        <v>146</v>
      </c>
      <c r="B526" s="188"/>
      <c r="C526" s="188"/>
      <c r="D526" s="188"/>
      <c r="E526" s="188"/>
      <c r="F526" s="188"/>
      <c r="G526" s="188"/>
      <c r="H526" s="188"/>
      <c r="I526" s="188"/>
      <c r="Z526" s="121" t="s">
        <v>70</v>
      </c>
      <c r="AA526" s="121">
        <v>1</v>
      </c>
      <c r="BK526" s="130"/>
      <c r="BL526" s="130">
        <v>32</v>
      </c>
      <c r="BM526" s="130"/>
      <c r="BN526" s="130" t="s">
        <v>74</v>
      </c>
      <c r="BO526" s="130">
        <f>(BL526-BL525)/BO525</f>
        <v>6.4000000000000003E-3</v>
      </c>
      <c r="BP526" s="122"/>
    </row>
    <row r="527" spans="1:68" ht="20.100000000000001" customHeight="1" x14ac:dyDescent="0.25">
      <c r="A527" s="188" t="s">
        <v>410</v>
      </c>
      <c r="B527" s="188"/>
      <c r="C527" s="188"/>
      <c r="D527" s="188"/>
      <c r="E527" s="188"/>
      <c r="F527" s="188"/>
      <c r="G527" s="188"/>
      <c r="H527" s="188"/>
      <c r="I527" s="188"/>
      <c r="BK527" s="130"/>
      <c r="BL527" s="130"/>
      <c r="BM527" s="130"/>
      <c r="BN527" s="130"/>
      <c r="BO527" s="130"/>
      <c r="BP527" s="122"/>
    </row>
    <row r="528" spans="1:68" ht="20.100000000000001" customHeight="1" x14ac:dyDescent="0.25">
      <c r="A528" s="188" t="s">
        <v>384</v>
      </c>
      <c r="B528" s="188"/>
      <c r="C528" s="188"/>
      <c r="D528" s="188"/>
      <c r="E528" s="188"/>
      <c r="F528" s="188"/>
      <c r="G528" s="188"/>
      <c r="H528" s="188"/>
      <c r="I528" s="188"/>
      <c r="Z528" s="121" t="s">
        <v>71</v>
      </c>
      <c r="AA528" s="121">
        <v>4</v>
      </c>
      <c r="BK528" s="130"/>
      <c r="BL528" s="130"/>
      <c r="BM528" s="130"/>
      <c r="BN528" s="130"/>
      <c r="BO528" s="130"/>
      <c r="BP528" s="122"/>
    </row>
    <row r="529" spans="1:68" ht="20.100000000000001" customHeight="1" x14ac:dyDescent="0.25">
      <c r="A529" s="188" t="s">
        <v>385</v>
      </c>
      <c r="B529" s="188"/>
      <c r="C529" s="188"/>
      <c r="D529" s="188"/>
      <c r="E529" s="188"/>
      <c r="F529" s="188"/>
      <c r="G529" s="188"/>
      <c r="H529" s="188"/>
      <c r="I529" s="188"/>
      <c r="K529" s="130"/>
      <c r="L529" s="130"/>
      <c r="Q529" s="144"/>
      <c r="Z529" s="121" t="s">
        <v>72</v>
      </c>
      <c r="AA529" s="121">
        <f>AA525-(AA528*AA526)</f>
        <v>-4</v>
      </c>
      <c r="AD529" s="121" t="s">
        <v>81</v>
      </c>
      <c r="AE529" s="144">
        <v>0.3</v>
      </c>
      <c r="AR529" s="144"/>
      <c r="BE529" s="144"/>
      <c r="BF529" s="144"/>
      <c r="BK529" s="145" t="s">
        <v>324</v>
      </c>
      <c r="BL529" s="130" t="s">
        <v>325</v>
      </c>
      <c r="BM529" s="130" t="s">
        <v>326</v>
      </c>
      <c r="BN529" s="130" t="s">
        <v>77</v>
      </c>
      <c r="BO529" s="130" t="s">
        <v>76</v>
      </c>
      <c r="BP529" s="122" t="s">
        <v>83</v>
      </c>
    </row>
    <row r="530" spans="1:68" ht="20.100000000000001" customHeight="1" x14ac:dyDescent="0.25">
      <c r="A530" s="188" t="s">
        <v>147</v>
      </c>
      <c r="B530" s="188"/>
      <c r="C530" s="188"/>
      <c r="D530" s="188"/>
      <c r="E530" s="188"/>
      <c r="F530" s="188"/>
      <c r="G530" s="188"/>
      <c r="H530" s="188"/>
      <c r="I530" s="188"/>
      <c r="J530" s="25"/>
      <c r="K530" s="130"/>
      <c r="L530" s="130"/>
      <c r="Q530" s="144"/>
      <c r="Z530" s="121" t="s">
        <v>73</v>
      </c>
      <c r="AA530" s="121">
        <f>AA525+(AA526*AA528)</f>
        <v>4</v>
      </c>
      <c r="AD530" s="121" t="s">
        <v>82</v>
      </c>
      <c r="AE530" s="144">
        <f>1-AE529</f>
        <v>0.7</v>
      </c>
      <c r="AR530" s="144"/>
      <c r="BE530" s="144"/>
      <c r="BF530" s="144"/>
      <c r="BK530" s="146">
        <v>0.05</v>
      </c>
      <c r="BL530" s="130">
        <f>BL525</f>
        <v>0</v>
      </c>
      <c r="BM530" s="147">
        <f>_xlfn.CHISQ.DIST.RT(BL530,7)</f>
        <v>1</v>
      </c>
      <c r="BN530" s="130">
        <f>BM530-BM531</f>
        <v>1.5896439720108901E-10</v>
      </c>
      <c r="BO530" s="130" t="str">
        <f t="shared" ref="BO530:BO593" si="74">IF(BM530&lt;(1-$BK$534),BN530,"")</f>
        <v/>
      </c>
      <c r="BP530" s="122" t="str">
        <f t="shared" ref="BP530:BP593" si="75">IF(BM530&lt;(1-$BK$540),BN530,"")</f>
        <v/>
      </c>
    </row>
    <row r="531" spans="1:68" ht="20.100000000000001" customHeight="1" x14ac:dyDescent="0.25">
      <c r="A531" s="188" t="s">
        <v>148</v>
      </c>
      <c r="B531" s="188"/>
      <c r="C531" s="188"/>
      <c r="D531" s="188"/>
      <c r="E531" s="188"/>
      <c r="F531" s="188"/>
      <c r="G531" s="188"/>
      <c r="H531" s="188"/>
      <c r="I531" s="188"/>
      <c r="J531" s="88"/>
      <c r="K531" s="130"/>
      <c r="L531" s="130"/>
      <c r="Q531" s="144"/>
      <c r="Z531" s="121" t="s">
        <v>75</v>
      </c>
      <c r="AA531" s="121">
        <v>2000</v>
      </c>
      <c r="AD531" s="121" t="s">
        <v>22</v>
      </c>
      <c r="AE531" s="144">
        <f>AE529/2</f>
        <v>0.15</v>
      </c>
      <c r="AR531" s="144"/>
      <c r="BE531" s="144"/>
      <c r="BF531" s="144"/>
      <c r="BK531" s="145" t="s">
        <v>327</v>
      </c>
      <c r="BL531" s="130">
        <f t="shared" ref="BL531:BL594" si="76">BL530+$BO$526</f>
        <v>6.4000000000000003E-3</v>
      </c>
      <c r="BM531" s="147">
        <f t="shared" ref="BM531:BM594" si="77">_xlfn.CHISQ.DIST.RT(BL531,7)</f>
        <v>0.9999999998410356</v>
      </c>
      <c r="BN531" s="130">
        <f t="shared" ref="BN531:BN594" si="78">BM531-BM532</f>
        <v>1.6350425458000473E-9</v>
      </c>
      <c r="BO531" s="130" t="str">
        <f t="shared" si="74"/>
        <v/>
      </c>
      <c r="BP531" s="122" t="str">
        <f t="shared" si="75"/>
        <v/>
      </c>
    </row>
    <row r="532" spans="1:68" ht="20.100000000000001" customHeight="1" x14ac:dyDescent="0.25">
      <c r="A532" s="188" t="s">
        <v>338</v>
      </c>
      <c r="B532" s="188"/>
      <c r="C532" s="188"/>
      <c r="D532" s="188"/>
      <c r="E532" s="188"/>
      <c r="F532" s="188"/>
      <c r="G532" s="188"/>
      <c r="H532" s="188"/>
      <c r="I532" s="188"/>
      <c r="J532" s="88"/>
      <c r="K532" s="130"/>
      <c r="L532" s="130"/>
      <c r="Q532" s="144"/>
      <c r="Z532" s="121" t="s">
        <v>74</v>
      </c>
      <c r="AA532" s="121">
        <f>(AA530-AA529)/AA531</f>
        <v>4.0000000000000001E-3</v>
      </c>
      <c r="AD532" s="121" t="s">
        <v>23</v>
      </c>
      <c r="AE532" s="144">
        <f>AE530+AE531</f>
        <v>0.85</v>
      </c>
      <c r="AR532" s="144"/>
      <c r="BE532" s="144"/>
      <c r="BF532" s="144"/>
      <c r="BK532" s="146">
        <f>1-BK530</f>
        <v>0.95</v>
      </c>
      <c r="BL532" s="130">
        <f t="shared" si="76"/>
        <v>1.2800000000000001E-2</v>
      </c>
      <c r="BM532" s="147">
        <f t="shared" si="77"/>
        <v>0.99999999820599306</v>
      </c>
      <c r="BN532" s="130">
        <f t="shared" si="78"/>
        <v>5.6031180806215275E-9</v>
      </c>
      <c r="BO532" s="130" t="str">
        <f t="shared" si="74"/>
        <v/>
      </c>
      <c r="BP532" s="122" t="str">
        <f t="shared" si="75"/>
        <v/>
      </c>
    </row>
    <row r="533" spans="1:68" ht="20.100000000000001" customHeight="1" x14ac:dyDescent="0.25">
      <c r="A533" s="188" t="s">
        <v>386</v>
      </c>
      <c r="B533" s="188"/>
      <c r="C533" s="188"/>
      <c r="D533" s="188"/>
      <c r="E533" s="188"/>
      <c r="F533" s="188"/>
      <c r="G533" s="188"/>
      <c r="H533" s="188"/>
      <c r="I533" s="188"/>
      <c r="J533" s="25"/>
      <c r="K533" s="130"/>
      <c r="L533" s="130"/>
      <c r="BK533" s="145" t="s">
        <v>328</v>
      </c>
      <c r="BL533" s="130">
        <f t="shared" si="76"/>
        <v>1.9200000000000002E-2</v>
      </c>
      <c r="BM533" s="147">
        <f t="shared" si="77"/>
        <v>0.99999999260287498</v>
      </c>
      <c r="BN533" s="130">
        <f t="shared" si="78"/>
        <v>1.2799003079599913E-8</v>
      </c>
      <c r="BO533" s="130" t="str">
        <f t="shared" si="74"/>
        <v/>
      </c>
      <c r="BP533" s="122" t="str">
        <f t="shared" si="75"/>
        <v/>
      </c>
    </row>
    <row r="534" spans="1:68" ht="20.100000000000001" customHeight="1" x14ac:dyDescent="0.25">
      <c r="A534" s="188" t="s">
        <v>389</v>
      </c>
      <c r="B534" s="188"/>
      <c r="C534" s="188"/>
      <c r="D534" s="188"/>
      <c r="E534" s="188"/>
      <c r="F534" s="188"/>
      <c r="G534" s="188"/>
      <c r="H534" s="188"/>
      <c r="I534" s="188"/>
      <c r="J534" s="25"/>
      <c r="K534" s="130"/>
      <c r="L534" s="130"/>
      <c r="Z534" s="121" t="s">
        <v>75</v>
      </c>
      <c r="AA534" s="121" t="s">
        <v>31</v>
      </c>
      <c r="AB534" s="121" t="s">
        <v>76</v>
      </c>
      <c r="AC534" s="121" t="s">
        <v>80</v>
      </c>
      <c r="AD534" s="121" t="s">
        <v>76</v>
      </c>
      <c r="AE534" s="121" t="s">
        <v>77</v>
      </c>
      <c r="AF534" s="121" t="s">
        <v>78</v>
      </c>
      <c r="BK534" s="146">
        <f>BK532</f>
        <v>0.95</v>
      </c>
      <c r="BL534" s="130">
        <f t="shared" si="76"/>
        <v>2.5600000000000001E-2</v>
      </c>
      <c r="BM534" s="147">
        <f t="shared" si="77"/>
        <v>0.9999999798038719</v>
      </c>
      <c r="BN534" s="130">
        <f t="shared" si="78"/>
        <v>2.3795788228753167E-8</v>
      </c>
      <c r="BO534" s="130" t="str">
        <f t="shared" si="74"/>
        <v/>
      </c>
      <c r="BP534" s="122" t="str">
        <f t="shared" si="75"/>
        <v/>
      </c>
    </row>
    <row r="535" spans="1:68" ht="20.100000000000001" customHeight="1" x14ac:dyDescent="0.25">
      <c r="A535" s="188" t="s">
        <v>387</v>
      </c>
      <c r="B535" s="188"/>
      <c r="C535" s="188"/>
      <c r="D535" s="188"/>
      <c r="E535" s="188"/>
      <c r="F535" s="188"/>
      <c r="G535" s="188"/>
      <c r="H535" s="188"/>
      <c r="I535" s="188"/>
      <c r="J535" s="25"/>
      <c r="K535" s="130"/>
      <c r="L535" s="130"/>
      <c r="Z535" s="121">
        <v>0</v>
      </c>
      <c r="AA535" s="121">
        <f t="shared" ref="AA535:AA598" si="79">$AA$529+(Z535*$AA$532)</f>
        <v>-4</v>
      </c>
      <c r="AB535" s="121">
        <f t="shared" ref="AB535:AB598" si="80">_xlfn.NORM.DIST(AA535,AA$525,AA$526,0)</f>
        <v>1.3383022576488537E-4</v>
      </c>
      <c r="AC535" s="121">
        <f t="shared" ref="AC535:AC598" si="81">_xlfn.NORM.DIST(AA535,AA$525,AA$526,1)</f>
        <v>3.1671241833119857E-5</v>
      </c>
      <c r="AD535" s="121">
        <f t="shared" ref="AD535:AD598" si="82">IF(OR(AC535&lt;$AE$531,AC535&gt;$AE$532),AB535,"")</f>
        <v>1.3383022576488537E-4</v>
      </c>
      <c r="AE535" s="121" t="str">
        <f t="shared" ref="AE535:AE598" si="83">IF(AND(AC535&gt;$AE$531,AC535&lt;$AE$532),AB535,"")</f>
        <v/>
      </c>
      <c r="AF535" s="121" t="str">
        <f t="shared" ref="AF535:AF598" si="84">IF(AB535=MAX($AB$535:$AB$2535),AB535,"")</f>
        <v/>
      </c>
      <c r="BK535" s="130"/>
      <c r="BL535" s="130">
        <f t="shared" si="76"/>
        <v>3.2000000000000001E-2</v>
      </c>
      <c r="BM535" s="147">
        <f t="shared" si="77"/>
        <v>0.99999995600808367</v>
      </c>
      <c r="BN535" s="130">
        <f t="shared" si="78"/>
        <v>3.9074811275519039E-8</v>
      </c>
      <c r="BO535" s="130" t="str">
        <f t="shared" si="74"/>
        <v/>
      </c>
      <c r="BP535" s="122" t="str">
        <f t="shared" si="75"/>
        <v/>
      </c>
    </row>
    <row r="536" spans="1:68" ht="20.100000000000001" customHeight="1" x14ac:dyDescent="0.25">
      <c r="A536" s="188" t="s">
        <v>388</v>
      </c>
      <c r="B536" s="188"/>
      <c r="C536" s="188"/>
      <c r="D536" s="188"/>
      <c r="E536" s="188"/>
      <c r="F536" s="188"/>
      <c r="G536" s="188"/>
      <c r="H536" s="188"/>
      <c r="I536" s="188"/>
      <c r="J536" s="25"/>
      <c r="K536" s="130"/>
      <c r="L536" s="130"/>
      <c r="V536" s="130"/>
      <c r="W536" s="130"/>
      <c r="X536" s="130"/>
      <c r="Y536" s="130"/>
      <c r="Z536" s="130">
        <v>1</v>
      </c>
      <c r="AA536" s="121">
        <f t="shared" si="79"/>
        <v>-3.996</v>
      </c>
      <c r="AB536" s="121">
        <f t="shared" si="80"/>
        <v>1.3598764346857444E-4</v>
      </c>
      <c r="AC536" s="121">
        <f t="shared" si="81"/>
        <v>3.2210866790657701E-5</v>
      </c>
      <c r="AD536" s="121">
        <f t="shared" si="82"/>
        <v>1.3598764346857444E-4</v>
      </c>
      <c r="AE536" s="121" t="str">
        <f t="shared" si="83"/>
        <v/>
      </c>
      <c r="AF536" s="121" t="str">
        <f t="shared" si="84"/>
        <v/>
      </c>
      <c r="AJ536" s="130"/>
      <c r="AK536" s="130"/>
      <c r="AL536" s="130"/>
      <c r="AM536" s="130"/>
      <c r="AW536" s="130"/>
      <c r="AX536" s="130"/>
      <c r="AY536" s="130"/>
      <c r="AZ536" s="130"/>
      <c r="BK536" s="145" t="s">
        <v>83</v>
      </c>
      <c r="BL536" s="130">
        <f t="shared" si="76"/>
        <v>3.8400000000000004E-2</v>
      </c>
      <c r="BM536" s="147">
        <f t="shared" si="77"/>
        <v>0.99999991693327239</v>
      </c>
      <c r="BN536" s="130">
        <f t="shared" si="78"/>
        <v>5.9055126566676108E-8</v>
      </c>
      <c r="BO536" s="130" t="str">
        <f t="shared" si="74"/>
        <v/>
      </c>
      <c r="BP536" s="122" t="str">
        <f t="shared" si="75"/>
        <v/>
      </c>
    </row>
    <row r="537" spans="1:68" ht="20.100000000000001" customHeight="1" x14ac:dyDescent="0.25">
      <c r="A537" s="188" t="s">
        <v>412</v>
      </c>
      <c r="B537" s="188"/>
      <c r="C537" s="188"/>
      <c r="D537" s="188"/>
      <c r="E537" s="188"/>
      <c r="F537" s="188"/>
      <c r="G537" s="188"/>
      <c r="H537" s="188"/>
      <c r="I537" s="188"/>
      <c r="J537" s="1"/>
      <c r="Z537" s="121">
        <v>2</v>
      </c>
      <c r="AA537" s="121">
        <f t="shared" si="79"/>
        <v>-3.992</v>
      </c>
      <c r="AB537" s="121">
        <f t="shared" si="80"/>
        <v>1.3817762908630173E-4</v>
      </c>
      <c r="AC537" s="121">
        <f t="shared" si="81"/>
        <v>3.2759186404502981E-5</v>
      </c>
      <c r="AD537" s="121">
        <f t="shared" si="82"/>
        <v>1.3817762908630173E-4</v>
      </c>
      <c r="AE537" s="121" t="str">
        <f t="shared" si="83"/>
        <v/>
      </c>
      <c r="AF537" s="121" t="str">
        <f t="shared" si="84"/>
        <v/>
      </c>
      <c r="BK537" s="146">
        <f>F67</f>
        <v>6.8991136644567803E-7</v>
      </c>
      <c r="BL537" s="130">
        <f t="shared" si="76"/>
        <v>4.4800000000000006E-2</v>
      </c>
      <c r="BM537" s="147">
        <f t="shared" si="77"/>
        <v>0.99999985787814583</v>
      </c>
      <c r="BN537" s="130">
        <f t="shared" si="78"/>
        <v>8.4109512354935134E-8</v>
      </c>
      <c r="BO537" s="130" t="str">
        <f t="shared" si="74"/>
        <v/>
      </c>
      <c r="BP537" s="122" t="str">
        <f t="shared" si="75"/>
        <v/>
      </c>
    </row>
    <row r="538" spans="1:68" ht="20.100000000000001" customHeight="1" x14ac:dyDescent="0.25">
      <c r="Z538" s="121">
        <v>3</v>
      </c>
      <c r="AA538" s="121">
        <f t="shared" si="79"/>
        <v>-3.988</v>
      </c>
      <c r="AB538" s="121">
        <f t="shared" si="80"/>
        <v>1.4040063645821442E-4</v>
      </c>
      <c r="AC538" s="121">
        <f t="shared" si="81"/>
        <v>3.3316331852099976E-5</v>
      </c>
      <c r="AD538" s="121">
        <f t="shared" si="82"/>
        <v>1.4040063645821442E-4</v>
      </c>
      <c r="AE538" s="121" t="str">
        <f t="shared" si="83"/>
        <v/>
      </c>
      <c r="AF538" s="121" t="str">
        <f t="shared" si="84"/>
        <v/>
      </c>
      <c r="BK538" s="130"/>
      <c r="BL538" s="130">
        <f t="shared" si="76"/>
        <v>5.1200000000000009E-2</v>
      </c>
      <c r="BM538" s="147">
        <f t="shared" si="77"/>
        <v>0.99999977376863347</v>
      </c>
      <c r="BN538" s="130">
        <f t="shared" si="78"/>
        <v>1.1457439441642236E-7</v>
      </c>
      <c r="BO538" s="130" t="str">
        <f t="shared" si="74"/>
        <v/>
      </c>
      <c r="BP538" s="122" t="str">
        <f t="shared" si="75"/>
        <v/>
      </c>
    </row>
    <row r="539" spans="1:68" ht="39.950000000000003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Z539" s="121">
        <v>4</v>
      </c>
      <c r="AA539" s="121">
        <f t="shared" si="79"/>
        <v>-3.984</v>
      </c>
      <c r="AB539" s="121">
        <f t="shared" si="80"/>
        <v>1.4265712513176652E-4</v>
      </c>
      <c r="AC539" s="121">
        <f t="shared" si="81"/>
        <v>3.3882436137647771E-5</v>
      </c>
      <c r="AD539" s="121">
        <f t="shared" si="82"/>
        <v>1.4265712513176652E-4</v>
      </c>
      <c r="AE539" s="121" t="str">
        <f t="shared" si="83"/>
        <v/>
      </c>
      <c r="AF539" s="121" t="str">
        <f t="shared" si="84"/>
        <v/>
      </c>
      <c r="BK539" s="145" t="s">
        <v>329</v>
      </c>
      <c r="BL539" s="130">
        <f t="shared" si="76"/>
        <v>5.7600000000000012E-2</v>
      </c>
      <c r="BM539" s="147">
        <f t="shared" si="77"/>
        <v>0.99999965919423905</v>
      </c>
      <c r="BN539" s="130">
        <f t="shared" si="78"/>
        <v>1.5075653569951442E-7</v>
      </c>
      <c r="BO539" s="130" t="str">
        <f t="shared" si="74"/>
        <v/>
      </c>
      <c r="BP539" s="122" t="str">
        <f t="shared" si="75"/>
        <v/>
      </c>
    </row>
    <row r="540" spans="1:68" ht="20.100000000000001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Z540" s="121">
        <v>5</v>
      </c>
      <c r="AA540" s="121">
        <f t="shared" si="79"/>
        <v>-3.98</v>
      </c>
      <c r="AB540" s="121">
        <f t="shared" si="80"/>
        <v>1.4494756042389106E-4</v>
      </c>
      <c r="AC540" s="121">
        <f t="shared" si="81"/>
        <v>3.4457634115053068E-5</v>
      </c>
      <c r="AD540" s="121">
        <f t="shared" si="82"/>
        <v>1.4494756042389106E-4</v>
      </c>
      <c r="AE540" s="121" t="str">
        <f t="shared" si="83"/>
        <v/>
      </c>
      <c r="AF540" s="121" t="str">
        <f t="shared" si="84"/>
        <v/>
      </c>
      <c r="BK540" s="146">
        <f>1-BK537</f>
        <v>0.99999931008863352</v>
      </c>
      <c r="BL540" s="130">
        <f t="shared" si="76"/>
        <v>6.4000000000000015E-2</v>
      </c>
      <c r="BM540" s="147">
        <f t="shared" si="77"/>
        <v>0.99999950843770335</v>
      </c>
      <c r="BN540" s="130">
        <f t="shared" si="78"/>
        <v>1.9293781561291468E-7</v>
      </c>
      <c r="BO540" s="130" t="str">
        <f t="shared" si="74"/>
        <v/>
      </c>
      <c r="BP540" s="122" t="str">
        <f t="shared" si="75"/>
        <v/>
      </c>
    </row>
    <row r="541" spans="1:68" ht="20.100000000000001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Z541" s="121">
        <v>6</v>
      </c>
      <c r="AA541" s="121">
        <f t="shared" si="79"/>
        <v>-3.976</v>
      </c>
      <c r="AB541" s="121">
        <f t="shared" si="80"/>
        <v>1.4727241348370685E-4</v>
      </c>
      <c r="AC541" s="121">
        <f t="shared" si="81"/>
        <v>3.5042062511133837E-5</v>
      </c>
      <c r="AD541" s="121">
        <f t="shared" si="82"/>
        <v>1.4727241348370685E-4</v>
      </c>
      <c r="AE541" s="121" t="str">
        <f t="shared" si="83"/>
        <v/>
      </c>
      <c r="AF541" s="121" t="str">
        <f t="shared" si="84"/>
        <v/>
      </c>
      <c r="BK541" s="130"/>
      <c r="BL541" s="130">
        <f t="shared" si="76"/>
        <v>7.0400000000000018E-2</v>
      </c>
      <c r="BM541" s="147">
        <f t="shared" si="77"/>
        <v>0.99999931549988774</v>
      </c>
      <c r="BN541" s="130">
        <f t="shared" si="78"/>
        <v>2.4137879062191558E-7</v>
      </c>
      <c r="BO541" s="130" t="str">
        <f t="shared" si="74"/>
        <v/>
      </c>
      <c r="BP541" s="122" t="str">
        <f t="shared" si="75"/>
        <v/>
      </c>
    </row>
    <row r="542" spans="1:68" ht="20.100000000000001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Z542" s="121">
        <v>7</v>
      </c>
      <c r="AA542" s="121">
        <f t="shared" si="79"/>
        <v>-3.972</v>
      </c>
      <c r="AB542" s="121">
        <f t="shared" si="80"/>
        <v>1.4963216135576216E-4</v>
      </c>
      <c r="AC542" s="121">
        <f t="shared" si="81"/>
        <v>3.5635859949074102E-5</v>
      </c>
      <c r="AD542" s="121">
        <f t="shared" si="82"/>
        <v>1.4963216135576216E-4</v>
      </c>
      <c r="AE542" s="121" t="str">
        <f t="shared" si="83"/>
        <v/>
      </c>
      <c r="AF542" s="121" t="str">
        <f t="shared" si="84"/>
        <v/>
      </c>
      <c r="BK542" s="130"/>
      <c r="BL542" s="130">
        <f t="shared" si="76"/>
        <v>7.6800000000000021E-2</v>
      </c>
      <c r="BM542" s="147">
        <f t="shared" si="77"/>
        <v>0.99999907412109712</v>
      </c>
      <c r="BN542" s="130">
        <f t="shared" si="78"/>
        <v>2.9632144338265221E-7</v>
      </c>
      <c r="BO542" s="130" t="str">
        <f t="shared" si="74"/>
        <v/>
      </c>
      <c r="BP542" s="122" t="str">
        <f t="shared" si="75"/>
        <v/>
      </c>
    </row>
    <row r="543" spans="1:68" ht="20.100000000000001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Z543" s="130">
        <v>8</v>
      </c>
      <c r="AA543" s="121">
        <f t="shared" si="79"/>
        <v>-3.968</v>
      </c>
      <c r="AB543" s="121">
        <f t="shared" si="80"/>
        <v>1.5202728704381778E-4</v>
      </c>
      <c r="AC543" s="121">
        <f t="shared" si="81"/>
        <v>3.6239166972133497E-5</v>
      </c>
      <c r="AD543" s="121">
        <f t="shared" si="82"/>
        <v>1.5202728704381778E-4</v>
      </c>
      <c r="AE543" s="121" t="str">
        <f t="shared" si="83"/>
        <v/>
      </c>
      <c r="AF543" s="121" t="str">
        <f t="shared" si="84"/>
        <v/>
      </c>
      <c r="AM543" s="130"/>
      <c r="AZ543" s="130"/>
      <c r="BK543" s="130"/>
      <c r="BL543" s="130">
        <f t="shared" si="76"/>
        <v>8.3200000000000024E-2</v>
      </c>
      <c r="BM543" s="147">
        <f t="shared" si="77"/>
        <v>0.99999877779965374</v>
      </c>
      <c r="BN543" s="130">
        <f t="shared" si="78"/>
        <v>3.5799135678082905E-7</v>
      </c>
      <c r="BO543" s="130" t="str">
        <f t="shared" si="74"/>
        <v/>
      </c>
      <c r="BP543" s="122" t="str">
        <f t="shared" si="75"/>
        <v/>
      </c>
    </row>
    <row r="544" spans="1:68" ht="20.100000000000001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Z544" s="121">
        <v>9</v>
      </c>
      <c r="AA544" s="121">
        <f t="shared" si="79"/>
        <v>-3.964</v>
      </c>
      <c r="AB544" s="121">
        <f t="shared" si="80"/>
        <v>1.544582795751724E-4</v>
      </c>
      <c r="AC544" s="121">
        <f t="shared" si="81"/>
        <v>3.685212606761184E-5</v>
      </c>
      <c r="AD544" s="121">
        <f t="shared" si="82"/>
        <v>1.544582795751724E-4</v>
      </c>
      <c r="AE544" s="121" t="str">
        <f t="shared" si="83"/>
        <v/>
      </c>
      <c r="AF544" s="121" t="str">
        <f t="shared" si="84"/>
        <v/>
      </c>
      <c r="BK544" s="130"/>
      <c r="BL544" s="130">
        <f t="shared" si="76"/>
        <v>8.9600000000000027E-2</v>
      </c>
      <c r="BM544" s="147">
        <f t="shared" si="77"/>
        <v>0.99999841980829696</v>
      </c>
      <c r="BN544" s="130">
        <f t="shared" si="78"/>
        <v>4.265994730801026E-7</v>
      </c>
      <c r="BO544" s="130" t="str">
        <f t="shared" si="74"/>
        <v/>
      </c>
      <c r="BP544" s="122" t="str">
        <f t="shared" si="75"/>
        <v/>
      </c>
    </row>
    <row r="545" spans="1:68" ht="20.100000000000001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Z545" s="121">
        <v>10</v>
      </c>
      <c r="AA545" s="121">
        <f t="shared" si="79"/>
        <v>-3.96</v>
      </c>
      <c r="AB545" s="121">
        <f t="shared" si="80"/>
        <v>1.5692563406553226E-4</v>
      </c>
      <c r="AC545" s="121">
        <f t="shared" si="81"/>
        <v>3.747488169107341E-5</v>
      </c>
      <c r="AD545" s="121">
        <f t="shared" si="82"/>
        <v>1.5692563406553226E-4</v>
      </c>
      <c r="AE545" s="121" t="str">
        <f t="shared" si="83"/>
        <v/>
      </c>
      <c r="AF545" s="121" t="str">
        <f t="shared" si="84"/>
        <v/>
      </c>
      <c r="BK545" s="130"/>
      <c r="BL545" s="130">
        <f t="shared" si="76"/>
        <v>9.600000000000003E-2</v>
      </c>
      <c r="BM545" s="147">
        <f t="shared" si="77"/>
        <v>0.99999799320882388</v>
      </c>
      <c r="BN545" s="130">
        <f t="shared" si="78"/>
        <v>5.0234354409539606E-7</v>
      </c>
      <c r="BO545" s="130" t="str">
        <f t="shared" si="74"/>
        <v/>
      </c>
      <c r="BP545" s="122" t="str">
        <f t="shared" si="75"/>
        <v/>
      </c>
    </row>
    <row r="546" spans="1:68" ht="20.100000000000001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Z546" s="121">
        <v>11</v>
      </c>
      <c r="AA546" s="121">
        <f t="shared" si="79"/>
        <v>-3.956</v>
      </c>
      <c r="AB546" s="121">
        <f t="shared" si="80"/>
        <v>1.594298517844273E-4</v>
      </c>
      <c r="AC546" s="121">
        <f t="shared" si="81"/>
        <v>3.8107580290831079E-5</v>
      </c>
      <c r="AD546" s="121">
        <f t="shared" si="82"/>
        <v>1.594298517844273E-4</v>
      </c>
      <c r="AE546" s="121" t="str">
        <f t="shared" si="83"/>
        <v/>
      </c>
      <c r="AF546" s="121" t="str">
        <f t="shared" si="84"/>
        <v/>
      </c>
      <c r="BK546" s="130"/>
      <c r="BL546" s="130">
        <f t="shared" si="76"/>
        <v>0.10240000000000003</v>
      </c>
      <c r="BM546" s="147">
        <f t="shared" si="77"/>
        <v>0.99999749086527978</v>
      </c>
      <c r="BN546" s="130">
        <f t="shared" si="78"/>
        <v>5.8540934477768758E-7</v>
      </c>
      <c r="BO546" s="130" t="str">
        <f t="shared" si="74"/>
        <v/>
      </c>
      <c r="BP546" s="122" t="str">
        <f t="shared" si="75"/>
        <v/>
      </c>
    </row>
    <row r="547" spans="1:68" ht="20.100000000000001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Z547" s="121">
        <v>12</v>
      </c>
      <c r="AA547" s="121">
        <f t="shared" si="79"/>
        <v>-3.952</v>
      </c>
      <c r="AB547" s="121">
        <f t="shared" si="80"/>
        <v>1.6197144022117723E-4</v>
      </c>
      <c r="AC547" s="121">
        <f t="shared" si="81"/>
        <v>3.8750370332693202E-5</v>
      </c>
      <c r="AD547" s="121">
        <f t="shared" si="82"/>
        <v>1.6197144022117723E-4</v>
      </c>
      <c r="AE547" s="121" t="str">
        <f t="shared" si="83"/>
        <v/>
      </c>
      <c r="AF547" s="121" t="str">
        <f t="shared" si="84"/>
        <v/>
      </c>
      <c r="BK547" s="130"/>
      <c r="BL547" s="130">
        <f t="shared" si="76"/>
        <v>0.10880000000000004</v>
      </c>
      <c r="BM547" s="147">
        <f t="shared" si="77"/>
        <v>0.999996905455935</v>
      </c>
      <c r="BN547" s="130">
        <f t="shared" si="78"/>
        <v>6.7597170017030805E-7</v>
      </c>
      <c r="BO547" s="130" t="str">
        <f t="shared" si="74"/>
        <v/>
      </c>
      <c r="BP547" s="122" t="str">
        <f t="shared" si="75"/>
        <v/>
      </c>
    </row>
    <row r="548" spans="1:68" ht="20.100000000000001" customHeight="1" x14ac:dyDescent="0.25">
      <c r="Z548" s="121">
        <v>13</v>
      </c>
      <c r="AA548" s="121">
        <f t="shared" si="79"/>
        <v>-3.948</v>
      </c>
      <c r="AB548" s="121">
        <f t="shared" si="80"/>
        <v>1.6455091315140881E-4</v>
      </c>
      <c r="AC548" s="121">
        <f t="shared" si="81"/>
        <v>3.9403402324976057E-5</v>
      </c>
      <c r="AD548" s="121">
        <f t="shared" si="82"/>
        <v>1.6455091315140881E-4</v>
      </c>
      <c r="AE548" s="121" t="str">
        <f t="shared" si="83"/>
        <v/>
      </c>
      <c r="AF548" s="121" t="str">
        <f t="shared" si="84"/>
        <v/>
      </c>
      <c r="BK548" s="130"/>
      <c r="BL548" s="130">
        <f t="shared" si="76"/>
        <v>0.11520000000000004</v>
      </c>
      <c r="BM548" s="147">
        <f t="shared" si="77"/>
        <v>0.99999622948423483</v>
      </c>
      <c r="BN548" s="130">
        <f t="shared" si="78"/>
        <v>7.7419536903544639E-7</v>
      </c>
      <c r="BO548" s="130" t="str">
        <f t="shared" si="74"/>
        <v/>
      </c>
      <c r="BP548" s="122" t="str">
        <f t="shared" si="75"/>
        <v/>
      </c>
    </row>
    <row r="549" spans="1:68" ht="20.100000000000001" customHeight="1" x14ac:dyDescent="0.25">
      <c r="Z549" s="130">
        <v>14</v>
      </c>
      <c r="AA549" s="121">
        <f t="shared" si="79"/>
        <v>-3.944</v>
      </c>
      <c r="AB549" s="121">
        <f t="shared" si="80"/>
        <v>1.671687907041271E-4</v>
      </c>
      <c r="AC549" s="121">
        <f t="shared" si="81"/>
        <v>4.0066828843782472E-5</v>
      </c>
      <c r="AD549" s="121">
        <f t="shared" si="82"/>
        <v>1.671687907041271E-4</v>
      </c>
      <c r="AE549" s="121" t="str">
        <f t="shared" si="83"/>
        <v/>
      </c>
      <c r="AF549" s="121" t="str">
        <f t="shared" si="84"/>
        <v/>
      </c>
      <c r="AM549" s="130"/>
      <c r="AZ549" s="130"/>
      <c r="BK549" s="130"/>
      <c r="BL549" s="130">
        <f t="shared" si="76"/>
        <v>0.12160000000000004</v>
      </c>
      <c r="BM549" s="147">
        <f t="shared" si="77"/>
        <v>0.9999954552888658</v>
      </c>
      <c r="BN549" s="130">
        <f t="shared" si="78"/>
        <v>8.8023580613327823E-7</v>
      </c>
      <c r="BO549" s="130" t="str">
        <f t="shared" si="74"/>
        <v/>
      </c>
      <c r="BP549" s="122" t="str">
        <f t="shared" si="75"/>
        <v/>
      </c>
    </row>
    <row r="550" spans="1:68" ht="20.100000000000001" customHeight="1" x14ac:dyDescent="0.25">
      <c r="Z550" s="121">
        <v>15</v>
      </c>
      <c r="AA550" s="121">
        <f t="shared" si="79"/>
        <v>-3.94</v>
      </c>
      <c r="AB550" s="121">
        <f t="shared" si="80"/>
        <v>1.6982559942934359E-4</v>
      </c>
      <c r="AC550" s="121">
        <f t="shared" si="81"/>
        <v>4.0740804558550716E-5</v>
      </c>
      <c r="AD550" s="121">
        <f t="shared" si="82"/>
        <v>1.6982559942934359E-4</v>
      </c>
      <c r="AE550" s="121" t="str">
        <f t="shared" si="83"/>
        <v/>
      </c>
      <c r="AF550" s="121" t="str">
        <f t="shared" si="84"/>
        <v/>
      </c>
      <c r="BK550" s="130"/>
      <c r="BL550" s="130">
        <f t="shared" si="76"/>
        <v>0.12800000000000003</v>
      </c>
      <c r="BM550" s="147">
        <f t="shared" si="77"/>
        <v>0.99999457505305966</v>
      </c>
      <c r="BN550" s="130">
        <f t="shared" si="78"/>
        <v>9.9423982979907066E-7</v>
      </c>
      <c r="BO550" s="130" t="str">
        <f t="shared" si="74"/>
        <v/>
      </c>
      <c r="BP550" s="122" t="str">
        <f t="shared" si="75"/>
        <v/>
      </c>
    </row>
    <row r="551" spans="1:68" ht="20.100000000000001" customHeight="1" x14ac:dyDescent="0.25">
      <c r="Z551" s="121">
        <v>16</v>
      </c>
      <c r="AA551" s="121">
        <f t="shared" si="79"/>
        <v>-3.9359999999999999</v>
      </c>
      <c r="AB551" s="121">
        <f t="shared" si="80"/>
        <v>1.7252187236626288E-4</v>
      </c>
      <c r="AC551" s="121">
        <f t="shared" si="81"/>
        <v>4.1425486257874641E-5</v>
      </c>
      <c r="AD551" s="121">
        <f t="shared" si="82"/>
        <v>1.7252187236626288E-4</v>
      </c>
      <c r="AE551" s="121" t="str">
        <f t="shared" si="83"/>
        <v/>
      </c>
      <c r="AF551" s="121" t="str">
        <f t="shared" si="84"/>
        <v/>
      </c>
      <c r="BK551" s="130"/>
      <c r="BL551" s="130">
        <f t="shared" si="76"/>
        <v>0.13440000000000002</v>
      </c>
      <c r="BM551" s="147">
        <f t="shared" si="77"/>
        <v>0.99999358081322987</v>
      </c>
      <c r="BN551" s="130">
        <f t="shared" si="78"/>
        <v>1.1163462104724076E-6</v>
      </c>
      <c r="BO551" s="130" t="str">
        <f t="shared" si="74"/>
        <v/>
      </c>
      <c r="BP551" s="122" t="str">
        <f t="shared" si="75"/>
        <v/>
      </c>
    </row>
    <row r="552" spans="1:68" ht="20.100000000000001" customHeight="1" x14ac:dyDescent="0.25">
      <c r="Z552" s="121">
        <v>17</v>
      </c>
      <c r="AA552" s="121">
        <f t="shared" si="79"/>
        <v>-3.9319999999999999</v>
      </c>
      <c r="AB552" s="121">
        <f t="shared" si="80"/>
        <v>1.7525814911202982E-4</v>
      </c>
      <c r="AC552" s="121">
        <f t="shared" si="81"/>
        <v>4.2121032875598028E-5</v>
      </c>
      <c r="AD552" s="121">
        <f t="shared" si="82"/>
        <v>1.7525814911202982E-4</v>
      </c>
      <c r="AE552" s="121" t="str">
        <f t="shared" si="83"/>
        <v/>
      </c>
      <c r="AF552" s="121" t="str">
        <f t="shared" si="84"/>
        <v/>
      </c>
      <c r="BK552" s="130"/>
      <c r="BL552" s="130">
        <f t="shared" si="76"/>
        <v>0.14080000000000001</v>
      </c>
      <c r="BM552" s="147">
        <f t="shared" si="77"/>
        <v>0.99999246446701939</v>
      </c>
      <c r="BN552" s="130">
        <f t="shared" si="78"/>
        <v>1.2466861908366766E-6</v>
      </c>
      <c r="BO552" s="130" t="str">
        <f t="shared" si="74"/>
        <v/>
      </c>
      <c r="BP552" s="122" t="str">
        <f t="shared" si="75"/>
        <v/>
      </c>
    </row>
    <row r="553" spans="1:68" ht="20.100000000000001" customHeight="1" x14ac:dyDescent="0.25">
      <c r="Z553" s="121">
        <v>18</v>
      </c>
      <c r="AA553" s="121">
        <f t="shared" si="79"/>
        <v>-3.9279999999999999</v>
      </c>
      <c r="AB553" s="121">
        <f t="shared" si="80"/>
        <v>1.7803497589104022E-4</v>
      </c>
      <c r="AC553" s="121">
        <f t="shared" si="81"/>
        <v>4.2827605517184267E-5</v>
      </c>
      <c r="AD553" s="121">
        <f t="shared" si="82"/>
        <v>1.7803497589104022E-4</v>
      </c>
      <c r="AE553" s="121" t="str">
        <f t="shared" si="83"/>
        <v/>
      </c>
      <c r="AF553" s="121" t="str">
        <f t="shared" si="84"/>
        <v/>
      </c>
      <c r="BK553" s="130"/>
      <c r="BL553" s="130">
        <f t="shared" si="76"/>
        <v>0.1472</v>
      </c>
      <c r="BM553" s="147">
        <f t="shared" si="77"/>
        <v>0.99999121778082856</v>
      </c>
      <c r="BN553" s="130">
        <f t="shared" si="78"/>
        <v>1.3853839520017175E-6</v>
      </c>
      <c r="BO553" s="130" t="str">
        <f t="shared" si="74"/>
        <v/>
      </c>
      <c r="BP553" s="122" t="str">
        <f t="shared" si="75"/>
        <v/>
      </c>
    </row>
    <row r="554" spans="1:68" ht="20.100000000000001" customHeight="1" x14ac:dyDescent="0.25">
      <c r="Z554" s="121">
        <v>19</v>
      </c>
      <c r="AA554" s="121">
        <f t="shared" si="79"/>
        <v>-3.9239999999999999</v>
      </c>
      <c r="AB554" s="121">
        <f t="shared" si="80"/>
        <v>1.8085290562481758E-4</v>
      </c>
      <c r="AC554" s="121">
        <f t="shared" si="81"/>
        <v>4.3545367486365296E-5</v>
      </c>
      <c r="AD554" s="121">
        <f t="shared" si="82"/>
        <v>1.8085290562481758E-4</v>
      </c>
      <c r="AE554" s="121" t="str">
        <f t="shared" si="83"/>
        <v/>
      </c>
      <c r="AF554" s="121" t="str">
        <f t="shared" si="84"/>
        <v/>
      </c>
      <c r="BK554" s="130"/>
      <c r="BL554" s="130">
        <f t="shared" si="76"/>
        <v>0.15359999999999999</v>
      </c>
      <c r="BM554" s="147">
        <f t="shared" si="77"/>
        <v>0.99998983239687655</v>
      </c>
      <c r="BN554" s="130">
        <f t="shared" si="78"/>
        <v>1.5325570303925673E-6</v>
      </c>
      <c r="BO554" s="130" t="str">
        <f t="shared" si="74"/>
        <v/>
      </c>
      <c r="BP554" s="122" t="str">
        <f t="shared" si="75"/>
        <v/>
      </c>
    </row>
    <row r="555" spans="1:68" ht="20.100000000000001" customHeight="1" x14ac:dyDescent="0.25">
      <c r="Z555" s="121">
        <v>20</v>
      </c>
      <c r="AA555" s="121">
        <f t="shared" si="79"/>
        <v>-3.92</v>
      </c>
      <c r="AB555" s="121">
        <f t="shared" si="80"/>
        <v>1.8371249800245711E-4</v>
      </c>
      <c r="AC555" s="121">
        <f t="shared" si="81"/>
        <v>4.4274484312070743E-5</v>
      </c>
      <c r="AD555" s="121">
        <f t="shared" si="82"/>
        <v>1.8371249800245711E-4</v>
      </c>
      <c r="AE555" s="121" t="str">
        <f t="shared" si="83"/>
        <v/>
      </c>
      <c r="AF555" s="121" t="str">
        <f t="shared" si="84"/>
        <v/>
      </c>
      <c r="BK555" s="130"/>
      <c r="BL555" s="130">
        <f t="shared" si="76"/>
        <v>0.15999999999999998</v>
      </c>
      <c r="BM555" s="147">
        <f t="shared" si="77"/>
        <v>0.99998829983984616</v>
      </c>
      <c r="BN555" s="130">
        <f t="shared" si="78"/>
        <v>1.688316695114267E-6</v>
      </c>
      <c r="BO555" s="130" t="str">
        <f t="shared" si="74"/>
        <v/>
      </c>
      <c r="BP555" s="122" t="str">
        <f t="shared" si="75"/>
        <v/>
      </c>
    </row>
    <row r="556" spans="1:68" ht="20.100000000000001" customHeight="1" x14ac:dyDescent="0.25">
      <c r="Z556" s="130">
        <v>21</v>
      </c>
      <c r="AA556" s="121">
        <f t="shared" si="79"/>
        <v>-3.9159999999999999</v>
      </c>
      <c r="AB556" s="121">
        <f t="shared" si="80"/>
        <v>1.8661431955163842E-4</v>
      </c>
      <c r="AC556" s="121">
        <f t="shared" si="81"/>
        <v>4.5015123775639825E-5</v>
      </c>
      <c r="AD556" s="121">
        <f t="shared" si="82"/>
        <v>1.8661431955163842E-4</v>
      </c>
      <c r="AE556" s="121" t="str">
        <f t="shared" si="83"/>
        <v/>
      </c>
      <c r="AF556" s="121" t="str">
        <f t="shared" si="84"/>
        <v/>
      </c>
      <c r="AM556" s="130"/>
      <c r="AZ556" s="130"/>
      <c r="BK556" s="130"/>
      <c r="BL556" s="130">
        <f t="shared" si="76"/>
        <v>0.16639999999999996</v>
      </c>
      <c r="BM556" s="147">
        <f t="shared" si="77"/>
        <v>0.99998661152315105</v>
      </c>
      <c r="BN556" s="130">
        <f t="shared" si="78"/>
        <v>1.8527682897895303E-6</v>
      </c>
      <c r="BO556" s="130" t="str">
        <f t="shared" si="74"/>
        <v/>
      </c>
      <c r="BP556" s="122" t="str">
        <f t="shared" si="75"/>
        <v/>
      </c>
    </row>
    <row r="557" spans="1:68" ht="20.100000000000001" customHeight="1" x14ac:dyDescent="0.25">
      <c r="Z557" s="121">
        <v>22</v>
      </c>
      <c r="AA557" s="121">
        <f t="shared" si="79"/>
        <v>-3.9119999999999999</v>
      </c>
      <c r="AB557" s="121">
        <f t="shared" si="80"/>
        <v>1.8955894371021315E-4</v>
      </c>
      <c r="AC557" s="121">
        <f t="shared" si="81"/>
        <v>4.5767455938319316E-5</v>
      </c>
      <c r="AD557" s="121">
        <f t="shared" si="82"/>
        <v>1.8955894371021315E-4</v>
      </c>
      <c r="AE557" s="121" t="str">
        <f t="shared" si="83"/>
        <v/>
      </c>
      <c r="AF557" s="121" t="str">
        <f t="shared" si="84"/>
        <v/>
      </c>
      <c r="BK557" s="130"/>
      <c r="BL557" s="130">
        <f t="shared" si="76"/>
        <v>0.17279999999999995</v>
      </c>
      <c r="BM557" s="147">
        <f t="shared" si="77"/>
        <v>0.99998475875486126</v>
      </c>
      <c r="BN557" s="130">
        <f t="shared" si="78"/>
        <v>2.0260115424219904E-6</v>
      </c>
      <c r="BO557" s="130" t="str">
        <f t="shared" si="74"/>
        <v/>
      </c>
      <c r="BP557" s="122" t="str">
        <f t="shared" si="75"/>
        <v/>
      </c>
    </row>
    <row r="558" spans="1:68" ht="20.100000000000001" customHeight="1" x14ac:dyDescent="0.25">
      <c r="Z558" s="121">
        <v>23</v>
      </c>
      <c r="AA558" s="121">
        <f t="shared" si="79"/>
        <v>-3.9079999999999999</v>
      </c>
      <c r="AB558" s="121">
        <f t="shared" si="80"/>
        <v>1.9254695089836367E-4</v>
      </c>
      <c r="AC558" s="121">
        <f t="shared" si="81"/>
        <v>4.6531653169047453E-5</v>
      </c>
      <c r="AD558" s="121">
        <f t="shared" si="82"/>
        <v>1.9254695089836367E-4</v>
      </c>
      <c r="AE558" s="121" t="str">
        <f t="shared" si="83"/>
        <v/>
      </c>
      <c r="AF558" s="121" t="str">
        <f t="shared" si="84"/>
        <v/>
      </c>
      <c r="BK558" s="130"/>
      <c r="BL558" s="130">
        <f t="shared" si="76"/>
        <v>0.17919999999999994</v>
      </c>
      <c r="BM558" s="147">
        <f t="shared" si="77"/>
        <v>0.99998273274331884</v>
      </c>
      <c r="BN558" s="130">
        <f t="shared" si="78"/>
        <v>2.2081408517227175E-6</v>
      </c>
      <c r="BO558" s="130" t="str">
        <f t="shared" si="74"/>
        <v/>
      </c>
      <c r="BP558" s="122" t="str">
        <f t="shared" si="75"/>
        <v/>
      </c>
    </row>
    <row r="559" spans="1:68" ht="20.100000000000001" customHeight="1" x14ac:dyDescent="0.25">
      <c r="Z559" s="121">
        <v>24</v>
      </c>
      <c r="AA559" s="121">
        <f t="shared" si="79"/>
        <v>-3.9039999999999999</v>
      </c>
      <c r="AB559" s="121">
        <f t="shared" si="80"/>
        <v>1.9557892859133955E-4</v>
      </c>
      <c r="AC559" s="121">
        <f t="shared" si="81"/>
        <v>4.7307890172529228E-5</v>
      </c>
      <c r="AD559" s="121">
        <f t="shared" si="82"/>
        <v>1.9557892859133955E-4</v>
      </c>
      <c r="AE559" s="121" t="str">
        <f t="shared" si="83"/>
        <v/>
      </c>
      <c r="AF559" s="121" t="str">
        <f t="shared" si="84"/>
        <v/>
      </c>
      <c r="BK559" s="130"/>
      <c r="BL559" s="130">
        <f t="shared" si="76"/>
        <v>0.18559999999999993</v>
      </c>
      <c r="BM559" s="147">
        <f t="shared" si="77"/>
        <v>0.99998052460246711</v>
      </c>
      <c r="BN559" s="130">
        <f t="shared" si="78"/>
        <v>2.3992455466803619E-6</v>
      </c>
      <c r="BO559" s="130" t="str">
        <f t="shared" si="74"/>
        <v/>
      </c>
      <c r="BP559" s="122" t="str">
        <f t="shared" si="75"/>
        <v/>
      </c>
    </row>
    <row r="560" spans="1:68" ht="20.100000000000001" customHeight="1" x14ac:dyDescent="0.25">
      <c r="Z560" s="121">
        <v>25</v>
      </c>
      <c r="AA560" s="121">
        <f t="shared" si="79"/>
        <v>-3.9</v>
      </c>
      <c r="AB560" s="121">
        <f t="shared" si="80"/>
        <v>1.9865547139277272E-4</v>
      </c>
      <c r="AC560" s="121">
        <f t="shared" si="81"/>
        <v>4.8096344017602614E-5</v>
      </c>
      <c r="AD560" s="121">
        <f t="shared" si="82"/>
        <v>1.9865547139277272E-4</v>
      </c>
      <c r="AE560" s="121" t="str">
        <f t="shared" si="83"/>
        <v/>
      </c>
      <c r="AF560" s="121" t="str">
        <f t="shared" si="84"/>
        <v/>
      </c>
      <c r="BK560" s="130"/>
      <c r="BL560" s="130">
        <f t="shared" si="76"/>
        <v>0.19199999999999992</v>
      </c>
      <c r="BM560" s="147">
        <f t="shared" si="77"/>
        <v>0.99997812535692043</v>
      </c>
      <c r="BN560" s="130">
        <f t="shared" si="78"/>
        <v>2.5994101275905734E-6</v>
      </c>
      <c r="BO560" s="130" t="str">
        <f t="shared" si="74"/>
        <v/>
      </c>
      <c r="BP560" s="122" t="str">
        <f t="shared" si="75"/>
        <v/>
      </c>
    </row>
    <row r="561" spans="26:68" ht="20.100000000000001" customHeight="1" x14ac:dyDescent="0.25">
      <c r="Z561" s="121">
        <v>26</v>
      </c>
      <c r="AA561" s="121">
        <f t="shared" si="79"/>
        <v>-3.8959999999999999</v>
      </c>
      <c r="AB561" s="121">
        <f t="shared" si="80"/>
        <v>2.0177718110857127E-4</v>
      </c>
      <c r="AC561" s="121">
        <f t="shared" si="81"/>
        <v>4.8897194165900415E-5</v>
      </c>
      <c r="AD561" s="121">
        <f t="shared" si="82"/>
        <v>2.0177718110857127E-4</v>
      </c>
      <c r="AE561" s="121" t="str">
        <f t="shared" si="83"/>
        <v/>
      </c>
      <c r="AF561" s="121" t="str">
        <f t="shared" si="84"/>
        <v/>
      </c>
      <c r="BK561" s="130"/>
      <c r="BL561" s="130">
        <f t="shared" si="76"/>
        <v>0.19839999999999991</v>
      </c>
      <c r="BM561" s="147">
        <f t="shared" si="77"/>
        <v>0.99997552594679284</v>
      </c>
      <c r="BN561" s="130">
        <f t="shared" si="78"/>
        <v>2.8087144877675385E-6</v>
      </c>
      <c r="BO561" s="130" t="str">
        <f t="shared" si="74"/>
        <v/>
      </c>
      <c r="BP561" s="122" t="str">
        <f t="shared" si="75"/>
        <v/>
      </c>
    </row>
    <row r="562" spans="26:68" ht="20.100000000000001" customHeight="1" x14ac:dyDescent="0.25">
      <c r="Z562" s="130">
        <v>27</v>
      </c>
      <c r="AA562" s="121">
        <f t="shared" si="79"/>
        <v>-3.8919999999999999</v>
      </c>
      <c r="AB562" s="121">
        <f t="shared" si="80"/>
        <v>2.049446668213977E-4</v>
      </c>
      <c r="AC562" s="121">
        <f t="shared" si="81"/>
        <v>4.9710622500807219E-5</v>
      </c>
      <c r="AD562" s="121">
        <f t="shared" si="82"/>
        <v>2.049446668213977E-4</v>
      </c>
      <c r="AE562" s="121" t="str">
        <f t="shared" si="83"/>
        <v/>
      </c>
      <c r="AF562" s="121" t="str">
        <f t="shared" si="84"/>
        <v/>
      </c>
      <c r="AM562" s="130"/>
      <c r="AZ562" s="130"/>
      <c r="BK562" s="130"/>
      <c r="BL562" s="130">
        <f t="shared" si="76"/>
        <v>0.2047999999999999</v>
      </c>
      <c r="BM562" s="147">
        <f t="shared" si="77"/>
        <v>0.99997271723230508</v>
      </c>
      <c r="BN562" s="130">
        <f t="shared" si="78"/>
        <v>3.0272341194903518E-6</v>
      </c>
      <c r="BO562" s="130" t="str">
        <f t="shared" si="74"/>
        <v/>
      </c>
      <c r="BP562" s="122" t="str">
        <f t="shared" si="75"/>
        <v/>
      </c>
    </row>
    <row r="563" spans="26:68" ht="20.100000000000001" customHeight="1" x14ac:dyDescent="0.25">
      <c r="Z563" s="121">
        <v>28</v>
      </c>
      <c r="AA563" s="121">
        <f t="shared" si="79"/>
        <v>-3.8879999999999999</v>
      </c>
      <c r="AB563" s="121">
        <f t="shared" si="80"/>
        <v>2.0815854496572918E-4</v>
      </c>
      <c r="AC563" s="121">
        <f t="shared" si="81"/>
        <v>5.053681335671687E-5</v>
      </c>
      <c r="AD563" s="121">
        <f t="shared" si="82"/>
        <v>2.0815854496572918E-4</v>
      </c>
      <c r="AE563" s="121" t="str">
        <f t="shared" si="83"/>
        <v/>
      </c>
      <c r="AF563" s="121" t="str">
        <f t="shared" si="84"/>
        <v/>
      </c>
      <c r="BK563" s="130"/>
      <c r="BL563" s="130">
        <f t="shared" si="76"/>
        <v>0.21119999999999989</v>
      </c>
      <c r="BM563" s="147">
        <f t="shared" si="77"/>
        <v>0.99996968999818558</v>
      </c>
      <c r="BN563" s="130">
        <f t="shared" si="78"/>
        <v>3.2550403054054655E-6</v>
      </c>
      <c r="BO563" s="130" t="str">
        <f t="shared" si="74"/>
        <v/>
      </c>
      <c r="BP563" s="122" t="str">
        <f t="shared" si="75"/>
        <v/>
      </c>
    </row>
    <row r="564" spans="26:68" ht="20.100000000000001" customHeight="1" x14ac:dyDescent="0.25">
      <c r="Z564" s="121">
        <v>29</v>
      </c>
      <c r="AA564" s="121">
        <f t="shared" si="79"/>
        <v>-3.8839999999999999</v>
      </c>
      <c r="AB564" s="121">
        <f t="shared" si="80"/>
        <v>2.1141943940350616E-4</v>
      </c>
      <c r="AC564" s="121">
        <f t="shared" si="81"/>
        <v>5.1375953548590872E-5</v>
      </c>
      <c r="AD564" s="121">
        <f t="shared" si="82"/>
        <v>2.1141943940350616E-4</v>
      </c>
      <c r="AE564" s="121" t="str">
        <f t="shared" si="83"/>
        <v/>
      </c>
      <c r="AF564" s="121" t="str">
        <f t="shared" si="84"/>
        <v/>
      </c>
      <c r="BK564" s="130"/>
      <c r="BL564" s="130">
        <f t="shared" si="76"/>
        <v>0.21759999999999988</v>
      </c>
      <c r="BM564" s="147">
        <f t="shared" si="77"/>
        <v>0.99996643495788018</v>
      </c>
      <c r="BN564" s="130">
        <f t="shared" si="78"/>
        <v>3.4922002952741948E-6</v>
      </c>
      <c r="BO564" s="130" t="str">
        <f t="shared" si="74"/>
        <v/>
      </c>
      <c r="BP564" s="122" t="str">
        <f t="shared" si="75"/>
        <v/>
      </c>
    </row>
    <row r="565" spans="26:68" ht="20.100000000000001" customHeight="1" x14ac:dyDescent="0.25">
      <c r="Z565" s="121">
        <v>30</v>
      </c>
      <c r="AA565" s="121">
        <f t="shared" si="79"/>
        <v>-3.88</v>
      </c>
      <c r="AB565" s="121">
        <f t="shared" si="80"/>
        <v>2.1472798150036704E-4</v>
      </c>
      <c r="AC565" s="121">
        <f t="shared" si="81"/>
        <v>5.2228232401820074E-5</v>
      </c>
      <c r="AD565" s="121">
        <f t="shared" si="82"/>
        <v>2.1472798150036704E-4</v>
      </c>
      <c r="AE565" s="121" t="str">
        <f t="shared" si="83"/>
        <v/>
      </c>
      <c r="AF565" s="121" t="str">
        <f t="shared" si="84"/>
        <v/>
      </c>
      <c r="AJ565" s="135"/>
      <c r="AK565" s="135"/>
      <c r="AL565" s="135"/>
      <c r="AW565" s="135"/>
      <c r="AX565" s="135"/>
      <c r="AY565" s="135"/>
      <c r="BK565" s="130"/>
      <c r="BL565" s="130">
        <f t="shared" si="76"/>
        <v>0.22399999999999987</v>
      </c>
      <c r="BM565" s="147">
        <f t="shared" si="77"/>
        <v>0.9999629427575849</v>
      </c>
      <c r="BN565" s="130">
        <f t="shared" si="78"/>
        <v>3.7387774737274171E-6</v>
      </c>
      <c r="BO565" s="130" t="str">
        <f t="shared" si="74"/>
        <v/>
      </c>
      <c r="BP565" s="122" t="str">
        <f t="shared" si="75"/>
        <v/>
      </c>
    </row>
    <row r="566" spans="26:68" ht="20.100000000000001" customHeight="1" x14ac:dyDescent="0.25">
      <c r="Z566" s="121">
        <v>31</v>
      </c>
      <c r="AA566" s="121">
        <f t="shared" si="79"/>
        <v>-3.8759999999999999</v>
      </c>
      <c r="AB566" s="121">
        <f t="shared" si="80"/>
        <v>2.1808481020247429E-4</v>
      </c>
      <c r="AC566" s="121">
        <f t="shared" si="81"/>
        <v>5.3093841782393697E-5</v>
      </c>
      <c r="AD566" s="121">
        <f t="shared" si="82"/>
        <v>2.1808481020247429E-4</v>
      </c>
      <c r="AE566" s="121" t="str">
        <f t="shared" si="83"/>
        <v/>
      </c>
      <c r="AF566" s="121" t="str">
        <f t="shared" si="84"/>
        <v/>
      </c>
      <c r="AJ566" s="135"/>
      <c r="AK566" s="135"/>
      <c r="AL566" s="135"/>
      <c r="AW566" s="135"/>
      <c r="AX566" s="135"/>
      <c r="AY566" s="135"/>
      <c r="BK566" s="130"/>
      <c r="BL566" s="130">
        <f t="shared" si="76"/>
        <v>0.23039999999999985</v>
      </c>
      <c r="BM566" s="147">
        <f t="shared" si="77"/>
        <v>0.99995920398011118</v>
      </c>
      <c r="BN566" s="130">
        <f t="shared" si="78"/>
        <v>3.9948315143645274E-6</v>
      </c>
      <c r="BO566" s="130" t="str">
        <f t="shared" si="74"/>
        <v/>
      </c>
      <c r="BP566" s="122" t="str">
        <f t="shared" si="75"/>
        <v/>
      </c>
    </row>
    <row r="567" spans="26:68" ht="20.100000000000001" customHeight="1" x14ac:dyDescent="0.25">
      <c r="Z567" s="121">
        <v>32</v>
      </c>
      <c r="AA567" s="121">
        <f t="shared" si="79"/>
        <v>-3.8719999999999999</v>
      </c>
      <c r="AB567" s="121">
        <f t="shared" si="80"/>
        <v>2.2149057211393126E-4</v>
      </c>
      <c r="AC567" s="121">
        <f t="shared" si="81"/>
        <v>5.3972976127375237E-5</v>
      </c>
      <c r="AD567" s="121">
        <f t="shared" si="82"/>
        <v>2.2149057211393126E-4</v>
      </c>
      <c r="AE567" s="121" t="str">
        <f t="shared" si="83"/>
        <v/>
      </c>
      <c r="AF567" s="121" t="str">
        <f t="shared" si="84"/>
        <v/>
      </c>
      <c r="AJ567" s="135"/>
      <c r="AK567" s="135"/>
      <c r="AL567" s="135"/>
      <c r="AW567" s="135"/>
      <c r="AX567" s="135"/>
      <c r="AY567" s="135"/>
      <c r="BK567" s="148"/>
      <c r="BL567" s="130">
        <f t="shared" si="76"/>
        <v>0.23679999999999984</v>
      </c>
      <c r="BM567" s="147">
        <f t="shared" si="77"/>
        <v>0.99995520914859681</v>
      </c>
      <c r="BN567" s="130">
        <f t="shared" si="78"/>
        <v>4.2604185266359451E-6</v>
      </c>
      <c r="BO567" s="130" t="str">
        <f t="shared" si="74"/>
        <v/>
      </c>
      <c r="BP567" s="122" t="str">
        <f t="shared" si="75"/>
        <v/>
      </c>
    </row>
    <row r="568" spans="26:68" ht="20.100000000000001" customHeight="1" x14ac:dyDescent="0.25">
      <c r="Z568" s="121">
        <v>33</v>
      </c>
      <c r="AA568" s="121">
        <f t="shared" si="79"/>
        <v>-3.8679999999999999</v>
      </c>
      <c r="AB568" s="121">
        <f t="shared" si="80"/>
        <v>2.2494592157479312E-4</v>
      </c>
      <c r="AC568" s="121">
        <f t="shared" si="81"/>
        <v>5.4865832475690464E-5</v>
      </c>
      <c r="AD568" s="121">
        <f t="shared" si="82"/>
        <v>2.2494592157479312E-4</v>
      </c>
      <c r="AE568" s="121" t="str">
        <f t="shared" si="83"/>
        <v/>
      </c>
      <c r="AF568" s="121" t="str">
        <f t="shared" si="84"/>
        <v/>
      </c>
      <c r="AJ568" s="135"/>
      <c r="AK568" s="135"/>
      <c r="AL568" s="135"/>
      <c r="AW568" s="135"/>
      <c r="AX568" s="135"/>
      <c r="AY568" s="135"/>
      <c r="BK568" s="148"/>
      <c r="BL568" s="130">
        <f t="shared" si="76"/>
        <v>0.24319999999999983</v>
      </c>
      <c r="BM568" s="147">
        <f t="shared" si="77"/>
        <v>0.99995094873007018</v>
      </c>
      <c r="BN568" s="130">
        <f t="shared" si="78"/>
        <v>4.5355911920674785E-6</v>
      </c>
      <c r="BO568" s="130" t="str">
        <f t="shared" si="74"/>
        <v/>
      </c>
      <c r="BP568" s="122" t="str">
        <f t="shared" si="75"/>
        <v/>
      </c>
    </row>
    <row r="569" spans="26:68" ht="20.100000000000001" customHeight="1" x14ac:dyDescent="0.25">
      <c r="Z569" s="130">
        <v>34</v>
      </c>
      <c r="AA569" s="121">
        <f t="shared" si="79"/>
        <v>-3.8639999999999999</v>
      </c>
      <c r="AB569" s="121">
        <f t="shared" si="80"/>
        <v>2.2845152073967242E-4</v>
      </c>
      <c r="AC569" s="121">
        <f t="shared" si="81"/>
        <v>5.5772610499228035E-5</v>
      </c>
      <c r="AD569" s="121">
        <f t="shared" si="82"/>
        <v>2.2845152073967242E-4</v>
      </c>
      <c r="AE569" s="121" t="str">
        <f t="shared" si="83"/>
        <v/>
      </c>
      <c r="AF569" s="121" t="str">
        <f t="shared" si="84"/>
        <v/>
      </c>
      <c r="AJ569" s="135"/>
      <c r="AK569" s="135"/>
      <c r="AL569" s="135"/>
      <c r="AM569" s="130"/>
      <c r="AW569" s="135"/>
      <c r="AX569" s="135"/>
      <c r="AY569" s="135"/>
      <c r="AZ569" s="130"/>
      <c r="BK569" s="148"/>
      <c r="BL569" s="130">
        <f t="shared" si="76"/>
        <v>0.24959999999999982</v>
      </c>
      <c r="BM569" s="147">
        <f t="shared" si="77"/>
        <v>0.99994641313887811</v>
      </c>
      <c r="BN569" s="130">
        <f t="shared" si="78"/>
        <v>4.8203988937123299E-6</v>
      </c>
      <c r="BO569" s="130" t="str">
        <f t="shared" si="74"/>
        <v/>
      </c>
      <c r="BP569" s="122" t="str">
        <f t="shared" si="75"/>
        <v/>
      </c>
    </row>
    <row r="570" spans="26:68" ht="20.100000000000001" customHeight="1" x14ac:dyDescent="0.25">
      <c r="Z570" s="121">
        <v>35</v>
      </c>
      <c r="AA570" s="121">
        <f t="shared" si="79"/>
        <v>-3.86</v>
      </c>
      <c r="AB570" s="121">
        <f t="shared" si="80"/>
        <v>2.3200803965694238E-4</v>
      </c>
      <c r="AC570" s="121">
        <f t="shared" si="81"/>
        <v>5.6693512534256526E-5</v>
      </c>
      <c r="AD570" s="121">
        <f t="shared" si="82"/>
        <v>2.3200803965694238E-4</v>
      </c>
      <c r="AE570" s="121" t="str">
        <f t="shared" si="83"/>
        <v/>
      </c>
      <c r="AF570" s="121" t="str">
        <f t="shared" si="84"/>
        <v/>
      </c>
      <c r="AJ570" s="135"/>
      <c r="AK570" s="135"/>
      <c r="AL570" s="135"/>
      <c r="AW570" s="135"/>
      <c r="AX570" s="135"/>
      <c r="AY570" s="135"/>
      <c r="BK570" s="148"/>
      <c r="BL570" s="130">
        <f t="shared" si="76"/>
        <v>0.25599999999999984</v>
      </c>
      <c r="BM570" s="147">
        <f t="shared" si="77"/>
        <v>0.9999415927399844</v>
      </c>
      <c r="BN570" s="130">
        <f t="shared" si="78"/>
        <v>5.1148878372764273E-6</v>
      </c>
      <c r="BO570" s="130" t="str">
        <f t="shared" si="74"/>
        <v/>
      </c>
      <c r="BP570" s="122" t="str">
        <f t="shared" si="75"/>
        <v/>
      </c>
    </row>
    <row r="571" spans="26:68" ht="20.100000000000001" customHeight="1" x14ac:dyDescent="0.25">
      <c r="Z571" s="121">
        <v>36</v>
      </c>
      <c r="AA571" s="121">
        <f t="shared" si="79"/>
        <v>-3.8559999999999999</v>
      </c>
      <c r="AB571" s="121">
        <f t="shared" si="80"/>
        <v>2.3561615634853757E-4</v>
      </c>
      <c r="AC571" s="121">
        <f t="shared" si="81"/>
        <v>5.7628743613158094E-5</v>
      </c>
      <c r="AD571" s="121">
        <f t="shared" si="82"/>
        <v>2.3561615634853757E-4</v>
      </c>
      <c r="AE571" s="121" t="str">
        <f t="shared" si="83"/>
        <v/>
      </c>
      <c r="AF571" s="121" t="str">
        <f t="shared" si="84"/>
        <v/>
      </c>
      <c r="AJ571" s="135"/>
      <c r="AK571" s="135"/>
      <c r="AL571" s="135"/>
      <c r="AW571" s="135"/>
      <c r="AX571" s="135"/>
      <c r="AY571" s="135"/>
      <c r="BK571" s="148"/>
      <c r="BL571" s="130">
        <f t="shared" si="76"/>
        <v>0.26239999999999986</v>
      </c>
      <c r="BM571" s="147">
        <f t="shared" si="77"/>
        <v>0.99993647785214712</v>
      </c>
      <c r="BN571" s="130">
        <f t="shared" si="78"/>
        <v>5.4191011664705968E-6</v>
      </c>
      <c r="BO571" s="130" t="str">
        <f t="shared" si="74"/>
        <v/>
      </c>
      <c r="BP571" s="122" t="str">
        <f t="shared" si="75"/>
        <v/>
      </c>
    </row>
    <row r="572" spans="26:68" ht="20.100000000000001" customHeight="1" x14ac:dyDescent="0.25">
      <c r="Z572" s="121">
        <v>37</v>
      </c>
      <c r="AA572" s="121">
        <f t="shared" si="79"/>
        <v>-3.8519999999999999</v>
      </c>
      <c r="AB572" s="121">
        <f t="shared" si="80"/>
        <v>2.3927655689035554E-4</v>
      </c>
      <c r="AC572" s="121">
        <f t="shared" si="81"/>
        <v>5.8578511496483664E-5</v>
      </c>
      <c r="AD572" s="121">
        <f t="shared" si="82"/>
        <v>2.3927655689035554E-4</v>
      </c>
      <c r="AE572" s="121" t="str">
        <f t="shared" si="83"/>
        <v/>
      </c>
      <c r="AF572" s="121" t="str">
        <f t="shared" si="84"/>
        <v/>
      </c>
      <c r="AJ572" s="135"/>
      <c r="AK572" s="135"/>
      <c r="AL572" s="135"/>
      <c r="AW572" s="135"/>
      <c r="AX572" s="135"/>
      <c r="AY572" s="135"/>
      <c r="BK572" s="148"/>
      <c r="BL572" s="130">
        <f t="shared" si="76"/>
        <v>0.26879999999999987</v>
      </c>
      <c r="BM572" s="147">
        <f t="shared" si="77"/>
        <v>0.99993105875098065</v>
      </c>
      <c r="BN572" s="130">
        <f t="shared" si="78"/>
        <v>5.7330790712573076E-6</v>
      </c>
      <c r="BO572" s="130" t="str">
        <f t="shared" si="74"/>
        <v/>
      </c>
      <c r="BP572" s="122" t="str">
        <f t="shared" si="75"/>
        <v/>
      </c>
    </row>
    <row r="573" spans="26:68" ht="20.100000000000001" customHeight="1" x14ac:dyDescent="0.25">
      <c r="Z573" s="121">
        <v>38</v>
      </c>
      <c r="AA573" s="121">
        <f t="shared" si="79"/>
        <v>-3.8479999999999999</v>
      </c>
      <c r="AB573" s="121">
        <f t="shared" si="80"/>
        <v>2.4298993549326024E-4</v>
      </c>
      <c r="AC573" s="121">
        <f t="shared" si="81"/>
        <v>5.9543026705330651E-5</v>
      </c>
      <c r="AD573" s="121">
        <f t="shared" si="82"/>
        <v>2.4298993549326024E-4</v>
      </c>
      <c r="AE573" s="121" t="str">
        <f t="shared" si="83"/>
        <v/>
      </c>
      <c r="AF573" s="121" t="str">
        <f t="shared" si="84"/>
        <v/>
      </c>
      <c r="AJ573" s="135"/>
      <c r="AK573" s="135"/>
      <c r="AL573" s="135"/>
      <c r="AW573" s="135"/>
      <c r="AX573" s="135"/>
      <c r="AY573" s="135"/>
      <c r="BK573" s="148"/>
      <c r="BL573" s="130">
        <f t="shared" si="76"/>
        <v>0.27519999999999989</v>
      </c>
      <c r="BM573" s="147">
        <f t="shared" si="77"/>
        <v>0.99992532567190939</v>
      </c>
      <c r="BN573" s="130">
        <f t="shared" si="78"/>
        <v>6.0568588908793686E-6</v>
      </c>
      <c r="BO573" s="130" t="str">
        <f t="shared" si="74"/>
        <v/>
      </c>
      <c r="BP573" s="122" t="str">
        <f t="shared" si="75"/>
        <v/>
      </c>
    </row>
    <row r="574" spans="26:68" ht="20.100000000000001" customHeight="1" x14ac:dyDescent="0.25">
      <c r="Z574" s="121">
        <v>39</v>
      </c>
      <c r="AA574" s="121">
        <f t="shared" si="79"/>
        <v>-3.8439999999999999</v>
      </c>
      <c r="AB574" s="121">
        <f t="shared" si="80"/>
        <v>2.4675699458468858E-4</v>
      </c>
      <c r="AC574" s="121">
        <f t="shared" si="81"/>
        <v>6.0522502554045553E-5</v>
      </c>
      <c r="AD574" s="121">
        <f t="shared" si="82"/>
        <v>2.4675699458468858E-4</v>
      </c>
      <c r="AE574" s="121" t="str">
        <f t="shared" si="83"/>
        <v/>
      </c>
      <c r="AF574" s="121" t="str">
        <f t="shared" si="84"/>
        <v/>
      </c>
      <c r="AJ574" s="135"/>
      <c r="AK574" s="135"/>
      <c r="AL574" s="135"/>
      <c r="AW574" s="135"/>
      <c r="AX574" s="135"/>
      <c r="AY574" s="135"/>
      <c r="BK574" s="148"/>
      <c r="BL574" s="130">
        <f t="shared" si="76"/>
        <v>0.28159999999999991</v>
      </c>
      <c r="BM574" s="147">
        <f t="shared" si="77"/>
        <v>0.99991926881301851</v>
      </c>
      <c r="BN574" s="130">
        <f t="shared" si="78"/>
        <v>6.3904752121146657E-6</v>
      </c>
      <c r="BO574" s="130" t="str">
        <f t="shared" si="74"/>
        <v/>
      </c>
      <c r="BP574" s="122" t="str">
        <f t="shared" si="75"/>
        <v/>
      </c>
    </row>
    <row r="575" spans="26:68" ht="20.100000000000001" customHeight="1" x14ac:dyDescent="0.25">
      <c r="Z575" s="130">
        <v>40</v>
      </c>
      <c r="AA575" s="121">
        <f t="shared" si="79"/>
        <v>-3.84</v>
      </c>
      <c r="AB575" s="121">
        <f t="shared" si="80"/>
        <v>2.5057844489086075E-4</v>
      </c>
      <c r="AC575" s="121">
        <f t="shared" si="81"/>
        <v>6.1517155183255203E-5</v>
      </c>
      <c r="AD575" s="121">
        <f t="shared" si="82"/>
        <v>2.5057844489086075E-4</v>
      </c>
      <c r="AE575" s="121" t="str">
        <f t="shared" si="83"/>
        <v/>
      </c>
      <c r="AF575" s="121" t="str">
        <f t="shared" si="84"/>
        <v/>
      </c>
      <c r="AM575" s="130"/>
      <c r="AZ575" s="130"/>
      <c r="BK575" s="148"/>
      <c r="BL575" s="130">
        <f t="shared" si="76"/>
        <v>0.28799999999999992</v>
      </c>
      <c r="BM575" s="147">
        <f t="shared" si="77"/>
        <v>0.9999128783378064</v>
      </c>
      <c r="BN575" s="130">
        <f t="shared" si="78"/>
        <v>6.7339599612026291E-6</v>
      </c>
      <c r="BO575" s="130" t="str">
        <f t="shared" si="74"/>
        <v/>
      </c>
      <c r="BP575" s="122" t="str">
        <f t="shared" si="75"/>
        <v/>
      </c>
    </row>
    <row r="576" spans="26:68" ht="20.100000000000001" customHeight="1" x14ac:dyDescent="0.25">
      <c r="Z576" s="121">
        <v>41</v>
      </c>
      <c r="AA576" s="121">
        <f t="shared" si="79"/>
        <v>-3.8359999999999999</v>
      </c>
      <c r="AB576" s="121">
        <f t="shared" si="80"/>
        <v>2.5445500551959862E-4</v>
      </c>
      <c r="AC576" s="121">
        <f t="shared" si="81"/>
        <v>6.2527203593226323E-5</v>
      </c>
      <c r="AD576" s="121">
        <f t="shared" si="82"/>
        <v>2.5445500551959862E-4</v>
      </c>
      <c r="AE576" s="121" t="str">
        <f t="shared" si="83"/>
        <v/>
      </c>
      <c r="AF576" s="121" t="str">
        <f t="shared" si="84"/>
        <v/>
      </c>
      <c r="BK576" s="148"/>
      <c r="BL576" s="130">
        <f t="shared" si="76"/>
        <v>0.29439999999999994</v>
      </c>
      <c r="BM576" s="147">
        <f t="shared" si="77"/>
        <v>0.9999061443778452</v>
      </c>
      <c r="BN576" s="130">
        <f t="shared" si="78"/>
        <v>7.0873424926620743E-6</v>
      </c>
      <c r="BO576" s="130" t="str">
        <f t="shared" si="74"/>
        <v/>
      </c>
      <c r="BP576" s="122" t="str">
        <f t="shared" si="75"/>
        <v/>
      </c>
    </row>
    <row r="577" spans="26:68" ht="20.100000000000001" customHeight="1" x14ac:dyDescent="0.25">
      <c r="Z577" s="121">
        <v>42</v>
      </c>
      <c r="AA577" s="121">
        <f t="shared" si="79"/>
        <v>-3.8319999999999999</v>
      </c>
      <c r="AB577" s="121">
        <f t="shared" si="80"/>
        <v>2.5838740404374953E-4</v>
      </c>
      <c r="AC577" s="121">
        <f t="shared" si="81"/>
        <v>6.3552869677559342E-5</v>
      </c>
      <c r="AD577" s="121">
        <f t="shared" si="82"/>
        <v>2.5838740404374953E-4</v>
      </c>
      <c r="AE577" s="121" t="str">
        <f t="shared" si="83"/>
        <v/>
      </c>
      <c r="AF577" s="121" t="str">
        <f t="shared" si="84"/>
        <v/>
      </c>
      <c r="BK577" s="130"/>
      <c r="BL577" s="130">
        <f t="shared" si="76"/>
        <v>0.30079999999999996</v>
      </c>
      <c r="BM577" s="147">
        <f t="shared" si="77"/>
        <v>0.99989905703535253</v>
      </c>
      <c r="BN577" s="130">
        <f t="shared" si="78"/>
        <v>7.4506496732240635E-6</v>
      </c>
      <c r="BO577" s="130" t="str">
        <f t="shared" si="74"/>
        <v/>
      </c>
      <c r="BP577" s="122" t="str">
        <f t="shared" si="75"/>
        <v/>
      </c>
    </row>
    <row r="578" spans="26:68" ht="20.100000000000001" customHeight="1" x14ac:dyDescent="0.25">
      <c r="Z578" s="121">
        <v>43</v>
      </c>
      <c r="AA578" s="121">
        <f t="shared" si="79"/>
        <v>-3.8279999999999998</v>
      </c>
      <c r="AB578" s="121">
        <f t="shared" si="80"/>
        <v>2.6237637658522018E-4</v>
      </c>
      <c r="AC578" s="121">
        <f t="shared" si="81"/>
        <v>6.4594378257215614E-5</v>
      </c>
      <c r="AD578" s="121">
        <f t="shared" si="82"/>
        <v>2.6237637658522018E-4</v>
      </c>
      <c r="AE578" s="121" t="str">
        <f t="shared" si="83"/>
        <v/>
      </c>
      <c r="AF578" s="121" t="str">
        <f t="shared" si="84"/>
        <v/>
      </c>
      <c r="BK578" s="130"/>
      <c r="BL578" s="130">
        <f t="shared" si="76"/>
        <v>0.30719999999999997</v>
      </c>
      <c r="BM578" s="147">
        <f t="shared" si="77"/>
        <v>0.99989160638567931</v>
      </c>
      <c r="BN578" s="130">
        <f t="shared" si="78"/>
        <v>7.8239059622120521E-6</v>
      </c>
      <c r="BO578" s="130" t="str">
        <f t="shared" si="74"/>
        <v/>
      </c>
      <c r="BP578" s="122" t="str">
        <f t="shared" si="75"/>
        <v/>
      </c>
    </row>
    <row r="579" spans="26:68" ht="20.100000000000001" customHeight="1" x14ac:dyDescent="0.25">
      <c r="Z579" s="121">
        <v>44</v>
      </c>
      <c r="AA579" s="121">
        <f t="shared" si="79"/>
        <v>-3.8239999999999998</v>
      </c>
      <c r="AB579" s="121">
        <f t="shared" si="80"/>
        <v>2.6642266789962096E-4</v>
      </c>
      <c r="AC579" s="121">
        <f t="shared" si="81"/>
        <v>6.5651957114884092E-5</v>
      </c>
      <c r="AD579" s="121">
        <f t="shared" si="82"/>
        <v>2.6642266789962096E-4</v>
      </c>
      <c r="AE579" s="121" t="str">
        <f t="shared" si="83"/>
        <v/>
      </c>
      <c r="AF579" s="121" t="str">
        <f t="shared" si="84"/>
        <v/>
      </c>
      <c r="BK579" s="130"/>
      <c r="BL579" s="130">
        <f t="shared" si="76"/>
        <v>0.31359999999999999</v>
      </c>
      <c r="BM579" s="147">
        <f t="shared" si="77"/>
        <v>0.9998837824797171</v>
      </c>
      <c r="BN579" s="130">
        <f t="shared" si="78"/>
        <v>8.2071334881472779E-6</v>
      </c>
      <c r="BO579" s="130" t="str">
        <f t="shared" si="74"/>
        <v/>
      </c>
      <c r="BP579" s="122" t="str">
        <f t="shared" si="75"/>
        <v/>
      </c>
    </row>
    <row r="580" spans="26:68" ht="20.100000000000001" customHeight="1" x14ac:dyDescent="0.25">
      <c r="Z580" s="121">
        <v>45</v>
      </c>
      <c r="AA580" s="121">
        <f t="shared" si="79"/>
        <v>-3.82</v>
      </c>
      <c r="AB580" s="121">
        <f t="shared" si="80"/>
        <v>2.70527031461521E-4</v>
      </c>
      <c r="AC580" s="121">
        <f t="shared" si="81"/>
        <v>6.6725837029684654E-5</v>
      </c>
      <c r="AD580" s="121">
        <f t="shared" si="82"/>
        <v>2.70527031461521E-4</v>
      </c>
      <c r="AE580" s="121" t="str">
        <f t="shared" si="83"/>
        <v/>
      </c>
      <c r="AF580" s="121" t="str">
        <f t="shared" si="84"/>
        <v/>
      </c>
      <c r="BK580" s="130"/>
      <c r="BL580" s="130">
        <f t="shared" si="76"/>
        <v>0.32</v>
      </c>
      <c r="BM580" s="147">
        <f t="shared" si="77"/>
        <v>0.99987557534622895</v>
      </c>
      <c r="BN580" s="130">
        <f t="shared" si="78"/>
        <v>8.6003521211353018E-6</v>
      </c>
      <c r="BO580" s="130" t="str">
        <f t="shared" si="74"/>
        <v/>
      </c>
      <c r="BP580" s="122" t="str">
        <f t="shared" si="75"/>
        <v/>
      </c>
    </row>
    <row r="581" spans="26:68" ht="20.100000000000001" customHeight="1" x14ac:dyDescent="0.25">
      <c r="Z581" s="121">
        <v>46</v>
      </c>
      <c r="AA581" s="121">
        <f t="shared" si="79"/>
        <v>-3.8159999999999998</v>
      </c>
      <c r="AB581" s="121">
        <f t="shared" si="80"/>
        <v>2.7469022955031567E-4</v>
      </c>
      <c r="AC581" s="121">
        <f t="shared" si="81"/>
        <v>6.7816251812216968E-5</v>
      </c>
      <c r="AD581" s="121">
        <f t="shared" si="82"/>
        <v>2.7469022955031567E-4</v>
      </c>
      <c r="AE581" s="121" t="str">
        <f t="shared" si="83"/>
        <v/>
      </c>
      <c r="AF581" s="121" t="str">
        <f t="shared" si="84"/>
        <v/>
      </c>
      <c r="BK581" s="130"/>
      <c r="BL581" s="130">
        <f t="shared" si="76"/>
        <v>0.32640000000000002</v>
      </c>
      <c r="BM581" s="147">
        <f t="shared" si="77"/>
        <v>0.99986697499410782</v>
      </c>
      <c r="BN581" s="130">
        <f t="shared" si="78"/>
        <v>9.0035795443643707E-6</v>
      </c>
      <c r="BO581" s="130" t="str">
        <f t="shared" si="74"/>
        <v/>
      </c>
      <c r="BP581" s="122" t="str">
        <f t="shared" si="75"/>
        <v/>
      </c>
    </row>
    <row r="582" spans="26:68" ht="20.100000000000001" customHeight="1" x14ac:dyDescent="0.25">
      <c r="Z582" s="130">
        <v>47</v>
      </c>
      <c r="AA582" s="121">
        <f t="shared" si="79"/>
        <v>-3.8119999999999998</v>
      </c>
      <c r="AB582" s="121">
        <f t="shared" si="80"/>
        <v>2.7891303333670801E-4</v>
      </c>
      <c r="AC582" s="121">
        <f t="shared" si="81"/>
        <v>6.8923438339951702E-5</v>
      </c>
      <c r="AD582" s="121">
        <f t="shared" si="82"/>
        <v>2.7891303333670801E-4</v>
      </c>
      <c r="AE582" s="121" t="str">
        <f t="shared" si="83"/>
        <v/>
      </c>
      <c r="AF582" s="121" t="str">
        <f t="shared" si="84"/>
        <v/>
      </c>
      <c r="AM582" s="130"/>
      <c r="AZ582" s="130"/>
      <c r="BK582" s="130"/>
      <c r="BL582" s="130">
        <f t="shared" si="76"/>
        <v>0.33280000000000004</v>
      </c>
      <c r="BM582" s="147">
        <f t="shared" si="77"/>
        <v>0.99985797141456345</v>
      </c>
      <c r="BN582" s="130">
        <f t="shared" si="78"/>
        <v>9.416831319164487E-6</v>
      </c>
      <c r="BO582" s="130" t="str">
        <f t="shared" si="74"/>
        <v/>
      </c>
      <c r="BP582" s="122" t="str">
        <f t="shared" si="75"/>
        <v/>
      </c>
    </row>
    <row r="583" spans="26:68" ht="20.100000000000001" customHeight="1" x14ac:dyDescent="0.25">
      <c r="Z583" s="121">
        <v>48</v>
      </c>
      <c r="AA583" s="121">
        <f t="shared" si="79"/>
        <v>-3.8079999999999998</v>
      </c>
      <c r="AB583" s="121">
        <f t="shared" si="80"/>
        <v>2.8319622296980597E-4</v>
      </c>
      <c r="AC583" s="121">
        <f t="shared" si="81"/>
        <v>7.0047636592969923E-5</v>
      </c>
      <c r="AD583" s="121">
        <f t="shared" si="82"/>
        <v>2.8319622296980597E-4</v>
      </c>
      <c r="AE583" s="121" t="str">
        <f t="shared" si="83"/>
        <v/>
      </c>
      <c r="AF583" s="121" t="str">
        <f t="shared" si="84"/>
        <v/>
      </c>
      <c r="BK583" s="130"/>
      <c r="BL583" s="130">
        <f t="shared" si="76"/>
        <v>0.33920000000000006</v>
      </c>
      <c r="BM583" s="147">
        <f t="shared" si="77"/>
        <v>0.99984855458324429</v>
      </c>
      <c r="BN583" s="130">
        <f t="shared" si="78"/>
        <v>9.8401209511767007E-6</v>
      </c>
      <c r="BO583" s="130" t="str">
        <f t="shared" si="74"/>
        <v/>
      </c>
      <c r="BP583" s="122" t="str">
        <f t="shared" si="75"/>
        <v/>
      </c>
    </row>
    <row r="584" spans="26:68" ht="20.100000000000001" customHeight="1" x14ac:dyDescent="0.25">
      <c r="Z584" s="121">
        <v>49</v>
      </c>
      <c r="AA584" s="121">
        <f t="shared" si="79"/>
        <v>-3.8039999999999998</v>
      </c>
      <c r="AB584" s="121">
        <f t="shared" si="80"/>
        <v>2.8754058766483344E-4</v>
      </c>
      <c r="AC584" s="121">
        <f t="shared" si="81"/>
        <v>7.1189089690052408E-5</v>
      </c>
      <c r="AD584" s="121">
        <f t="shared" si="82"/>
        <v>2.8754058766483344E-4</v>
      </c>
      <c r="AE584" s="121" t="str">
        <f t="shared" si="83"/>
        <v/>
      </c>
      <c r="AF584" s="121" t="str">
        <f t="shared" si="84"/>
        <v/>
      </c>
      <c r="BK584" s="130"/>
      <c r="BL584" s="130">
        <f t="shared" si="76"/>
        <v>0.34560000000000007</v>
      </c>
      <c r="BM584" s="147">
        <f t="shared" si="77"/>
        <v>0.99983871446229311</v>
      </c>
      <c r="BN584" s="130">
        <f t="shared" si="78"/>
        <v>1.0273459950527197E-5</v>
      </c>
      <c r="BO584" s="130" t="str">
        <f t="shared" si="74"/>
        <v/>
      </c>
      <c r="BP584" s="122" t="str">
        <f t="shared" si="75"/>
        <v/>
      </c>
    </row>
    <row r="585" spans="26:68" ht="20.100000000000001" customHeight="1" x14ac:dyDescent="0.25">
      <c r="Z585" s="121">
        <v>50</v>
      </c>
      <c r="AA585" s="121">
        <f t="shared" si="79"/>
        <v>-3.8</v>
      </c>
      <c r="AB585" s="121">
        <f t="shared" si="80"/>
        <v>2.9194692579146027E-4</v>
      </c>
      <c r="AC585" s="121">
        <f t="shared" si="81"/>
        <v>7.234804392511999E-5</v>
      </c>
      <c r="AD585" s="121">
        <f t="shared" si="82"/>
        <v>2.9194692579146027E-4</v>
      </c>
      <c r="AE585" s="121" t="str">
        <f t="shared" si="83"/>
        <v/>
      </c>
      <c r="AF585" s="121" t="str">
        <f t="shared" si="84"/>
        <v/>
      </c>
      <c r="BK585" s="130"/>
      <c r="BL585" s="130">
        <f t="shared" si="76"/>
        <v>0.35200000000000009</v>
      </c>
      <c r="BM585" s="147">
        <f t="shared" si="77"/>
        <v>0.99982844100234258</v>
      </c>
      <c r="BN585" s="130">
        <f t="shared" si="78"/>
        <v>1.0716857892001386E-5</v>
      </c>
      <c r="BO585" s="130" t="str">
        <f t="shared" si="74"/>
        <v/>
      </c>
      <c r="BP585" s="122" t="str">
        <f t="shared" si="75"/>
        <v/>
      </c>
    </row>
    <row r="586" spans="26:68" ht="20.100000000000001" customHeight="1" x14ac:dyDescent="0.25">
      <c r="Z586" s="121">
        <v>51</v>
      </c>
      <c r="AA586" s="121">
        <f t="shared" si="79"/>
        <v>-3.7959999999999998</v>
      </c>
      <c r="AB586" s="121">
        <f t="shared" si="80"/>
        <v>2.9641604496274932E-4</v>
      </c>
      <c r="AC586" s="121">
        <f t="shared" si="81"/>
        <v>7.3524748804028924E-5</v>
      </c>
      <c r="AD586" s="121">
        <f t="shared" si="82"/>
        <v>2.9641604496274932E-4</v>
      </c>
      <c r="AE586" s="121" t="str">
        <f t="shared" si="83"/>
        <v/>
      </c>
      <c r="AF586" s="121" t="str">
        <f t="shared" si="84"/>
        <v/>
      </c>
      <c r="BK586" s="130"/>
      <c r="BL586" s="130">
        <f t="shared" si="76"/>
        <v>0.35840000000000011</v>
      </c>
      <c r="BM586" s="147">
        <f t="shared" si="77"/>
        <v>0.99981772414445058</v>
      </c>
      <c r="BN586" s="130">
        <f t="shared" si="78"/>
        <v>1.117032247055505E-5</v>
      </c>
      <c r="BO586" s="130" t="str">
        <f t="shared" si="74"/>
        <v/>
      </c>
      <c r="BP586" s="122" t="str">
        <f t="shared" si="75"/>
        <v/>
      </c>
    </row>
    <row r="587" spans="26:68" ht="20.100000000000001" customHeight="1" x14ac:dyDescent="0.25">
      <c r="Z587" s="121">
        <v>52</v>
      </c>
      <c r="AA587" s="121">
        <f t="shared" si="79"/>
        <v>-3.7919999999999998</v>
      </c>
      <c r="AB587" s="121">
        <f t="shared" si="80"/>
        <v>3.0094876212471999E-4</v>
      </c>
      <c r="AC587" s="121">
        <f t="shared" si="81"/>
        <v>7.4719457081723952E-5</v>
      </c>
      <c r="AD587" s="121">
        <f t="shared" si="82"/>
        <v>3.0094876212471999E-4</v>
      </c>
      <c r="AE587" s="121" t="str">
        <f t="shared" si="83"/>
        <v/>
      </c>
      <c r="AF587" s="121" t="str">
        <f t="shared" si="84"/>
        <v/>
      </c>
      <c r="BK587" s="130"/>
      <c r="BL587" s="130">
        <f t="shared" si="76"/>
        <v>0.36480000000000012</v>
      </c>
      <c r="BM587" s="147">
        <f t="shared" si="77"/>
        <v>0.99980655382198003</v>
      </c>
      <c r="BN587" s="130">
        <f t="shared" si="78"/>
        <v>1.1633859557935722E-5</v>
      </c>
      <c r="BO587" s="130" t="str">
        <f t="shared" si="74"/>
        <v/>
      </c>
      <c r="BP587" s="122" t="str">
        <f t="shared" si="75"/>
        <v/>
      </c>
    </row>
    <row r="588" spans="26:68" ht="20.100000000000001" customHeight="1" x14ac:dyDescent="0.25">
      <c r="Z588" s="130">
        <v>53</v>
      </c>
      <c r="AA588" s="121">
        <f t="shared" si="79"/>
        <v>-3.7879999999999998</v>
      </c>
      <c r="AB588" s="121">
        <f t="shared" si="80"/>
        <v>3.0554590364653618E-4</v>
      </c>
      <c r="AC588" s="121">
        <f t="shared" si="81"/>
        <v>7.5932424799750285E-5</v>
      </c>
      <c r="AD588" s="121">
        <f t="shared" si="82"/>
        <v>3.0554590364653618E-4</v>
      </c>
      <c r="AE588" s="121" t="str">
        <f t="shared" si="83"/>
        <v/>
      </c>
      <c r="AF588" s="121" t="str">
        <f t="shared" si="84"/>
        <v/>
      </c>
      <c r="AM588" s="130"/>
      <c r="AZ588" s="130"/>
      <c r="BK588" s="130"/>
      <c r="BL588" s="130">
        <f t="shared" si="76"/>
        <v>0.37120000000000014</v>
      </c>
      <c r="BM588" s="147">
        <f t="shared" si="77"/>
        <v>0.99979491996242209</v>
      </c>
      <c r="BN588" s="130">
        <f t="shared" si="78"/>
        <v>1.2107473253086809E-5</v>
      </c>
      <c r="BO588" s="130" t="str">
        <f t="shared" si="74"/>
        <v/>
      </c>
      <c r="BP588" s="122" t="str">
        <f t="shared" si="75"/>
        <v/>
      </c>
    </row>
    <row r="589" spans="26:68" ht="20.100000000000001" customHeight="1" x14ac:dyDescent="0.25">
      <c r="Z589" s="121">
        <v>54</v>
      </c>
      <c r="AA589" s="121">
        <f t="shared" si="79"/>
        <v>-3.7839999999999998</v>
      </c>
      <c r="AB589" s="121">
        <f t="shared" si="80"/>
        <v>3.1020830541130824E-4</v>
      </c>
      <c r="AC589" s="121">
        <f t="shared" si="81"/>
        <v>7.7163911324126697E-5</v>
      </c>
      <c r="AD589" s="121">
        <f t="shared" si="82"/>
        <v>3.1020830541130824E-4</v>
      </c>
      <c r="AE589" s="121" t="str">
        <f t="shared" si="83"/>
        <v/>
      </c>
      <c r="AF589" s="121" t="str">
        <f t="shared" si="84"/>
        <v/>
      </c>
      <c r="BK589" s="130"/>
      <c r="BL589" s="130">
        <f t="shared" si="76"/>
        <v>0.37760000000000016</v>
      </c>
      <c r="BM589" s="147">
        <f t="shared" si="77"/>
        <v>0.999782812489169</v>
      </c>
      <c r="BN589" s="130">
        <f t="shared" si="78"/>
        <v>1.2591165934439097E-5</v>
      </c>
      <c r="BO589" s="130" t="str">
        <f t="shared" si="74"/>
        <v/>
      </c>
      <c r="BP589" s="122" t="str">
        <f t="shared" si="75"/>
        <v/>
      </c>
    </row>
    <row r="590" spans="26:68" ht="20.100000000000001" customHeight="1" x14ac:dyDescent="0.25">
      <c r="Z590" s="121">
        <v>55</v>
      </c>
      <c r="AA590" s="121">
        <f t="shared" si="79"/>
        <v>-3.78</v>
      </c>
      <c r="AB590" s="121">
        <f t="shared" si="80"/>
        <v>3.1493681290752188E-4</v>
      </c>
      <c r="AC590" s="121">
        <f t="shared" si="81"/>
        <v>7.8414179383585065E-5</v>
      </c>
      <c r="AD590" s="121">
        <f t="shared" si="82"/>
        <v>3.1493681290752188E-4</v>
      </c>
      <c r="AE590" s="121" t="str">
        <f t="shared" si="83"/>
        <v/>
      </c>
      <c r="AF590" s="121" t="str">
        <f t="shared" si="84"/>
        <v/>
      </c>
      <c r="BK590" s="130"/>
      <c r="BL590" s="130">
        <f t="shared" si="76"/>
        <v>0.38400000000000017</v>
      </c>
      <c r="BM590" s="147">
        <f t="shared" si="77"/>
        <v>0.99977022132323456</v>
      </c>
      <c r="BN590" s="130">
        <f t="shared" si="78"/>
        <v>1.308493830765034E-5</v>
      </c>
      <c r="BO590" s="130" t="str">
        <f t="shared" si="74"/>
        <v/>
      </c>
      <c r="BP590" s="122" t="str">
        <f t="shared" si="75"/>
        <v/>
      </c>
    </row>
    <row r="591" spans="26:68" ht="20.100000000000001" customHeight="1" x14ac:dyDescent="0.25">
      <c r="Z591" s="121">
        <v>56</v>
      </c>
      <c r="AA591" s="121">
        <f t="shared" si="79"/>
        <v>-3.7759999999999998</v>
      </c>
      <c r="AB591" s="121">
        <f t="shared" si="80"/>
        <v>3.1973228132108387E-4</v>
      </c>
      <c r="AC591" s="121">
        <f t="shared" si="81"/>
        <v>7.9683495108174961E-5</v>
      </c>
      <c r="AD591" s="121">
        <f t="shared" si="82"/>
        <v>3.1973228132108387E-4</v>
      </c>
      <c r="AE591" s="121" t="str">
        <f t="shared" si="83"/>
        <v/>
      </c>
      <c r="AF591" s="121" t="str">
        <f t="shared" si="84"/>
        <v/>
      </c>
      <c r="BK591" s="130"/>
      <c r="BL591" s="130">
        <f t="shared" si="76"/>
        <v>0.39040000000000019</v>
      </c>
      <c r="BM591" s="147">
        <f t="shared" si="77"/>
        <v>0.99975713638492691</v>
      </c>
      <c r="BN591" s="130">
        <f t="shared" si="78"/>
        <v>1.3588789453677919E-5</v>
      </c>
      <c r="BO591" s="130" t="str">
        <f t="shared" si="74"/>
        <v/>
      </c>
      <c r="BP591" s="122" t="str">
        <f t="shared" si="75"/>
        <v/>
      </c>
    </row>
    <row r="592" spans="26:68" ht="20.100000000000001" customHeight="1" x14ac:dyDescent="0.25">
      <c r="Z592" s="121">
        <v>57</v>
      </c>
      <c r="AA592" s="121">
        <f t="shared" si="79"/>
        <v>-3.7719999999999998</v>
      </c>
      <c r="AB592" s="121">
        <f t="shared" si="80"/>
        <v>3.2459557562799227E-4</v>
      </c>
      <c r="AC592" s="121">
        <f t="shared" si="81"/>
        <v>8.0972128068238777E-5</v>
      </c>
      <c r="AD592" s="121">
        <f t="shared" si="82"/>
        <v>3.2459557562799227E-4</v>
      </c>
      <c r="AE592" s="121" t="str">
        <f t="shared" si="83"/>
        <v/>
      </c>
      <c r="AF592" s="121" t="str">
        <f t="shared" si="84"/>
        <v/>
      </c>
      <c r="BK592" s="130"/>
      <c r="BL592" s="130">
        <f t="shared" si="76"/>
        <v>0.39680000000000021</v>
      </c>
      <c r="BM592" s="147">
        <f t="shared" si="77"/>
        <v>0.99974354759547324</v>
      </c>
      <c r="BN592" s="130">
        <f t="shared" si="78"/>
        <v>1.4102716873187759E-5</v>
      </c>
      <c r="BO592" s="130" t="str">
        <f t="shared" si="74"/>
        <v/>
      </c>
      <c r="BP592" s="122" t="str">
        <f t="shared" si="75"/>
        <v/>
      </c>
    </row>
    <row r="593" spans="26:68" ht="20.100000000000001" customHeight="1" x14ac:dyDescent="0.25">
      <c r="Z593" s="121">
        <v>58</v>
      </c>
      <c r="AA593" s="121">
        <f t="shared" si="79"/>
        <v>-3.7679999999999998</v>
      </c>
      <c r="AB593" s="121">
        <f t="shared" si="80"/>
        <v>3.2952757068762962E-4</v>
      </c>
      <c r="AC593" s="121">
        <f t="shared" si="81"/>
        <v>8.2280351313759041E-5</v>
      </c>
      <c r="AD593" s="121">
        <f t="shared" si="82"/>
        <v>3.2952757068762962E-4</v>
      </c>
      <c r="AE593" s="121" t="str">
        <f t="shared" si="83"/>
        <v/>
      </c>
      <c r="AF593" s="121" t="str">
        <f t="shared" si="84"/>
        <v/>
      </c>
      <c r="BK593" s="130"/>
      <c r="BL593" s="130">
        <f t="shared" si="76"/>
        <v>0.40320000000000022</v>
      </c>
      <c r="BM593" s="147">
        <f t="shared" si="77"/>
        <v>0.99972944487860005</v>
      </c>
      <c r="BN593" s="130">
        <f t="shared" si="78"/>
        <v>1.4626716530519168E-5</v>
      </c>
      <c r="BO593" s="130" t="str">
        <f t="shared" si="74"/>
        <v/>
      </c>
      <c r="BP593" s="122" t="str">
        <f t="shared" si="75"/>
        <v/>
      </c>
    </row>
    <row r="594" spans="26:68" ht="20.100000000000001" customHeight="1" x14ac:dyDescent="0.25">
      <c r="Z594" s="121">
        <v>59</v>
      </c>
      <c r="AA594" s="121">
        <f t="shared" si="79"/>
        <v>-3.7639999999999998</v>
      </c>
      <c r="AB594" s="121">
        <f t="shared" si="80"/>
        <v>3.3452915133667732E-4</v>
      </c>
      <c r="AC594" s="121">
        <f t="shared" si="81"/>
        <v>8.3608441414078198E-5</v>
      </c>
      <c r="AD594" s="121">
        <f t="shared" si="82"/>
        <v>3.3452915133667732E-4</v>
      </c>
      <c r="AE594" s="121" t="str">
        <f t="shared" si="83"/>
        <v/>
      </c>
      <c r="AF594" s="121" t="str">
        <f t="shared" si="84"/>
        <v/>
      </c>
      <c r="BK594" s="130"/>
      <c r="BL594" s="130">
        <f t="shared" si="76"/>
        <v>0.40960000000000024</v>
      </c>
      <c r="BM594" s="147">
        <f t="shared" si="77"/>
        <v>0.99971481816206953</v>
      </c>
      <c r="BN594" s="130">
        <f t="shared" si="78"/>
        <v>1.5160782896983527E-5</v>
      </c>
      <c r="BO594" s="130" t="str">
        <f t="shared" ref="BO594:BO657" si="85">IF(BM594&lt;(1-$BK$534),BN594,"")</f>
        <v/>
      </c>
      <c r="BP594" s="122" t="str">
        <f t="shared" ref="BP594:BP657" si="86">IF(BM594&lt;(1-$BK$540),BN594,"")</f>
        <v/>
      </c>
    </row>
    <row r="595" spans="26:68" ht="20.100000000000001" customHeight="1" x14ac:dyDescent="0.25">
      <c r="Z595" s="130">
        <v>60</v>
      </c>
      <c r="AA595" s="121">
        <f t="shared" si="79"/>
        <v>-3.76</v>
      </c>
      <c r="AB595" s="121">
        <f t="shared" si="80"/>
        <v>3.3960121248365478E-4</v>
      </c>
      <c r="AC595" s="121">
        <f t="shared" si="81"/>
        <v>8.4956678497997889E-5</v>
      </c>
      <c r="AD595" s="121">
        <f t="shared" si="82"/>
        <v>3.3960121248365478E-4</v>
      </c>
      <c r="AE595" s="121" t="str">
        <f t="shared" si="83"/>
        <v/>
      </c>
      <c r="AF595" s="121" t="str">
        <f t="shared" si="84"/>
        <v/>
      </c>
      <c r="AM595" s="130"/>
      <c r="AZ595" s="130"/>
      <c r="BK595" s="130"/>
      <c r="BL595" s="130">
        <f t="shared" ref="BL595:BL658" si="87">BL594+$BO$526</f>
        <v>0.41600000000000026</v>
      </c>
      <c r="BM595" s="147">
        <f t="shared" ref="BM595:BM658" si="88">_xlfn.CHISQ.DIST.RT(BL595,7)</f>
        <v>0.99969965737917255</v>
      </c>
      <c r="BN595" s="130">
        <f t="shared" ref="BN595:BN658" si="89">BM595-BM596</f>
        <v>1.5704908990610278E-5</v>
      </c>
      <c r="BO595" s="130" t="str">
        <f t="shared" si="85"/>
        <v/>
      </c>
      <c r="BP595" s="122" t="str">
        <f t="shared" si="86"/>
        <v/>
      </c>
    </row>
    <row r="596" spans="26:68" ht="20.100000000000001" customHeight="1" x14ac:dyDescent="0.25">
      <c r="Z596" s="121">
        <v>61</v>
      </c>
      <c r="AA596" s="121">
        <f t="shared" si="79"/>
        <v>-3.7560000000000002</v>
      </c>
      <c r="AB596" s="121">
        <f t="shared" si="80"/>
        <v>3.4474465920408354E-4</v>
      </c>
      <c r="AC596" s="121">
        <f t="shared" si="81"/>
        <v>8.632534629425576E-5</v>
      </c>
      <c r="AD596" s="121">
        <f t="shared" si="82"/>
        <v>3.4474465920408354E-4</v>
      </c>
      <c r="AE596" s="121" t="str">
        <f t="shared" si="83"/>
        <v/>
      </c>
      <c r="AF596" s="121" t="str">
        <f t="shared" si="84"/>
        <v/>
      </c>
      <c r="AJ596" s="130"/>
      <c r="AK596" s="130"/>
      <c r="AL596" s="130"/>
      <c r="AW596" s="130"/>
      <c r="AX596" s="130"/>
      <c r="AY596" s="130"/>
      <c r="BK596" s="130"/>
      <c r="BL596" s="130">
        <f t="shared" si="87"/>
        <v>0.42240000000000028</v>
      </c>
      <c r="BM596" s="147">
        <f t="shared" si="88"/>
        <v>0.99968395247018194</v>
      </c>
      <c r="BN596" s="130">
        <f t="shared" si="89"/>
        <v>1.6259086416114954E-5</v>
      </c>
      <c r="BO596" s="130" t="str">
        <f t="shared" si="85"/>
        <v/>
      </c>
      <c r="BP596" s="122" t="str">
        <f t="shared" si="86"/>
        <v/>
      </c>
    </row>
    <row r="597" spans="26:68" ht="20.100000000000001" customHeight="1" x14ac:dyDescent="0.25">
      <c r="Z597" s="121">
        <v>62</v>
      </c>
      <c r="AA597" s="121">
        <f t="shared" si="79"/>
        <v>-3.7519999999999998</v>
      </c>
      <c r="AB597" s="121">
        <f t="shared" si="80"/>
        <v>3.4996040683627421E-4</v>
      </c>
      <c r="AC597" s="121">
        <f t="shared" si="81"/>
        <v>8.7714732172385743E-5</v>
      </c>
      <c r="AD597" s="121">
        <f t="shared" si="82"/>
        <v>3.4996040683627421E-4</v>
      </c>
      <c r="AE597" s="121" t="str">
        <f t="shared" si="83"/>
        <v/>
      </c>
      <c r="AF597" s="121" t="str">
        <f t="shared" si="84"/>
        <v/>
      </c>
      <c r="BK597" s="130"/>
      <c r="BL597" s="130">
        <f t="shared" si="87"/>
        <v>0.42880000000000029</v>
      </c>
      <c r="BM597" s="147">
        <f t="shared" si="88"/>
        <v>0.99966769338376582</v>
      </c>
      <c r="BN597" s="130">
        <f t="shared" si="89"/>
        <v>1.6823305403979028E-5</v>
      </c>
      <c r="BO597" s="130" t="str">
        <f t="shared" si="85"/>
        <v/>
      </c>
      <c r="BP597" s="122" t="str">
        <f t="shared" si="86"/>
        <v/>
      </c>
    </row>
    <row r="598" spans="26:68" ht="20.100000000000001" customHeight="1" x14ac:dyDescent="0.25">
      <c r="Z598" s="121">
        <v>63</v>
      </c>
      <c r="AA598" s="121">
        <f t="shared" si="79"/>
        <v>-3.7480000000000002</v>
      </c>
      <c r="AB598" s="121">
        <f t="shared" si="80"/>
        <v>3.5524938107773336E-4</v>
      </c>
      <c r="AC598" s="121">
        <f t="shared" si="81"/>
        <v>8.9125127183960112E-5</v>
      </c>
      <c r="AD598" s="121">
        <f t="shared" si="82"/>
        <v>3.5524938107773336E-4</v>
      </c>
      <c r="AE598" s="121" t="str">
        <f t="shared" si="83"/>
        <v/>
      </c>
      <c r="AF598" s="121" t="str">
        <f t="shared" si="84"/>
        <v/>
      </c>
      <c r="BK598" s="130"/>
      <c r="BL598" s="130">
        <f t="shared" si="87"/>
        <v>0.43520000000000031</v>
      </c>
      <c r="BM598" s="147">
        <f t="shared" si="88"/>
        <v>0.99965087007836184</v>
      </c>
      <c r="BN598" s="130">
        <f t="shared" si="89"/>
        <v>1.7397554845755003E-5</v>
      </c>
      <c r="BO598" s="130" t="str">
        <f t="shared" si="85"/>
        <v/>
      </c>
      <c r="BP598" s="122" t="str">
        <f t="shared" si="86"/>
        <v/>
      </c>
    </row>
    <row r="599" spans="26:68" ht="20.100000000000001" customHeight="1" x14ac:dyDescent="0.25">
      <c r="Z599" s="121">
        <v>64</v>
      </c>
      <c r="AA599" s="121">
        <f t="shared" ref="AA599:AA662" si="90">$AA$529+(Z599*$AA$532)</f>
        <v>-3.7439999999999998</v>
      </c>
      <c r="AB599" s="121">
        <f t="shared" ref="AB599:AB662" si="91">_xlfn.NORM.DIST(AA599,AA$525,AA$526,0)</f>
        <v>3.6061251808220806E-4</v>
      </c>
      <c r="AC599" s="121">
        <f t="shared" ref="AC599:AC662" si="92">_xlfn.NORM.DIST(AA599,AA$525,AA$526,1)</f>
        <v>9.0556826104222645E-5</v>
      </c>
      <c r="AD599" s="121">
        <f t="shared" ref="AD599:AD662" si="93">IF(OR(AC599&lt;$AE$531,AC599&gt;$AE$532),AB599,"")</f>
        <v>3.6061251808220806E-4</v>
      </c>
      <c r="AE599" s="121" t="str">
        <f t="shared" ref="AE599:AE662" si="94">IF(AND(AC599&gt;$AE$531,AC599&lt;$AE$532),AB599,"")</f>
        <v/>
      </c>
      <c r="AF599" s="121" t="str">
        <f t="shared" ref="AF599:AF662" si="95">IF(AB599=MAX($AB$535:$AB$2535),AB599,"")</f>
        <v/>
      </c>
      <c r="BK599" s="130"/>
      <c r="BL599" s="130">
        <f t="shared" si="87"/>
        <v>0.44160000000000033</v>
      </c>
      <c r="BM599" s="147">
        <f t="shared" si="88"/>
        <v>0.99963347252351609</v>
      </c>
      <c r="BN599" s="130">
        <f t="shared" si="89"/>
        <v>1.7981822331925024E-5</v>
      </c>
      <c r="BO599" s="130" t="str">
        <f t="shared" si="85"/>
        <v/>
      </c>
      <c r="BP599" s="122" t="str">
        <f t="shared" si="86"/>
        <v/>
      </c>
    </row>
    <row r="600" spans="26:68" ht="20.100000000000001" customHeight="1" x14ac:dyDescent="0.25">
      <c r="Z600" s="121">
        <v>65</v>
      </c>
      <c r="AA600" s="121">
        <f t="shared" si="90"/>
        <v>-3.74</v>
      </c>
      <c r="AB600" s="121">
        <f t="shared" si="91"/>
        <v>3.6605076455733496E-4</v>
      </c>
      <c r="AC600" s="121">
        <f t="shared" si="92"/>
        <v>9.2010127474105404E-5</v>
      </c>
      <c r="AD600" s="121">
        <f t="shared" si="93"/>
        <v>3.6605076455733496E-4</v>
      </c>
      <c r="AE600" s="121" t="str">
        <f t="shared" si="94"/>
        <v/>
      </c>
      <c r="AF600" s="121" t="str">
        <f t="shared" si="95"/>
        <v/>
      </c>
      <c r="BK600" s="130"/>
      <c r="BL600" s="130">
        <f t="shared" si="87"/>
        <v>0.44800000000000034</v>
      </c>
      <c r="BM600" s="147">
        <f t="shared" si="88"/>
        <v>0.99961549070118416</v>
      </c>
      <c r="BN600" s="130">
        <f t="shared" si="89"/>
        <v>1.8576094185318581E-5</v>
      </c>
      <c r="BO600" s="130" t="str">
        <f t="shared" si="85"/>
        <v/>
      </c>
      <c r="BP600" s="122" t="str">
        <f t="shared" si="86"/>
        <v/>
      </c>
    </row>
    <row r="601" spans="26:68" ht="20.100000000000001" customHeight="1" x14ac:dyDescent="0.25">
      <c r="Z601" s="130">
        <v>66</v>
      </c>
      <c r="AA601" s="121">
        <f t="shared" si="90"/>
        <v>-3.7359999999999998</v>
      </c>
      <c r="AB601" s="121">
        <f t="shared" si="91"/>
        <v>3.7156507786293677E-4</v>
      </c>
      <c r="AC601" s="121">
        <f t="shared" si="92"/>
        <v>9.3485333642644047E-5</v>
      </c>
      <c r="AD601" s="121">
        <f t="shared" si="93"/>
        <v>3.7156507786293677E-4</v>
      </c>
      <c r="AE601" s="121" t="str">
        <f t="shared" si="94"/>
        <v/>
      </c>
      <c r="AF601" s="121" t="str">
        <f t="shared" si="95"/>
        <v/>
      </c>
      <c r="AM601" s="130"/>
      <c r="AZ601" s="130"/>
      <c r="BK601" s="130"/>
      <c r="BL601" s="130">
        <f t="shared" si="87"/>
        <v>0.45440000000000036</v>
      </c>
      <c r="BM601" s="147">
        <f t="shared" si="88"/>
        <v>0.99959691460699884</v>
      </c>
      <c r="BN601" s="130">
        <f t="shared" si="89"/>
        <v>1.9180355495529433E-5</v>
      </c>
      <c r="BO601" s="130" t="str">
        <f t="shared" si="85"/>
        <v/>
      </c>
      <c r="BP601" s="122" t="str">
        <f t="shared" si="86"/>
        <v/>
      </c>
    </row>
    <row r="602" spans="26:68" ht="20.100000000000001" customHeight="1" x14ac:dyDescent="0.25">
      <c r="Z602" s="121">
        <v>67</v>
      </c>
      <c r="AA602" s="121">
        <f t="shared" si="90"/>
        <v>-3.7320000000000002</v>
      </c>
      <c r="AB602" s="121">
        <f t="shared" si="91"/>
        <v>3.7715642610991967E-4</v>
      </c>
      <c r="AC602" s="121">
        <f t="shared" si="92"/>
        <v>9.4982750809781608E-5</v>
      </c>
      <c r="AD602" s="121">
        <f t="shared" si="93"/>
        <v>3.7715642610991967E-4</v>
      </c>
      <c r="AE602" s="121" t="str">
        <f t="shared" si="94"/>
        <v/>
      </c>
      <c r="AF602" s="121" t="str">
        <f t="shared" si="95"/>
        <v/>
      </c>
      <c r="BK602" s="130"/>
      <c r="BL602" s="130">
        <f t="shared" si="87"/>
        <v>0.46080000000000038</v>
      </c>
      <c r="BM602" s="147">
        <f t="shared" si="88"/>
        <v>0.99957773425150331</v>
      </c>
      <c r="BN602" s="130">
        <f t="shared" si="89"/>
        <v>1.979459015122309E-5</v>
      </c>
      <c r="BO602" s="130" t="str">
        <f t="shared" si="85"/>
        <v/>
      </c>
      <c r="BP602" s="122" t="str">
        <f t="shared" si="86"/>
        <v/>
      </c>
    </row>
    <row r="603" spans="26:68" ht="20.100000000000001" customHeight="1" x14ac:dyDescent="0.25">
      <c r="Z603" s="121">
        <v>68</v>
      </c>
      <c r="AA603" s="121">
        <f t="shared" si="90"/>
        <v>-3.7279999999999998</v>
      </c>
      <c r="AB603" s="121">
        <f t="shared" si="91"/>
        <v>3.8282578825981722E-4</v>
      </c>
      <c r="AC603" s="121">
        <f t="shared" si="92"/>
        <v>9.6502689069574056E-5</v>
      </c>
      <c r="AD603" s="121">
        <f t="shared" si="93"/>
        <v>3.8282578825981722E-4</v>
      </c>
      <c r="AE603" s="121" t="str">
        <f t="shared" si="94"/>
        <v/>
      </c>
      <c r="AF603" s="121" t="str">
        <f t="shared" si="95"/>
        <v/>
      </c>
      <c r="BK603" s="130"/>
      <c r="BL603" s="130">
        <f t="shared" si="87"/>
        <v>0.46720000000000039</v>
      </c>
      <c r="BM603" s="147">
        <f t="shared" si="88"/>
        <v>0.99955793966135209</v>
      </c>
      <c r="BN603" s="130">
        <f t="shared" si="89"/>
        <v>2.0418780872111242E-5</v>
      </c>
      <c r="BO603" s="130" t="str">
        <f t="shared" si="85"/>
        <v/>
      </c>
      <c r="BP603" s="122" t="str">
        <f t="shared" si="86"/>
        <v/>
      </c>
    </row>
    <row r="604" spans="26:68" ht="20.100000000000001" customHeight="1" x14ac:dyDescent="0.25">
      <c r="Z604" s="121">
        <v>69</v>
      </c>
      <c r="AA604" s="121">
        <f t="shared" si="90"/>
        <v>-3.7240000000000002</v>
      </c>
      <c r="AB604" s="121">
        <f t="shared" si="91"/>
        <v>3.8857415422493793E-4</v>
      </c>
      <c r="AC604" s="121">
        <f t="shared" si="92"/>
        <v>9.8045462453789402E-5</v>
      </c>
      <c r="AD604" s="121">
        <f t="shared" si="93"/>
        <v>3.8857415422493793E-4</v>
      </c>
      <c r="AE604" s="121" t="str">
        <f t="shared" si="94"/>
        <v/>
      </c>
      <c r="AF604" s="121" t="str">
        <f t="shared" si="95"/>
        <v/>
      </c>
      <c r="BK604" s="130"/>
      <c r="BL604" s="130">
        <f t="shared" si="87"/>
        <v>0.47360000000000041</v>
      </c>
      <c r="BM604" s="147">
        <f t="shared" si="88"/>
        <v>0.99953752088047998</v>
      </c>
      <c r="BN604" s="130">
        <f t="shared" si="89"/>
        <v>2.1052909239926976E-5</v>
      </c>
      <c r="BO604" s="130" t="str">
        <f t="shared" si="85"/>
        <v/>
      </c>
      <c r="BP604" s="122" t="str">
        <f t="shared" si="86"/>
        <v/>
      </c>
    </row>
    <row r="605" spans="26:68" ht="20.100000000000001" customHeight="1" x14ac:dyDescent="0.25">
      <c r="Z605" s="121">
        <v>70</v>
      </c>
      <c r="AA605" s="121">
        <f t="shared" si="90"/>
        <v>-3.7199999999999998</v>
      </c>
      <c r="AB605" s="121">
        <f t="shared" si="91"/>
        <v>3.9440252496915693E-4</v>
      </c>
      <c r="AC605" s="121">
        <f t="shared" si="92"/>
        <v>9.9611388975916695E-5</v>
      </c>
      <c r="AD605" s="121">
        <f t="shared" si="93"/>
        <v>3.9440252496915693E-4</v>
      </c>
      <c r="AE605" s="121" t="str">
        <f t="shared" si="94"/>
        <v/>
      </c>
      <c r="AF605" s="121" t="str">
        <f t="shared" si="95"/>
        <v/>
      </c>
      <c r="BK605" s="130"/>
      <c r="BL605" s="130">
        <f t="shared" si="87"/>
        <v>0.48000000000000043</v>
      </c>
      <c r="BM605" s="147">
        <f t="shared" si="88"/>
        <v>0.99951646797124005</v>
      </c>
      <c r="BN605" s="130">
        <f t="shared" si="89"/>
        <v>2.1696955727623646E-5</v>
      </c>
      <c r="BO605" s="130" t="str">
        <f t="shared" si="85"/>
        <v/>
      </c>
      <c r="BP605" s="122" t="str">
        <f t="shared" si="86"/>
        <v/>
      </c>
    </row>
    <row r="606" spans="26:68" ht="20.100000000000001" customHeight="1" x14ac:dyDescent="0.25">
      <c r="Z606" s="121">
        <v>71</v>
      </c>
      <c r="AA606" s="121">
        <f t="shared" si="90"/>
        <v>-3.7160000000000002</v>
      </c>
      <c r="AB606" s="121">
        <f t="shared" si="91"/>
        <v>4.0031191260930891E-4</v>
      </c>
      <c r="AC606" s="121">
        <f t="shared" si="92"/>
        <v>1.0120079067557047E-4</v>
      </c>
      <c r="AD606" s="121">
        <f t="shared" si="93"/>
        <v>4.0031191260930891E-4</v>
      </c>
      <c r="AE606" s="121" t="str">
        <f t="shared" si="94"/>
        <v/>
      </c>
      <c r="AF606" s="121" t="str">
        <f t="shared" si="95"/>
        <v/>
      </c>
      <c r="BK606" s="130"/>
      <c r="BL606" s="130">
        <f t="shared" si="87"/>
        <v>0.48640000000000044</v>
      </c>
      <c r="BM606" s="147">
        <f t="shared" si="88"/>
        <v>0.99949477101551243</v>
      </c>
      <c r="BN606" s="130">
        <f t="shared" si="89"/>
        <v>2.235089972923987E-5</v>
      </c>
      <c r="BO606" s="130" t="str">
        <f t="shared" si="85"/>
        <v/>
      </c>
      <c r="BP606" s="122" t="str">
        <f t="shared" si="86"/>
        <v/>
      </c>
    </row>
    <row r="607" spans="26:68" ht="20.100000000000001" customHeight="1" x14ac:dyDescent="0.25">
      <c r="Z607" s="121">
        <v>72</v>
      </c>
      <c r="AA607" s="121">
        <f t="shared" si="90"/>
        <v>-3.7119999999999997</v>
      </c>
      <c r="AB607" s="121">
        <f t="shared" si="91"/>
        <v>4.063033405172264E-4</v>
      </c>
      <c r="AC607" s="121">
        <f t="shared" si="92"/>
        <v>1.0281399366330991E-4</v>
      </c>
      <c r="AD607" s="121">
        <f t="shared" si="93"/>
        <v>4.063033405172264E-4</v>
      </c>
      <c r="AE607" s="121" t="str">
        <f t="shared" si="94"/>
        <v/>
      </c>
      <c r="AF607" s="121" t="str">
        <f t="shared" si="95"/>
        <v/>
      </c>
      <c r="BK607" s="130"/>
      <c r="BL607" s="130">
        <f t="shared" si="87"/>
        <v>0.49280000000000046</v>
      </c>
      <c r="BM607" s="147">
        <f t="shared" si="88"/>
        <v>0.99947242011578319</v>
      </c>
      <c r="BN607" s="130">
        <f t="shared" si="89"/>
        <v>2.3014719587655108E-5</v>
      </c>
      <c r="BO607" s="130" t="str">
        <f t="shared" si="85"/>
        <v/>
      </c>
      <c r="BP607" s="122" t="str">
        <f t="shared" si="86"/>
        <v/>
      </c>
    </row>
    <row r="608" spans="26:68" ht="20.100000000000001" customHeight="1" x14ac:dyDescent="0.25">
      <c r="Z608" s="130">
        <v>73</v>
      </c>
      <c r="AA608" s="121">
        <f t="shared" si="90"/>
        <v>-3.7080000000000002</v>
      </c>
      <c r="AB608" s="121">
        <f t="shared" si="91"/>
        <v>4.1237784342237931E-4</v>
      </c>
      <c r="AC608" s="121">
        <f t="shared" si="92"/>
        <v>1.0445132816586179E-4</v>
      </c>
      <c r="AD608" s="121">
        <f t="shared" si="93"/>
        <v>4.1237784342237931E-4</v>
      </c>
      <c r="AE608" s="121" t="str">
        <f t="shared" si="94"/>
        <v/>
      </c>
      <c r="AF608" s="121" t="str">
        <f t="shared" si="95"/>
        <v/>
      </c>
      <c r="AM608" s="130"/>
      <c r="AZ608" s="130"/>
      <c r="BK608" s="130"/>
      <c r="BL608" s="130">
        <f t="shared" si="87"/>
        <v>0.49920000000000048</v>
      </c>
      <c r="BM608" s="147">
        <f t="shared" si="88"/>
        <v>0.99944940539619553</v>
      </c>
      <c r="BN608" s="130">
        <f t="shared" si="89"/>
        <v>2.3688392622345233E-5</v>
      </c>
      <c r="BO608" s="130" t="str">
        <f t="shared" si="85"/>
        <v/>
      </c>
      <c r="BP608" s="122" t="str">
        <f t="shared" si="86"/>
        <v/>
      </c>
    </row>
    <row r="609" spans="26:68" ht="20.100000000000001" customHeight="1" x14ac:dyDescent="0.25">
      <c r="Z609" s="121">
        <v>74</v>
      </c>
      <c r="AA609" s="121">
        <f t="shared" si="90"/>
        <v>-3.7040000000000002</v>
      </c>
      <c r="AB609" s="121">
        <f t="shared" si="91"/>
        <v>4.1853646751515675E-4</v>
      </c>
      <c r="AC609" s="121">
        <f t="shared" si="92"/>
        <v>1.0611312857175843E-4</v>
      </c>
      <c r="AD609" s="121">
        <f t="shared" si="93"/>
        <v>4.1853646751515675E-4</v>
      </c>
      <c r="AE609" s="121" t="str">
        <f t="shared" si="94"/>
        <v/>
      </c>
      <c r="AF609" s="121" t="str">
        <f t="shared" si="95"/>
        <v/>
      </c>
      <c r="BK609" s="130"/>
      <c r="BL609" s="130">
        <f t="shared" si="87"/>
        <v>0.50560000000000049</v>
      </c>
      <c r="BM609" s="147">
        <f t="shared" si="88"/>
        <v>0.99942571700357319</v>
      </c>
      <c r="BN609" s="130">
        <f t="shared" si="89"/>
        <v>2.4371895155472778E-5</v>
      </c>
      <c r="BO609" s="130" t="str">
        <f t="shared" si="85"/>
        <v/>
      </c>
      <c r="BP609" s="122" t="str">
        <f t="shared" si="86"/>
        <v/>
      </c>
    </row>
    <row r="610" spans="26:68" ht="20.100000000000001" customHeight="1" x14ac:dyDescent="0.25">
      <c r="Z610" s="121">
        <v>75</v>
      </c>
      <c r="AA610" s="121">
        <f t="shared" si="90"/>
        <v>-3.7</v>
      </c>
      <c r="AB610" s="121">
        <f t="shared" si="91"/>
        <v>4.2478027055075143E-4</v>
      </c>
      <c r="AC610" s="121">
        <f t="shared" si="92"/>
        <v>1.0779973347738824E-4</v>
      </c>
      <c r="AD610" s="121">
        <f t="shared" si="93"/>
        <v>4.2478027055075143E-4</v>
      </c>
      <c r="AE610" s="121" t="str">
        <f t="shared" si="94"/>
        <v/>
      </c>
      <c r="AF610" s="121" t="str">
        <f t="shared" si="95"/>
        <v/>
      </c>
      <c r="BK610" s="130"/>
      <c r="BL610" s="130">
        <f t="shared" si="87"/>
        <v>0.51200000000000045</v>
      </c>
      <c r="BM610" s="147">
        <f t="shared" si="88"/>
        <v>0.99940134510841772</v>
      </c>
      <c r="BN610" s="130">
        <f t="shared" si="89"/>
        <v>2.5065202538754328E-5</v>
      </c>
      <c r="BO610" s="130" t="str">
        <f t="shared" si="85"/>
        <v/>
      </c>
      <c r="BP610" s="122" t="str">
        <f t="shared" si="86"/>
        <v/>
      </c>
    </row>
    <row r="611" spans="26:68" ht="20.100000000000001" customHeight="1" x14ac:dyDescent="0.25">
      <c r="Z611" s="121">
        <v>76</v>
      </c>
      <c r="AA611" s="121">
        <f t="shared" si="90"/>
        <v>-3.6960000000000002</v>
      </c>
      <c r="AB611" s="121">
        <f t="shared" si="91"/>
        <v>4.3111032195367602E-4</v>
      </c>
      <c r="AC611" s="121">
        <f t="shared" si="92"/>
        <v>1.0951148573346407E-4</v>
      </c>
      <c r="AD611" s="121">
        <f t="shared" si="93"/>
        <v>4.3111032195367602E-4</v>
      </c>
      <c r="AE611" s="121" t="str">
        <f t="shared" si="94"/>
        <v/>
      </c>
      <c r="AF611" s="121" t="str">
        <f t="shared" si="95"/>
        <v/>
      </c>
      <c r="BK611" s="130"/>
      <c r="BL611" s="130">
        <f t="shared" si="87"/>
        <v>0.51840000000000042</v>
      </c>
      <c r="BM611" s="147">
        <f t="shared" si="88"/>
        <v>0.99937627990587896</v>
      </c>
      <c r="BN611" s="130">
        <f t="shared" si="89"/>
        <v>2.5768289178218495E-5</v>
      </c>
      <c r="BO611" s="130" t="str">
        <f t="shared" si="85"/>
        <v/>
      </c>
      <c r="BP611" s="122" t="str">
        <f t="shared" si="86"/>
        <v/>
      </c>
    </row>
    <row r="612" spans="26:68" ht="20.100000000000001" customHeight="1" x14ac:dyDescent="0.25">
      <c r="Z612" s="121">
        <v>77</v>
      </c>
      <c r="AA612" s="121">
        <f t="shared" si="90"/>
        <v>-3.6920000000000002</v>
      </c>
      <c r="AB612" s="121">
        <f t="shared" si="91"/>
        <v>4.3752770292289616E-4</v>
      </c>
      <c r="AC612" s="121">
        <f t="shared" si="92"/>
        <v>1.1124873249191127E-4</v>
      </c>
      <c r="AD612" s="121">
        <f t="shared" si="93"/>
        <v>4.3752770292289616E-4</v>
      </c>
      <c r="AE612" s="121" t="str">
        <f t="shared" si="94"/>
        <v/>
      </c>
      <c r="AF612" s="121" t="str">
        <f t="shared" si="95"/>
        <v/>
      </c>
      <c r="BK612" s="130"/>
      <c r="BL612" s="130">
        <f t="shared" si="87"/>
        <v>0.52480000000000038</v>
      </c>
      <c r="BM612" s="147">
        <f t="shared" si="88"/>
        <v>0.99935051161670074</v>
      </c>
      <c r="BN612" s="130">
        <f t="shared" si="89"/>
        <v>2.648112855774265E-5</v>
      </c>
      <c r="BO612" s="130" t="str">
        <f t="shared" si="85"/>
        <v/>
      </c>
      <c r="BP612" s="122" t="str">
        <f t="shared" si="86"/>
        <v/>
      </c>
    </row>
    <row r="613" spans="26:68" ht="20.100000000000001" customHeight="1" x14ac:dyDescent="0.25">
      <c r="Z613" s="121">
        <v>78</v>
      </c>
      <c r="AA613" s="121">
        <f t="shared" si="90"/>
        <v>-3.6880000000000002</v>
      </c>
      <c r="AB613" s="121">
        <f t="shared" si="91"/>
        <v>4.4403350653757977E-4</v>
      </c>
      <c r="AC613" s="121">
        <f t="shared" si="92"/>
        <v>1.1301182525317528E-4</v>
      </c>
      <c r="AD613" s="121">
        <f t="shared" si="93"/>
        <v>4.4403350653757977E-4</v>
      </c>
      <c r="AE613" s="121" t="str">
        <f t="shared" si="94"/>
        <v/>
      </c>
      <c r="AF613" s="121" t="str">
        <f t="shared" si="95"/>
        <v/>
      </c>
      <c r="BK613" s="130"/>
      <c r="BL613" s="130">
        <f t="shared" si="87"/>
        <v>0.53120000000000034</v>
      </c>
      <c r="BM613" s="147">
        <f t="shared" si="88"/>
        <v>0.999324030488143</v>
      </c>
      <c r="BN613" s="130">
        <f t="shared" si="89"/>
        <v>2.7203693266031337E-5</v>
      </c>
      <c r="BO613" s="130" t="str">
        <f t="shared" si="85"/>
        <v/>
      </c>
      <c r="BP613" s="122" t="str">
        <f t="shared" si="86"/>
        <v/>
      </c>
    </row>
    <row r="614" spans="26:68" ht="20.100000000000001" customHeight="1" x14ac:dyDescent="0.25">
      <c r="Z614" s="130">
        <v>79</v>
      </c>
      <c r="AA614" s="121">
        <f t="shared" si="90"/>
        <v>-3.6840000000000002</v>
      </c>
      <c r="AB614" s="121">
        <f t="shared" si="91"/>
        <v>4.5062883786346764E-4</v>
      </c>
      <c r="AC614" s="121">
        <f t="shared" si="92"/>
        <v>1.1480111991395613E-4</v>
      </c>
      <c r="AD614" s="121">
        <f t="shared" si="93"/>
        <v>4.5062883786346764E-4</v>
      </c>
      <c r="AE614" s="121" t="str">
        <f t="shared" si="94"/>
        <v/>
      </c>
      <c r="AF614" s="121" t="str">
        <f t="shared" si="95"/>
        <v/>
      </c>
      <c r="AM614" s="130"/>
      <c r="AZ614" s="130"/>
      <c r="BK614" s="130"/>
      <c r="BL614" s="130">
        <f t="shared" si="87"/>
        <v>0.5376000000000003</v>
      </c>
      <c r="BM614" s="147">
        <f t="shared" si="88"/>
        <v>0.99929682679487697</v>
      </c>
      <c r="BN614" s="130">
        <f t="shared" si="89"/>
        <v>2.7935955015712111E-5</v>
      </c>
      <c r="BO614" s="130" t="str">
        <f t="shared" si="85"/>
        <v/>
      </c>
      <c r="BP614" s="122" t="str">
        <f t="shared" si="86"/>
        <v/>
      </c>
    </row>
    <row r="615" spans="26:68" ht="20.100000000000001" customHeight="1" x14ac:dyDescent="0.25">
      <c r="Z615" s="121">
        <v>80</v>
      </c>
      <c r="AA615" s="121">
        <f t="shared" si="90"/>
        <v>-3.68</v>
      </c>
      <c r="AB615" s="121">
        <f t="shared" si="91"/>
        <v>4.5731481405985675E-4</v>
      </c>
      <c r="AC615" s="121">
        <f t="shared" si="92"/>
        <v>1.1661697681536817E-4</v>
      </c>
      <c r="AD615" s="121">
        <f t="shared" si="93"/>
        <v>4.5731481405985675E-4</v>
      </c>
      <c r="AE615" s="121" t="str">
        <f t="shared" si="94"/>
        <v/>
      </c>
      <c r="AF615" s="121" t="str">
        <f t="shared" si="95"/>
        <v/>
      </c>
      <c r="BK615" s="130"/>
      <c r="BL615" s="130">
        <f t="shared" si="87"/>
        <v>0.54400000000000026</v>
      </c>
      <c r="BM615" s="147">
        <f t="shared" si="88"/>
        <v>0.99926889083986126</v>
      </c>
      <c r="BN615" s="130">
        <f t="shared" si="89"/>
        <v>2.8677884670091913E-5</v>
      </c>
      <c r="BO615" s="130" t="str">
        <f t="shared" si="85"/>
        <v/>
      </c>
      <c r="BP615" s="122" t="str">
        <f t="shared" si="86"/>
        <v/>
      </c>
    </row>
    <row r="616" spans="26:68" ht="20.100000000000001" customHeight="1" x14ac:dyDescent="0.25">
      <c r="Z616" s="121">
        <v>81</v>
      </c>
      <c r="AA616" s="121">
        <f t="shared" si="90"/>
        <v>-3.6760000000000002</v>
      </c>
      <c r="AB616" s="121">
        <f t="shared" si="91"/>
        <v>4.6409256448720165E-4</v>
      </c>
      <c r="AC616" s="121">
        <f t="shared" si="92"/>
        <v>1.1845976079152891E-4</v>
      </c>
      <c r="AD616" s="121">
        <f t="shared" si="93"/>
        <v>4.6409256448720165E-4</v>
      </c>
      <c r="AE616" s="121" t="str">
        <f t="shared" si="94"/>
        <v/>
      </c>
      <c r="AF616" s="121" t="str">
        <f t="shared" si="95"/>
        <v/>
      </c>
      <c r="BK616" s="130"/>
      <c r="BL616" s="130">
        <f t="shared" si="87"/>
        <v>0.55040000000000022</v>
      </c>
      <c r="BM616" s="147">
        <f t="shared" si="88"/>
        <v>0.99924021295519116</v>
      </c>
      <c r="BN616" s="130">
        <f t="shared" si="89"/>
        <v>2.9429452262252909E-5</v>
      </c>
      <c r="BO616" s="130" t="str">
        <f t="shared" si="85"/>
        <v/>
      </c>
      <c r="BP616" s="122" t="str">
        <f t="shared" si="86"/>
        <v/>
      </c>
    </row>
    <row r="617" spans="26:68" ht="20.100000000000001" customHeight="1" x14ac:dyDescent="0.25">
      <c r="Z617" s="121">
        <v>82</v>
      </c>
      <c r="AA617" s="121">
        <f t="shared" si="90"/>
        <v>-3.6720000000000002</v>
      </c>
      <c r="AB617" s="121">
        <f t="shared" si="91"/>
        <v>4.7096323081532949E-4</v>
      </c>
      <c r="AC617" s="121">
        <f t="shared" si="92"/>
        <v>1.2032984121858141E-4</v>
      </c>
      <c r="AD617" s="121">
        <f t="shared" si="93"/>
        <v>4.7096323081532949E-4</v>
      </c>
      <c r="AE617" s="121" t="str">
        <f t="shared" si="94"/>
        <v/>
      </c>
      <c r="AF617" s="121" t="str">
        <f t="shared" si="95"/>
        <v/>
      </c>
      <c r="BK617" s="130"/>
      <c r="BL617" s="130">
        <f t="shared" si="87"/>
        <v>0.55680000000000018</v>
      </c>
      <c r="BM617" s="147">
        <f t="shared" si="88"/>
        <v>0.99921078350292891</v>
      </c>
      <c r="BN617" s="130">
        <f t="shared" si="89"/>
        <v>3.0190627018811256E-5</v>
      </c>
      <c r="BO617" s="130" t="str">
        <f t="shared" si="85"/>
        <v/>
      </c>
      <c r="BP617" s="122" t="str">
        <f t="shared" si="86"/>
        <v/>
      </c>
    </row>
    <row r="618" spans="26:68" ht="20.100000000000001" customHeight="1" x14ac:dyDescent="0.25">
      <c r="Z618" s="121">
        <v>83</v>
      </c>
      <c r="AA618" s="121">
        <f t="shared" si="90"/>
        <v>-3.6680000000000001</v>
      </c>
      <c r="AB618" s="121">
        <f t="shared" si="91"/>
        <v>4.7792796713226453E-4</v>
      </c>
      <c r="AC618" s="121">
        <f t="shared" si="92"/>
        <v>1.2222759206414677E-4</v>
      </c>
      <c r="AD618" s="121">
        <f t="shared" si="93"/>
        <v>4.7792796713226453E-4</v>
      </c>
      <c r="AE618" s="121" t="str">
        <f t="shared" si="94"/>
        <v/>
      </c>
      <c r="AF618" s="121" t="str">
        <f t="shared" si="95"/>
        <v/>
      </c>
      <c r="BK618" s="130"/>
      <c r="BL618" s="130">
        <f t="shared" si="87"/>
        <v>0.56320000000000014</v>
      </c>
      <c r="BM618" s="147">
        <f t="shared" si="88"/>
        <v>0.9991805928759101</v>
      </c>
      <c r="BN618" s="130">
        <f t="shared" si="89"/>
        <v>3.0961377379012944E-5</v>
      </c>
      <c r="BO618" s="130" t="str">
        <f t="shared" si="85"/>
        <v/>
      </c>
      <c r="BP618" s="122" t="str">
        <f t="shared" si="86"/>
        <v/>
      </c>
    </row>
    <row r="619" spans="26:68" ht="20.100000000000001" customHeight="1" x14ac:dyDescent="0.25">
      <c r="Z619" s="121">
        <v>84</v>
      </c>
      <c r="AA619" s="121">
        <f t="shared" si="90"/>
        <v>-3.6640000000000001</v>
      </c>
      <c r="AB619" s="121">
        <f t="shared" si="91"/>
        <v>4.8498794005367031E-4</v>
      </c>
      <c r="AC619" s="121">
        <f t="shared" si="92"/>
        <v>1.2415339193721725E-4</v>
      </c>
      <c r="AD619" s="121">
        <f t="shared" si="93"/>
        <v>4.8498794005367031E-4</v>
      </c>
      <c r="AE619" s="121" t="str">
        <f t="shared" si="94"/>
        <v/>
      </c>
      <c r="AF619" s="121" t="str">
        <f t="shared" si="95"/>
        <v/>
      </c>
      <c r="BK619" s="130"/>
      <c r="BL619" s="130">
        <f t="shared" si="87"/>
        <v>0.56960000000000011</v>
      </c>
      <c r="BM619" s="147">
        <f t="shared" si="88"/>
        <v>0.99914963149853109</v>
      </c>
      <c r="BN619" s="130">
        <f t="shared" si="89"/>
        <v>3.1741671016827233E-5</v>
      </c>
      <c r="BO619" s="130" t="str">
        <f t="shared" si="85"/>
        <v/>
      </c>
      <c r="BP619" s="122" t="str">
        <f t="shared" si="86"/>
        <v/>
      </c>
    </row>
    <row r="620" spans="26:68" ht="20.100000000000001" customHeight="1" x14ac:dyDescent="0.25">
      <c r="Z620" s="121">
        <v>85</v>
      </c>
      <c r="AA620" s="121">
        <f t="shared" si="90"/>
        <v>-3.66</v>
      </c>
      <c r="AB620" s="121">
        <f t="shared" si="91"/>
        <v>4.9214432883289312E-4</v>
      </c>
      <c r="AC620" s="121">
        <f t="shared" si="92"/>
        <v>1.2610762413848639E-4</v>
      </c>
      <c r="AD620" s="121">
        <f t="shared" si="93"/>
        <v>4.9214432883289312E-4</v>
      </c>
      <c r="AE620" s="121" t="str">
        <f t="shared" si="94"/>
        <v/>
      </c>
      <c r="AF620" s="121" t="str">
        <f t="shared" si="95"/>
        <v/>
      </c>
      <c r="BK620" s="130"/>
      <c r="BL620" s="130">
        <f t="shared" si="87"/>
        <v>0.57600000000000007</v>
      </c>
      <c r="BM620" s="147">
        <f t="shared" si="88"/>
        <v>0.99911788982751426</v>
      </c>
      <c r="BN620" s="130">
        <f t="shared" si="89"/>
        <v>3.2531474860375553E-5</v>
      </c>
      <c r="BO620" s="130" t="str">
        <f t="shared" si="85"/>
        <v/>
      </c>
      <c r="BP620" s="122" t="str">
        <f t="shared" si="86"/>
        <v/>
      </c>
    </row>
    <row r="621" spans="26:68" ht="20.100000000000001" customHeight="1" x14ac:dyDescent="0.25">
      <c r="Z621" s="130">
        <v>86</v>
      </c>
      <c r="AA621" s="121">
        <f t="shared" si="90"/>
        <v>-3.6560000000000001</v>
      </c>
      <c r="AB621" s="121">
        <f t="shared" si="91"/>
        <v>4.9939832547162325E-4</v>
      </c>
      <c r="AC621" s="121">
        <f t="shared" si="92"/>
        <v>1.2809067671112139E-4</v>
      </c>
      <c r="AD621" s="121">
        <f t="shared" si="93"/>
        <v>4.9939832547162325E-4</v>
      </c>
      <c r="AE621" s="121" t="str">
        <f t="shared" si="94"/>
        <v/>
      </c>
      <c r="AF621" s="121" t="str">
        <f t="shared" si="95"/>
        <v/>
      </c>
      <c r="AM621" s="130"/>
      <c r="AZ621" s="130"/>
      <c r="BK621" s="130"/>
      <c r="BL621" s="130">
        <f t="shared" si="87"/>
        <v>0.58240000000000003</v>
      </c>
      <c r="BM621" s="147">
        <f t="shared" si="88"/>
        <v>0.99908535835265389</v>
      </c>
      <c r="BN621" s="130">
        <f t="shared" si="89"/>
        <v>3.3330755111027344E-5</v>
      </c>
      <c r="BO621" s="130" t="str">
        <f t="shared" si="85"/>
        <v/>
      </c>
      <c r="BP621" s="122" t="str">
        <f t="shared" si="86"/>
        <v/>
      </c>
    </row>
    <row r="622" spans="26:68" ht="20.100000000000001" customHeight="1" x14ac:dyDescent="0.25">
      <c r="Z622" s="121">
        <v>87</v>
      </c>
      <c r="AA622" s="121">
        <f t="shared" si="90"/>
        <v>-3.6520000000000001</v>
      </c>
      <c r="AB622" s="121">
        <f t="shared" si="91"/>
        <v>5.0675113483115172E-4</v>
      </c>
      <c r="AC622" s="121">
        <f t="shared" si="92"/>
        <v>1.3010294249197742E-4</v>
      </c>
      <c r="AD622" s="121">
        <f t="shared" si="93"/>
        <v>5.0675113483115172E-4</v>
      </c>
      <c r="AE622" s="121" t="str">
        <f t="shared" si="94"/>
        <v/>
      </c>
      <c r="AF622" s="121" t="str">
        <f t="shared" si="95"/>
        <v/>
      </c>
      <c r="BK622" s="130"/>
      <c r="BL622" s="130">
        <f t="shared" si="87"/>
        <v>0.58879999999999999</v>
      </c>
      <c r="BM622" s="147">
        <f t="shared" si="88"/>
        <v>0.99905202759754286</v>
      </c>
      <c r="BN622" s="130">
        <f t="shared" si="89"/>
        <v>3.4139477263162021E-5</v>
      </c>
      <c r="BO622" s="130" t="str">
        <f t="shared" si="85"/>
        <v/>
      </c>
      <c r="BP622" s="122" t="str">
        <f t="shared" si="86"/>
        <v/>
      </c>
    </row>
    <row r="623" spans="26:68" ht="20.100000000000001" customHeight="1" x14ac:dyDescent="0.25">
      <c r="Z623" s="121">
        <v>88</v>
      </c>
      <c r="AA623" s="121">
        <f t="shared" si="90"/>
        <v>-3.6480000000000001</v>
      </c>
      <c r="AB623" s="121">
        <f t="shared" si="91"/>
        <v>5.1420397474424319E-4</v>
      </c>
      <c r="AC623" s="121">
        <f t="shared" si="92"/>
        <v>1.3214481916326058E-4</v>
      </c>
      <c r="AD623" s="121">
        <f t="shared" si="93"/>
        <v>5.1420397474424319E-4</v>
      </c>
      <c r="AE623" s="121" t="str">
        <f t="shared" si="94"/>
        <v/>
      </c>
      <c r="AF623" s="121" t="str">
        <f t="shared" si="95"/>
        <v/>
      </c>
      <c r="BK623" s="130"/>
      <c r="BL623" s="130">
        <f t="shared" si="87"/>
        <v>0.59519999999999995</v>
      </c>
      <c r="BM623" s="147">
        <f t="shared" si="88"/>
        <v>0.9990178881202797</v>
      </c>
      <c r="BN623" s="130">
        <f t="shared" si="89"/>
        <v>3.4957606122154594E-5</v>
      </c>
      <c r="BO623" s="130" t="str">
        <f t="shared" si="85"/>
        <v/>
      </c>
      <c r="BP623" s="122" t="str">
        <f t="shared" si="86"/>
        <v/>
      </c>
    </row>
    <row r="624" spans="26:68" ht="20.100000000000001" customHeight="1" x14ac:dyDescent="0.25">
      <c r="Z624" s="121">
        <v>89</v>
      </c>
      <c r="AA624" s="121">
        <f t="shared" si="90"/>
        <v>-3.6440000000000001</v>
      </c>
      <c r="AB624" s="121">
        <f t="shared" si="91"/>
        <v>5.2175807612759965E-4</v>
      </c>
      <c r="AC624" s="121">
        <f t="shared" si="92"/>
        <v>1.3421670930463872E-4</v>
      </c>
      <c r="AD624" s="121">
        <f t="shared" si="93"/>
        <v>5.2175807612759965E-4</v>
      </c>
      <c r="AE624" s="121" t="str">
        <f t="shared" si="94"/>
        <v/>
      </c>
      <c r="AF624" s="121" t="str">
        <f t="shared" si="95"/>
        <v/>
      </c>
      <c r="BK624" s="130"/>
      <c r="BL624" s="130">
        <f t="shared" si="87"/>
        <v>0.60159999999999991</v>
      </c>
      <c r="BM624" s="147">
        <f t="shared" si="88"/>
        <v>0.99898293051415754</v>
      </c>
      <c r="BN624" s="130">
        <f t="shared" si="89"/>
        <v>3.5785105823471497E-5</v>
      </c>
      <c r="BO624" s="130" t="str">
        <f t="shared" si="85"/>
        <v/>
      </c>
      <c r="BP624" s="122" t="str">
        <f t="shared" si="86"/>
        <v/>
      </c>
    </row>
    <row r="625" spans="26:68" ht="20.100000000000001" customHeight="1" x14ac:dyDescent="0.25">
      <c r="Z625" s="121">
        <v>90</v>
      </c>
      <c r="AA625" s="121">
        <f t="shared" si="90"/>
        <v>-3.64</v>
      </c>
      <c r="AB625" s="121">
        <f t="shared" si="91"/>
        <v>5.2941468309493475E-4</v>
      </c>
      <c r="AC625" s="121">
        <f t="shared" si="92"/>
        <v>1.3631902044580166E-4</v>
      </c>
      <c r="AD625" s="121">
        <f t="shared" si="93"/>
        <v>5.2941468309493475E-4</v>
      </c>
      <c r="AE625" s="121" t="str">
        <f t="shared" si="94"/>
        <v/>
      </c>
      <c r="AF625" s="121" t="str">
        <f t="shared" si="95"/>
        <v/>
      </c>
      <c r="BK625" s="130"/>
      <c r="BL625" s="130">
        <f t="shared" si="87"/>
        <v>0.60799999999999987</v>
      </c>
      <c r="BM625" s="147">
        <f t="shared" si="88"/>
        <v>0.99894714540833407</v>
      </c>
      <c r="BN625" s="130">
        <f t="shared" si="89"/>
        <v>3.6621939848435758E-5</v>
      </c>
      <c r="BO625" s="130" t="str">
        <f t="shared" si="85"/>
        <v/>
      </c>
      <c r="BP625" s="122" t="str">
        <f t="shared" si="86"/>
        <v/>
      </c>
    </row>
    <row r="626" spans="26:68" ht="20.100000000000001" customHeight="1" x14ac:dyDescent="0.25">
      <c r="Z626" s="121">
        <v>91</v>
      </c>
      <c r="AA626" s="121">
        <f t="shared" si="90"/>
        <v>-3.6360000000000001</v>
      </c>
      <c r="AB626" s="121">
        <f t="shared" si="91"/>
        <v>5.3717505307064139E-4</v>
      </c>
      <c r="AC626" s="121">
        <f t="shared" si="92"/>
        <v>1.3845216511947908E-4</v>
      </c>
      <c r="AD626" s="121">
        <f t="shared" si="93"/>
        <v>5.3717505307064139E-4</v>
      </c>
      <c r="AE626" s="121" t="str">
        <f t="shared" si="94"/>
        <v/>
      </c>
      <c r="AF626" s="121" t="str">
        <f t="shared" si="95"/>
        <v/>
      </c>
      <c r="BK626" s="130"/>
      <c r="BL626" s="130">
        <f t="shared" si="87"/>
        <v>0.61439999999999984</v>
      </c>
      <c r="BM626" s="147">
        <f t="shared" si="88"/>
        <v>0.99891052346848563</v>
      </c>
      <c r="BN626" s="130">
        <f t="shared" si="89"/>
        <v>3.7468071044322038E-5</v>
      </c>
      <c r="BO626" s="130" t="str">
        <f t="shared" si="85"/>
        <v/>
      </c>
      <c r="BP626" s="122" t="str">
        <f t="shared" si="86"/>
        <v/>
      </c>
    </row>
    <row r="627" spans="26:68" ht="20.100000000000001" customHeight="1" x14ac:dyDescent="0.25">
      <c r="Z627" s="130">
        <v>92</v>
      </c>
      <c r="AA627" s="121">
        <f t="shared" si="90"/>
        <v>-3.6320000000000001</v>
      </c>
      <c r="AB627" s="121">
        <f t="shared" si="91"/>
        <v>5.4504045690405571E-4</v>
      </c>
      <c r="AC627" s="121">
        <f t="shared" si="92"/>
        <v>1.4061656091490874E-4</v>
      </c>
      <c r="AD627" s="121">
        <f t="shared" si="93"/>
        <v>5.4504045690405571E-4</v>
      </c>
      <c r="AE627" s="121" t="str">
        <f t="shared" si="94"/>
        <v/>
      </c>
      <c r="AF627" s="121" t="str">
        <f t="shared" si="95"/>
        <v/>
      </c>
      <c r="AM627" s="130"/>
      <c r="AZ627" s="130"/>
      <c r="BK627" s="130"/>
      <c r="BL627" s="130">
        <f t="shared" si="87"/>
        <v>0.6207999999999998</v>
      </c>
      <c r="BM627" s="147">
        <f t="shared" si="88"/>
        <v>0.99887305539744131</v>
      </c>
      <c r="BN627" s="130">
        <f t="shared" si="89"/>
        <v>3.8323461638900547E-5</v>
      </c>
      <c r="BO627" s="130" t="str">
        <f t="shared" si="85"/>
        <v/>
      </c>
      <c r="BP627" s="122" t="str">
        <f t="shared" si="86"/>
        <v/>
      </c>
    </row>
    <row r="628" spans="26:68" ht="20.100000000000001" customHeight="1" x14ac:dyDescent="0.25">
      <c r="Z628" s="121">
        <v>93</v>
      </c>
      <c r="AA628" s="121">
        <f t="shared" si="90"/>
        <v>-3.6280000000000001</v>
      </c>
      <c r="AB628" s="121">
        <f t="shared" si="91"/>
        <v>5.530121789843179E-4</v>
      </c>
      <c r="AC628" s="121">
        <f t="shared" si="92"/>
        <v>1.4281263053176729E-4</v>
      </c>
      <c r="AD628" s="121">
        <f t="shared" si="93"/>
        <v>5.530121789843179E-4</v>
      </c>
      <c r="AE628" s="121" t="str">
        <f t="shared" si="94"/>
        <v/>
      </c>
      <c r="AF628" s="121" t="str">
        <f t="shared" si="95"/>
        <v/>
      </c>
      <c r="BK628" s="130"/>
      <c r="BL628" s="130">
        <f t="shared" si="87"/>
        <v>0.62719999999999976</v>
      </c>
      <c r="BM628" s="147">
        <f t="shared" si="88"/>
        <v>0.99883473193580241</v>
      </c>
      <c r="BN628" s="130">
        <f t="shared" si="89"/>
        <v>3.9188073257867551E-5</v>
      </c>
      <c r="BO628" s="130" t="str">
        <f t="shared" si="85"/>
        <v/>
      </c>
      <c r="BP628" s="122" t="str">
        <f t="shared" si="86"/>
        <v/>
      </c>
    </row>
    <row r="629" spans="26:68" ht="20.100000000000001" customHeight="1" x14ac:dyDescent="0.25">
      <c r="Z629" s="121">
        <v>94</v>
      </c>
      <c r="AA629" s="121">
        <f t="shared" si="90"/>
        <v>-3.6240000000000001</v>
      </c>
      <c r="AB629" s="121">
        <f t="shared" si="91"/>
        <v>5.6109151735582138E-4</v>
      </c>
      <c r="AC629" s="121">
        <f t="shared" si="92"/>
        <v>1.4504080183455934E-4</v>
      </c>
      <c r="AD629" s="121">
        <f t="shared" si="93"/>
        <v>5.6109151735582138E-4</v>
      </c>
      <c r="AE629" s="121" t="str">
        <f t="shared" si="94"/>
        <v/>
      </c>
      <c r="AF629" s="121" t="str">
        <f t="shared" si="95"/>
        <v/>
      </c>
      <c r="BK629" s="130"/>
      <c r="BL629" s="130">
        <f t="shared" si="87"/>
        <v>0.63359999999999972</v>
      </c>
      <c r="BM629" s="147">
        <f t="shared" si="88"/>
        <v>0.99879554386254454</v>
      </c>
      <c r="BN629" s="130">
        <f t="shared" si="89"/>
        <v>4.0061866941720758E-5</v>
      </c>
      <c r="BO629" s="130" t="str">
        <f t="shared" si="85"/>
        <v/>
      </c>
      <c r="BP629" s="122" t="str">
        <f t="shared" si="86"/>
        <v/>
      </c>
    </row>
    <row r="630" spans="26:68" ht="20.100000000000001" customHeight="1" x14ac:dyDescent="0.25">
      <c r="Z630" s="121">
        <v>95</v>
      </c>
      <c r="AA630" s="121">
        <f t="shared" si="90"/>
        <v>-3.62</v>
      </c>
      <c r="AB630" s="121">
        <f t="shared" si="91"/>
        <v>5.6927978383425261E-4</v>
      </c>
      <c r="AC630" s="121">
        <f t="shared" si="92"/>
        <v>1.4730150790747228E-4</v>
      </c>
      <c r="AD630" s="121">
        <f t="shared" si="93"/>
        <v>5.6927978383425261E-4</v>
      </c>
      <c r="AE630" s="121" t="str">
        <f t="shared" si="94"/>
        <v/>
      </c>
      <c r="AF630" s="121" t="str">
        <f t="shared" si="95"/>
        <v/>
      </c>
      <c r="BK630" s="130"/>
      <c r="BL630" s="130">
        <f t="shared" si="87"/>
        <v>0.63999999999999968</v>
      </c>
      <c r="BM630" s="147">
        <f t="shared" si="88"/>
        <v>0.99875548199560282</v>
      </c>
      <c r="BN630" s="130">
        <f t="shared" si="89"/>
        <v>4.0944803159637111E-5</v>
      </c>
      <c r="BO630" s="130" t="str">
        <f t="shared" si="85"/>
        <v/>
      </c>
      <c r="BP630" s="122" t="str">
        <f t="shared" si="86"/>
        <v/>
      </c>
    </row>
    <row r="631" spans="26:68" ht="20.100000000000001" customHeight="1" x14ac:dyDescent="0.25">
      <c r="Z631" s="121">
        <v>96</v>
      </c>
      <c r="AA631" s="121">
        <f t="shared" si="90"/>
        <v>-3.6160000000000001</v>
      </c>
      <c r="AB631" s="121">
        <f t="shared" si="91"/>
        <v>5.7757830412321839E-4</v>
      </c>
      <c r="AC631" s="121">
        <f t="shared" si="92"/>
        <v>1.4959518710969182E-4</v>
      </c>
      <c r="AD631" s="121">
        <f t="shared" si="93"/>
        <v>5.7757830412321839E-4</v>
      </c>
      <c r="AE631" s="121" t="str">
        <f t="shared" si="94"/>
        <v/>
      </c>
      <c r="AF631" s="121" t="str">
        <f t="shared" si="95"/>
        <v/>
      </c>
      <c r="BK631" s="130"/>
      <c r="BL631" s="130">
        <f t="shared" si="87"/>
        <v>0.64639999999999964</v>
      </c>
      <c r="BM631" s="147">
        <f t="shared" si="88"/>
        <v>0.99871453719244319</v>
      </c>
      <c r="BN631" s="130">
        <f t="shared" si="89"/>
        <v>4.1836841827347371E-5</v>
      </c>
      <c r="BO631" s="130" t="str">
        <f t="shared" si="85"/>
        <v/>
      </c>
      <c r="BP631" s="122" t="str">
        <f t="shared" si="86"/>
        <v/>
      </c>
    </row>
    <row r="632" spans="26:68" ht="20.100000000000001" customHeight="1" x14ac:dyDescent="0.25">
      <c r="Z632" s="121">
        <v>97</v>
      </c>
      <c r="AA632" s="121">
        <f t="shared" si="90"/>
        <v>-3.6120000000000001</v>
      </c>
      <c r="AB632" s="121">
        <f t="shared" si="91"/>
        <v>5.859884179314559E-4</v>
      </c>
      <c r="AC632" s="121">
        <f t="shared" si="92"/>
        <v>1.5192228313118955E-4</v>
      </c>
      <c r="AD632" s="121">
        <f t="shared" si="93"/>
        <v>5.859884179314559E-4</v>
      </c>
      <c r="AE632" s="121" t="str">
        <f t="shared" si="94"/>
        <v/>
      </c>
      <c r="AF632" s="121" t="str">
        <f t="shared" si="95"/>
        <v/>
      </c>
      <c r="BK632" s="130"/>
      <c r="BL632" s="130">
        <f t="shared" si="87"/>
        <v>0.6527999999999996</v>
      </c>
      <c r="BM632" s="147">
        <f t="shared" si="88"/>
        <v>0.99867270035061584</v>
      </c>
      <c r="BN632" s="130">
        <f t="shared" si="89"/>
        <v>4.2737942319903688E-5</v>
      </c>
      <c r="BO632" s="130" t="str">
        <f t="shared" si="85"/>
        <v/>
      </c>
      <c r="BP632" s="122" t="str">
        <f t="shared" si="86"/>
        <v/>
      </c>
    </row>
    <row r="633" spans="26:68" ht="20.100000000000001" customHeight="1" x14ac:dyDescent="0.25">
      <c r="Z633" s="121">
        <v>98</v>
      </c>
      <c r="AA633" s="121">
        <f t="shared" si="90"/>
        <v>-3.6080000000000001</v>
      </c>
      <c r="AB633" s="121">
        <f t="shared" si="91"/>
        <v>5.9451147909062312E-4</v>
      </c>
      <c r="AC633" s="121">
        <f t="shared" si="92"/>
        <v>1.5428324504897871E-4</v>
      </c>
      <c r="AD633" s="121">
        <f t="shared" si="93"/>
        <v>5.9451147909062312E-4</v>
      </c>
      <c r="AE633" s="121" t="str">
        <f t="shared" si="94"/>
        <v/>
      </c>
      <c r="AF633" s="121" t="str">
        <f t="shared" si="95"/>
        <v/>
      </c>
      <c r="BK633" s="130"/>
      <c r="BL633" s="130">
        <f t="shared" si="87"/>
        <v>0.65919999999999956</v>
      </c>
      <c r="BM633" s="147">
        <f t="shared" si="88"/>
        <v>0.99862996240829593</v>
      </c>
      <c r="BN633" s="130">
        <f t="shared" si="89"/>
        <v>4.36480634881109E-5</v>
      </c>
      <c r="BO633" s="130" t="str">
        <f t="shared" si="85"/>
        <v/>
      </c>
      <c r="BP633" s="122" t="str">
        <f t="shared" si="86"/>
        <v/>
      </c>
    </row>
    <row r="634" spans="26:68" ht="20.100000000000001" customHeight="1" x14ac:dyDescent="0.25">
      <c r="Z634" s="130">
        <v>99</v>
      </c>
      <c r="AA634" s="121">
        <f t="shared" si="90"/>
        <v>-3.6040000000000001</v>
      </c>
      <c r="AB634" s="121">
        <f t="shared" si="91"/>
        <v>6.0314885567366774E-4</v>
      </c>
      <c r="AC634" s="121">
        <f t="shared" si="92"/>
        <v>1.5667852738384132E-4</v>
      </c>
      <c r="AD634" s="121">
        <f t="shared" si="93"/>
        <v>6.0314885567366774E-4</v>
      </c>
      <c r="AE634" s="121" t="str">
        <f t="shared" si="94"/>
        <v/>
      </c>
      <c r="AF634" s="121" t="str">
        <f t="shared" si="95"/>
        <v/>
      </c>
      <c r="AM634" s="130"/>
      <c r="AZ634" s="130"/>
      <c r="BK634" s="130"/>
      <c r="BL634" s="130">
        <f t="shared" si="87"/>
        <v>0.66559999999999953</v>
      </c>
      <c r="BM634" s="147">
        <f t="shared" si="88"/>
        <v>0.99858631434480782</v>
      </c>
      <c r="BN634" s="130">
        <f t="shared" si="89"/>
        <v>4.4567163672071253E-5</v>
      </c>
      <c r="BO634" s="130" t="str">
        <f t="shared" si="85"/>
        <v/>
      </c>
      <c r="BP634" s="122" t="str">
        <f t="shared" si="86"/>
        <v/>
      </c>
    </row>
    <row r="635" spans="26:68" ht="20.100000000000001" customHeight="1" x14ac:dyDescent="0.25">
      <c r="Z635" s="121">
        <v>100</v>
      </c>
      <c r="AA635" s="121">
        <f t="shared" si="90"/>
        <v>-3.6</v>
      </c>
      <c r="AB635" s="121">
        <f t="shared" si="91"/>
        <v>6.119019301137719E-4</v>
      </c>
      <c r="AC635" s="121">
        <f t="shared" si="92"/>
        <v>1.5910859015753364E-4</v>
      </c>
      <c r="AD635" s="121">
        <f t="shared" si="93"/>
        <v>6.119019301137719E-4</v>
      </c>
      <c r="AE635" s="121" t="str">
        <f t="shared" si="94"/>
        <v/>
      </c>
      <c r="AF635" s="121" t="str">
        <f t="shared" si="95"/>
        <v/>
      </c>
      <c r="BK635" s="130"/>
      <c r="BL635" s="130">
        <f t="shared" si="87"/>
        <v>0.67199999999999949</v>
      </c>
      <c r="BM635" s="147">
        <f t="shared" si="88"/>
        <v>0.99854174718113575</v>
      </c>
      <c r="BN635" s="130">
        <f t="shared" si="89"/>
        <v>4.5495200715950368E-5</v>
      </c>
      <c r="BO635" s="130" t="str">
        <f t="shared" si="85"/>
        <v/>
      </c>
      <c r="BP635" s="122" t="str">
        <f t="shared" si="86"/>
        <v/>
      </c>
    </row>
    <row r="636" spans="26:68" ht="20.100000000000001" customHeight="1" x14ac:dyDescent="0.25">
      <c r="Z636" s="121">
        <v>101</v>
      </c>
      <c r="AA636" s="121">
        <f t="shared" si="90"/>
        <v>-3.5960000000000001</v>
      </c>
      <c r="AB636" s="121">
        <f t="shared" si="91"/>
        <v>6.2077209932386967E-4</v>
      </c>
      <c r="AC636" s="121">
        <f t="shared" si="92"/>
        <v>1.6157389895046271E-4</v>
      </c>
      <c r="AD636" s="121">
        <f t="shared" si="93"/>
        <v>6.2077209932386967E-4</v>
      </c>
      <c r="AE636" s="121" t="str">
        <f t="shared" si="94"/>
        <v/>
      </c>
      <c r="AF636" s="121" t="str">
        <f t="shared" si="95"/>
        <v/>
      </c>
      <c r="BK636" s="130"/>
      <c r="BL636" s="130">
        <f t="shared" si="87"/>
        <v>0.67839999999999945</v>
      </c>
      <c r="BM636" s="147">
        <f t="shared" si="88"/>
        <v>0.9984962519804198</v>
      </c>
      <c r="BN636" s="130">
        <f t="shared" si="89"/>
        <v>4.6432131980744806E-5</v>
      </c>
      <c r="BO636" s="130" t="str">
        <f t="shared" si="85"/>
        <v/>
      </c>
      <c r="BP636" s="122" t="str">
        <f t="shared" si="86"/>
        <v/>
      </c>
    </row>
    <row r="637" spans="26:68" ht="20.100000000000001" customHeight="1" x14ac:dyDescent="0.25">
      <c r="Z637" s="121">
        <v>102</v>
      </c>
      <c r="AA637" s="121">
        <f t="shared" si="90"/>
        <v>-3.5920000000000001</v>
      </c>
      <c r="AB637" s="121">
        <f t="shared" si="91"/>
        <v>6.2976077481672959E-4</v>
      </c>
      <c r="AC637" s="121">
        <f t="shared" si="92"/>
        <v>1.640749249598474E-4</v>
      </c>
      <c r="AD637" s="121">
        <f t="shared" si="93"/>
        <v>6.2976077481672959E-4</v>
      </c>
      <c r="AE637" s="121" t="str">
        <f t="shared" si="94"/>
        <v/>
      </c>
      <c r="AF637" s="121" t="str">
        <f t="shared" si="95"/>
        <v/>
      </c>
      <c r="BK637" s="130"/>
      <c r="BL637" s="130">
        <f t="shared" si="87"/>
        <v>0.68479999999999941</v>
      </c>
      <c r="BM637" s="147">
        <f t="shared" si="88"/>
        <v>0.99844981984843906</v>
      </c>
      <c r="BN637" s="130">
        <f t="shared" si="89"/>
        <v>4.737791435882599E-5</v>
      </c>
      <c r="BO637" s="130" t="str">
        <f t="shared" si="85"/>
        <v/>
      </c>
      <c r="BP637" s="122" t="str">
        <f t="shared" si="86"/>
        <v/>
      </c>
    </row>
    <row r="638" spans="26:68" ht="20.100000000000001" customHeight="1" x14ac:dyDescent="0.25">
      <c r="Z638" s="121">
        <v>103</v>
      </c>
      <c r="AA638" s="121">
        <f t="shared" si="90"/>
        <v>-3.5880000000000001</v>
      </c>
      <c r="AB638" s="121">
        <f t="shared" si="91"/>
        <v>6.388693828256049E-4</v>
      </c>
      <c r="AC638" s="121">
        <f t="shared" si="92"/>
        <v>1.6661214505835818E-4</v>
      </c>
      <c r="AD638" s="121">
        <f t="shared" si="93"/>
        <v>6.388693828256049E-4</v>
      </c>
      <c r="AE638" s="121" t="str">
        <f t="shared" si="94"/>
        <v/>
      </c>
      <c r="AF638" s="121" t="str">
        <f t="shared" si="95"/>
        <v/>
      </c>
      <c r="BK638" s="130"/>
      <c r="BL638" s="130">
        <f t="shared" si="87"/>
        <v>0.69119999999999937</v>
      </c>
      <c r="BM638" s="147">
        <f t="shared" si="88"/>
        <v>0.99840244193408023</v>
      </c>
      <c r="BN638" s="130">
        <f t="shared" si="89"/>
        <v>4.8332504287484923E-5</v>
      </c>
      <c r="BO638" s="130" t="str">
        <f t="shared" si="85"/>
        <v/>
      </c>
      <c r="BP638" s="122" t="str">
        <f t="shared" si="86"/>
        <v/>
      </c>
    </row>
    <row r="639" spans="26:68" ht="20.100000000000001" customHeight="1" x14ac:dyDescent="0.25">
      <c r="Z639" s="121">
        <v>104</v>
      </c>
      <c r="AA639" s="121">
        <f t="shared" si="90"/>
        <v>-3.5840000000000001</v>
      </c>
      <c r="AB639" s="121">
        <f t="shared" si="91"/>
        <v>6.4809936442544714E-4</v>
      </c>
      <c r="AC639" s="121">
        <f t="shared" si="92"/>
        <v>1.6918604185324178E-4</v>
      </c>
      <c r="AD639" s="121">
        <f t="shared" si="93"/>
        <v>6.4809936442544714E-4</v>
      </c>
      <c r="AE639" s="121" t="str">
        <f t="shared" si="94"/>
        <v/>
      </c>
      <c r="AF639" s="121" t="str">
        <f t="shared" si="95"/>
        <v/>
      </c>
      <c r="BK639" s="130"/>
      <c r="BL639" s="130">
        <f t="shared" si="87"/>
        <v>0.69759999999999933</v>
      </c>
      <c r="BM639" s="147">
        <f t="shared" si="88"/>
        <v>0.99835410942979275</v>
      </c>
      <c r="BN639" s="130">
        <f t="shared" si="89"/>
        <v>4.9295857759590334E-5</v>
      </c>
      <c r="BO639" s="130" t="str">
        <f t="shared" si="85"/>
        <v/>
      </c>
      <c r="BP639" s="122" t="str">
        <f t="shared" si="86"/>
        <v/>
      </c>
    </row>
    <row r="640" spans="26:68" ht="20.100000000000001" customHeight="1" x14ac:dyDescent="0.25">
      <c r="Z640" s="130">
        <v>105</v>
      </c>
      <c r="AA640" s="121">
        <f t="shared" si="90"/>
        <v>-3.58</v>
      </c>
      <c r="AB640" s="121">
        <f t="shared" si="91"/>
        <v>6.5745217565467645E-4</v>
      </c>
      <c r="AC640" s="121">
        <f t="shared" si="92"/>
        <v>1.7179710374593045E-4</v>
      </c>
      <c r="AD640" s="121">
        <f t="shared" si="93"/>
        <v>6.5745217565467645E-4</v>
      </c>
      <c r="AE640" s="121" t="str">
        <f t="shared" si="94"/>
        <v/>
      </c>
      <c r="AF640" s="121" t="str">
        <f t="shared" si="95"/>
        <v/>
      </c>
      <c r="AM640" s="130"/>
      <c r="AZ640" s="130"/>
      <c r="BK640" s="130"/>
      <c r="BL640" s="130">
        <f t="shared" si="87"/>
        <v>0.70399999999999929</v>
      </c>
      <c r="BM640" s="147">
        <f t="shared" si="88"/>
        <v>0.99830481357203316</v>
      </c>
      <c r="BN640" s="130">
        <f t="shared" si="89"/>
        <v>5.0267930339797928E-5</v>
      </c>
      <c r="BO640" s="130" t="str">
        <f t="shared" si="85"/>
        <v/>
      </c>
      <c r="BP640" s="122" t="str">
        <f t="shared" si="86"/>
        <v/>
      </c>
    </row>
    <row r="641" spans="26:68" ht="20.100000000000001" customHeight="1" x14ac:dyDescent="0.25">
      <c r="Z641" s="121">
        <v>106</v>
      </c>
      <c r="AA641" s="121">
        <f t="shared" si="90"/>
        <v>-3.5760000000000001</v>
      </c>
      <c r="AB641" s="121">
        <f t="shared" si="91"/>
        <v>6.6692928763750227E-4</v>
      </c>
      <c r="AC641" s="121">
        <f t="shared" si="92"/>
        <v>1.7444582499214154E-4</v>
      </c>
      <c r="AD641" s="121">
        <f t="shared" si="93"/>
        <v>6.6692928763750227E-4</v>
      </c>
      <c r="AE641" s="121" t="str">
        <f t="shared" si="94"/>
        <v/>
      </c>
      <c r="AF641" s="121" t="str">
        <f t="shared" si="95"/>
        <v/>
      </c>
      <c r="BK641" s="130"/>
      <c r="BL641" s="130">
        <f t="shared" si="87"/>
        <v>0.71039999999999925</v>
      </c>
      <c r="BM641" s="147">
        <f t="shared" si="88"/>
        <v>0.99825454564169336</v>
      </c>
      <c r="BN641" s="130">
        <f t="shared" si="89"/>
        <v>5.1248677173321155E-5</v>
      </c>
      <c r="BO641" s="130" t="str">
        <f t="shared" si="85"/>
        <v/>
      </c>
      <c r="BP641" s="122" t="str">
        <f t="shared" si="86"/>
        <v/>
      </c>
    </row>
    <row r="642" spans="26:68" ht="20.100000000000001" customHeight="1" x14ac:dyDescent="0.25">
      <c r="Z642" s="121">
        <v>107</v>
      </c>
      <c r="AA642" s="121">
        <f t="shared" si="90"/>
        <v>-3.5720000000000001</v>
      </c>
      <c r="AB642" s="121">
        <f t="shared" si="91"/>
        <v>6.7653218670680473E-4</v>
      </c>
      <c r="AC642" s="121">
        <f t="shared" si="92"/>
        <v>1.7713270576246462E-4</v>
      </c>
      <c r="AD642" s="121">
        <f t="shared" si="93"/>
        <v>6.7653218670680473E-4</v>
      </c>
      <c r="AE642" s="121" t="str">
        <f t="shared" si="94"/>
        <v/>
      </c>
      <c r="AF642" s="121" t="str">
        <f t="shared" si="95"/>
        <v/>
      </c>
      <c r="BK642" s="130"/>
      <c r="BL642" s="130">
        <f t="shared" si="87"/>
        <v>0.71679999999999922</v>
      </c>
      <c r="BM642" s="147">
        <f t="shared" si="88"/>
        <v>0.99820329696452004</v>
      </c>
      <c r="BN642" s="130">
        <f t="shared" si="89"/>
        <v>5.2238053001030238E-5</v>
      </c>
      <c r="BO642" s="130" t="str">
        <f t="shared" si="85"/>
        <v/>
      </c>
      <c r="BP642" s="122" t="str">
        <f t="shared" si="86"/>
        <v/>
      </c>
    </row>
    <row r="643" spans="26:68" ht="20.100000000000001" customHeight="1" x14ac:dyDescent="0.25">
      <c r="Z643" s="121">
        <v>108</v>
      </c>
      <c r="AA643" s="121">
        <f t="shared" si="90"/>
        <v>-3.5680000000000001</v>
      </c>
      <c r="AB643" s="121">
        <f t="shared" si="91"/>
        <v>6.862623745275524E-4</v>
      </c>
      <c r="AC643" s="121">
        <f t="shared" si="92"/>
        <v>1.79858252203444E-4</v>
      </c>
      <c r="AD643" s="121">
        <f t="shared" si="93"/>
        <v>6.862623745275524E-4</v>
      </c>
      <c r="AE643" s="121" t="str">
        <f t="shared" si="94"/>
        <v/>
      </c>
      <c r="AF643" s="121" t="str">
        <f t="shared" si="95"/>
        <v/>
      </c>
      <c r="BK643" s="130"/>
      <c r="BL643" s="130">
        <f t="shared" si="87"/>
        <v>0.72319999999999918</v>
      </c>
      <c r="BM643" s="147">
        <f t="shared" si="88"/>
        <v>0.99815105891151901</v>
      </c>
      <c r="BN643" s="130">
        <f t="shared" si="89"/>
        <v>5.3236012169666225E-5</v>
      </c>
      <c r="BO643" s="130" t="str">
        <f t="shared" si="85"/>
        <v/>
      </c>
      <c r="BP643" s="122" t="str">
        <f t="shared" si="86"/>
        <v/>
      </c>
    </row>
    <row r="644" spans="26:68" ht="20.100000000000001" customHeight="1" x14ac:dyDescent="0.25">
      <c r="Z644" s="121">
        <v>109</v>
      </c>
      <c r="AA644" s="121">
        <f t="shared" si="90"/>
        <v>-3.5640000000000001</v>
      </c>
      <c r="AB644" s="121">
        <f t="shared" si="91"/>
        <v>6.9612136822076872E-4</v>
      </c>
      <c r="AC644" s="121">
        <f t="shared" si="92"/>
        <v>1.8262297649915564E-4</v>
      </c>
      <c r="AD644" s="121">
        <f t="shared" si="93"/>
        <v>6.9612136822076872E-4</v>
      </c>
      <c r="AE644" s="121" t="str">
        <f t="shared" si="94"/>
        <v/>
      </c>
      <c r="AF644" s="121" t="str">
        <f t="shared" si="95"/>
        <v/>
      </c>
      <c r="BK644" s="130"/>
      <c r="BL644" s="130">
        <f t="shared" si="87"/>
        <v>0.72959999999999914</v>
      </c>
      <c r="BM644" s="147">
        <f t="shared" si="88"/>
        <v>0.99809782289934934</v>
      </c>
      <c r="BN644" s="130">
        <f t="shared" si="89"/>
        <v>5.4242508643609355E-5</v>
      </c>
      <c r="BO644" s="130" t="str">
        <f t="shared" si="85"/>
        <v/>
      </c>
      <c r="BP644" s="122" t="str">
        <f t="shared" si="86"/>
        <v/>
      </c>
    </row>
    <row r="645" spans="26:68" ht="20.100000000000001" customHeight="1" x14ac:dyDescent="0.25">
      <c r="Z645" s="121">
        <v>110</v>
      </c>
      <c r="AA645" s="121">
        <f t="shared" si="90"/>
        <v>-3.56</v>
      </c>
      <c r="AB645" s="121">
        <f t="shared" si="91"/>
        <v>7.061107004880362E-4</v>
      </c>
      <c r="AC645" s="121">
        <f t="shared" si="92"/>
        <v>1.8542739693327775E-4</v>
      </c>
      <c r="AD645" s="121">
        <f t="shared" si="93"/>
        <v>7.061107004880362E-4</v>
      </c>
      <c r="AE645" s="121" t="str">
        <f t="shared" si="94"/>
        <v/>
      </c>
      <c r="AF645" s="121" t="str">
        <f t="shared" si="95"/>
        <v/>
      </c>
      <c r="BK645" s="130"/>
      <c r="BL645" s="130">
        <f t="shared" si="87"/>
        <v>0.7359999999999991</v>
      </c>
      <c r="BM645" s="147">
        <f t="shared" si="88"/>
        <v>0.99804358039070573</v>
      </c>
      <c r="BN645" s="130">
        <f t="shared" si="89"/>
        <v>5.5257496017313557E-5</v>
      </c>
      <c r="BO645" s="130" t="str">
        <f t="shared" si="85"/>
        <v/>
      </c>
      <c r="BP645" s="122" t="str">
        <f t="shared" si="86"/>
        <v/>
      </c>
    </row>
    <row r="646" spans="26:68" ht="20.100000000000001" customHeight="1" x14ac:dyDescent="0.25">
      <c r="Z646" s="121">
        <v>111</v>
      </c>
      <c r="AA646" s="121">
        <f t="shared" si="90"/>
        <v>-3.556</v>
      </c>
      <c r="AB646" s="121">
        <f t="shared" si="91"/>
        <v>7.1623191973653271E-4</v>
      </c>
      <c r="AC646" s="121">
        <f t="shared" si="92"/>
        <v>1.8827203795166483E-4</v>
      </c>
      <c r="AD646" s="121">
        <f t="shared" si="93"/>
        <v>7.1623191973653271E-4</v>
      </c>
      <c r="AE646" s="121" t="str">
        <f t="shared" si="94"/>
        <v/>
      </c>
      <c r="AF646" s="121" t="str">
        <f t="shared" si="95"/>
        <v/>
      </c>
      <c r="BK646" s="130"/>
      <c r="BL646" s="130">
        <f t="shared" si="87"/>
        <v>0.74239999999999906</v>
      </c>
      <c r="BM646" s="147">
        <f t="shared" si="88"/>
        <v>0.99798832289468842</v>
      </c>
      <c r="BN646" s="130">
        <f t="shared" si="89"/>
        <v>5.628092752518743E-5</v>
      </c>
      <c r="BO646" s="130" t="str">
        <f t="shared" si="85"/>
        <v/>
      </c>
      <c r="BP646" s="122" t="str">
        <f t="shared" si="86"/>
        <v/>
      </c>
    </row>
    <row r="647" spans="26:68" ht="20.100000000000001" customHeight="1" x14ac:dyDescent="0.25">
      <c r="Z647" s="130">
        <v>112</v>
      </c>
      <c r="AA647" s="121">
        <f t="shared" si="90"/>
        <v>-3.552</v>
      </c>
      <c r="AB647" s="121">
        <f t="shared" si="91"/>
        <v>7.2648659020460105E-4</v>
      </c>
      <c r="AC647" s="121">
        <f t="shared" si="92"/>
        <v>1.9115743022542035E-4</v>
      </c>
      <c r="AD647" s="121">
        <f t="shared" si="93"/>
        <v>7.2648659020460105E-4</v>
      </c>
      <c r="AE647" s="121" t="str">
        <f t="shared" si="94"/>
        <v/>
      </c>
      <c r="AF647" s="121" t="str">
        <f t="shared" si="95"/>
        <v/>
      </c>
      <c r="AM647" s="130"/>
      <c r="AZ647" s="130"/>
      <c r="BK647" s="130"/>
      <c r="BL647" s="130">
        <f t="shared" si="87"/>
        <v>0.74879999999999902</v>
      </c>
      <c r="BM647" s="147">
        <f t="shared" si="88"/>
        <v>0.99793204196716323</v>
      </c>
      <c r="BN647" s="130">
        <f t="shared" si="89"/>
        <v>5.7312756053806702E-5</v>
      </c>
      <c r="BO647" s="130" t="str">
        <f t="shared" si="85"/>
        <v/>
      </c>
      <c r="BP647" s="122" t="str">
        <f t="shared" si="86"/>
        <v/>
      </c>
    </row>
    <row r="648" spans="26:68" ht="20.100000000000001" customHeight="1" x14ac:dyDescent="0.25">
      <c r="Z648" s="121">
        <v>113</v>
      </c>
      <c r="AA648" s="121">
        <f t="shared" si="90"/>
        <v>-3.548</v>
      </c>
      <c r="AB648" s="121">
        <f t="shared" si="91"/>
        <v>7.3687629208784005E-4</v>
      </c>
      <c r="AC648" s="121">
        <f t="shared" si="92"/>
        <v>1.9408411071447355E-4</v>
      </c>
      <c r="AD648" s="121">
        <f t="shared" si="93"/>
        <v>7.3687629208784005E-4</v>
      </c>
      <c r="AE648" s="121" t="str">
        <f t="shared" si="94"/>
        <v/>
      </c>
      <c r="AF648" s="121" t="str">
        <f t="shared" si="95"/>
        <v/>
      </c>
      <c r="BK648" s="130"/>
      <c r="BL648" s="130">
        <f t="shared" si="87"/>
        <v>0.75519999999999898</v>
      </c>
      <c r="BM648" s="147">
        <f t="shared" si="88"/>
        <v>0.99787472921110942</v>
      </c>
      <c r="BN648" s="130">
        <f t="shared" si="89"/>
        <v>5.8352934151351121E-5</v>
      </c>
      <c r="BO648" s="130" t="str">
        <f t="shared" si="85"/>
        <v/>
      </c>
      <c r="BP648" s="122" t="str">
        <f t="shared" si="86"/>
        <v/>
      </c>
    </row>
    <row r="649" spans="26:68" ht="20.100000000000001" customHeight="1" x14ac:dyDescent="0.25">
      <c r="Z649" s="121">
        <v>114</v>
      </c>
      <c r="AA649" s="121">
        <f t="shared" si="90"/>
        <v>-3.544</v>
      </c>
      <c r="AB649" s="121">
        <f t="shared" si="91"/>
        <v>7.4740262166571997E-4</v>
      </c>
      <c r="AC649" s="121">
        <f t="shared" si="92"/>
        <v>1.9705262273166189E-4</v>
      </c>
      <c r="AD649" s="121">
        <f t="shared" si="93"/>
        <v>7.4740262166571997E-4</v>
      </c>
      <c r="AE649" s="121" t="str">
        <f t="shared" si="94"/>
        <v/>
      </c>
      <c r="AF649" s="121" t="str">
        <f t="shared" si="95"/>
        <v/>
      </c>
      <c r="BK649" s="130"/>
      <c r="BL649" s="130">
        <f t="shared" si="87"/>
        <v>0.76159999999999894</v>
      </c>
      <c r="BM649" s="147">
        <f t="shared" si="88"/>
        <v>0.99781637627695807</v>
      </c>
      <c r="BN649" s="130">
        <f t="shared" si="89"/>
        <v>5.9401414039372824E-5</v>
      </c>
      <c r="BO649" s="130" t="str">
        <f t="shared" si="85"/>
        <v/>
      </c>
      <c r="BP649" s="122" t="str">
        <f t="shared" si="86"/>
        <v/>
      </c>
    </row>
    <row r="650" spans="26:68" ht="20.100000000000001" customHeight="1" x14ac:dyDescent="0.25">
      <c r="Z650" s="121">
        <v>115</v>
      </c>
      <c r="AA650" s="121">
        <f t="shared" si="90"/>
        <v>-3.54</v>
      </c>
      <c r="AB650" s="121">
        <f t="shared" si="91"/>
        <v>7.580671914287103E-4</v>
      </c>
      <c r="AC650" s="121">
        <f t="shared" si="92"/>
        <v>2.0006351600732001E-4</v>
      </c>
      <c r="AD650" s="121">
        <f t="shared" si="93"/>
        <v>7.580671914287103E-4</v>
      </c>
      <c r="AE650" s="121" t="str">
        <f t="shared" si="94"/>
        <v/>
      </c>
      <c r="AF650" s="121" t="str">
        <f t="shared" si="95"/>
        <v/>
      </c>
      <c r="BK650" s="130"/>
      <c r="BL650" s="130">
        <f t="shared" si="87"/>
        <v>0.76799999999999891</v>
      </c>
      <c r="BM650" s="147">
        <f t="shared" si="88"/>
        <v>0.9977569748629187</v>
      </c>
      <c r="BN650" s="130">
        <f t="shared" si="89"/>
        <v>6.0458147621789138E-5</v>
      </c>
      <c r="BO650" s="130" t="str">
        <f t="shared" si="85"/>
        <v/>
      </c>
      <c r="BP650" s="122" t="str">
        <f t="shared" si="86"/>
        <v/>
      </c>
    </row>
    <row r="651" spans="26:68" ht="20.100000000000001" customHeight="1" x14ac:dyDescent="0.25">
      <c r="Z651" s="121">
        <v>116</v>
      </c>
      <c r="AA651" s="121">
        <f t="shared" si="90"/>
        <v>-3.536</v>
      </c>
      <c r="AB651" s="121">
        <f t="shared" si="91"/>
        <v>7.6887163020592257E-4</v>
      </c>
      <c r="AC651" s="121">
        <f t="shared" si="92"/>
        <v>2.0311734675437893E-4</v>
      </c>
      <c r="AD651" s="121">
        <f t="shared" si="93"/>
        <v>7.6887163020592257E-4</v>
      </c>
      <c r="AE651" s="121" t="str">
        <f t="shared" si="94"/>
        <v/>
      </c>
      <c r="AF651" s="121" t="str">
        <f t="shared" si="95"/>
        <v/>
      </c>
      <c r="BK651" s="130"/>
      <c r="BL651" s="130">
        <f t="shared" si="87"/>
        <v>0.77439999999999887</v>
      </c>
      <c r="BM651" s="147">
        <f t="shared" si="88"/>
        <v>0.99769651671529691</v>
      </c>
      <c r="BN651" s="130">
        <f t="shared" si="89"/>
        <v>6.1523086496650947E-5</v>
      </c>
      <c r="BO651" s="130" t="str">
        <f t="shared" si="85"/>
        <v/>
      </c>
      <c r="BP651" s="122" t="str">
        <f t="shared" si="86"/>
        <v/>
      </c>
    </row>
    <row r="652" spans="26:68" ht="20.100000000000001" customHeight="1" x14ac:dyDescent="0.25">
      <c r="Z652" s="121">
        <v>117</v>
      </c>
      <c r="AA652" s="121">
        <f t="shared" si="90"/>
        <v>-3.532</v>
      </c>
      <c r="AB652" s="121">
        <f t="shared" si="91"/>
        <v>7.7981758329325466E-4</v>
      </c>
      <c r="AC652" s="121">
        <f t="shared" si="92"/>
        <v>2.0621467773397647E-4</v>
      </c>
      <c r="AD652" s="121">
        <f t="shared" si="93"/>
        <v>7.7981758329325466E-4</v>
      </c>
      <c r="AE652" s="121" t="str">
        <f t="shared" si="94"/>
        <v/>
      </c>
      <c r="AF652" s="121" t="str">
        <f t="shared" si="95"/>
        <v/>
      </c>
      <c r="BK652" s="130"/>
      <c r="BL652" s="130">
        <f t="shared" si="87"/>
        <v>0.78079999999999883</v>
      </c>
      <c r="BM652" s="147">
        <f t="shared" si="88"/>
        <v>0.99763499362880026</v>
      </c>
      <c r="BN652" s="130">
        <f t="shared" si="89"/>
        <v>6.2596181964469366E-5</v>
      </c>
      <c r="BO652" s="130" t="str">
        <f t="shared" si="85"/>
        <v/>
      </c>
      <c r="BP652" s="122" t="str">
        <f t="shared" si="86"/>
        <v/>
      </c>
    </row>
    <row r="653" spans="26:68" ht="20.100000000000001" customHeight="1" x14ac:dyDescent="0.25">
      <c r="Z653" s="130">
        <v>118</v>
      </c>
      <c r="AA653" s="121">
        <f t="shared" si="90"/>
        <v>-3.528</v>
      </c>
      <c r="AB653" s="121">
        <f t="shared" si="91"/>
        <v>7.9090671258203761E-4</v>
      </c>
      <c r="AC653" s="121">
        <f t="shared" si="92"/>
        <v>2.0935607832158333E-4</v>
      </c>
      <c r="AD653" s="121">
        <f t="shared" si="93"/>
        <v>7.9090671258203761E-4</v>
      </c>
      <c r="AE653" s="121" t="str">
        <f t="shared" si="94"/>
        <v/>
      </c>
      <c r="AF653" s="121" t="str">
        <f t="shared" si="95"/>
        <v/>
      </c>
      <c r="AM653" s="130"/>
      <c r="AZ653" s="130"/>
      <c r="BK653" s="130"/>
      <c r="BL653" s="130">
        <f t="shared" si="87"/>
        <v>0.78719999999999879</v>
      </c>
      <c r="BM653" s="147">
        <f t="shared" si="88"/>
        <v>0.99757239744683579</v>
      </c>
      <c r="BN653" s="130">
        <f t="shared" si="89"/>
        <v>6.3677385038651835E-5</v>
      </c>
      <c r="BO653" s="130" t="str">
        <f t="shared" si="85"/>
        <v/>
      </c>
      <c r="BP653" s="122" t="str">
        <f t="shared" si="86"/>
        <v/>
      </c>
    </row>
    <row r="654" spans="26:68" ht="20.100000000000001" customHeight="1" x14ac:dyDescent="0.25">
      <c r="Z654" s="121">
        <v>119</v>
      </c>
      <c r="AA654" s="121">
        <f t="shared" si="90"/>
        <v>-3.524</v>
      </c>
      <c r="AB654" s="121">
        <f t="shared" si="91"/>
        <v>8.0214069668818296E-4</v>
      </c>
      <c r="AC654" s="121">
        <f t="shared" si="92"/>
        <v>2.1254212457364041E-4</v>
      </c>
      <c r="AD654" s="121">
        <f t="shared" si="93"/>
        <v>8.0214069668818296E-4</v>
      </c>
      <c r="AE654" s="121" t="str">
        <f t="shared" si="94"/>
        <v/>
      </c>
      <c r="AF654" s="121" t="str">
        <f t="shared" si="95"/>
        <v/>
      </c>
      <c r="BK654" s="130"/>
      <c r="BL654" s="130">
        <f t="shared" si="87"/>
        <v>0.79359999999999875</v>
      </c>
      <c r="BM654" s="147">
        <f t="shared" si="88"/>
        <v>0.99750872006179714</v>
      </c>
      <c r="BN654" s="130">
        <f t="shared" si="89"/>
        <v>6.476664645471697E-5</v>
      </c>
      <c r="BO654" s="130" t="str">
        <f t="shared" si="85"/>
        <v/>
      </c>
      <c r="BP654" s="122" t="str">
        <f t="shared" si="86"/>
        <v/>
      </c>
    </row>
    <row r="655" spans="26:68" ht="20.100000000000001" customHeight="1" x14ac:dyDescent="0.25">
      <c r="Z655" s="121">
        <v>120</v>
      </c>
      <c r="AA655" s="121">
        <f t="shared" si="90"/>
        <v>-3.52</v>
      </c>
      <c r="AB655" s="121">
        <f t="shared" si="91"/>
        <v>8.1352123108180841E-4</v>
      </c>
      <c r="AC655" s="121">
        <f t="shared" si="92"/>
        <v>2.1577339929471738E-4</v>
      </c>
      <c r="AD655" s="121">
        <f t="shared" si="93"/>
        <v>8.1352123108180841E-4</v>
      </c>
      <c r="AE655" s="121" t="str">
        <f t="shared" si="94"/>
        <v/>
      </c>
      <c r="AF655" s="121" t="str">
        <f t="shared" si="95"/>
        <v/>
      </c>
      <c r="BK655" s="130"/>
      <c r="BL655" s="130">
        <f t="shared" si="87"/>
        <v>0.79999999999999871</v>
      </c>
      <c r="BM655" s="147">
        <f t="shared" si="88"/>
        <v>0.99744395341534242</v>
      </c>
      <c r="BN655" s="130">
        <f t="shared" si="89"/>
        <v>6.5863916680619639E-5</v>
      </c>
      <c r="BO655" s="130" t="str">
        <f t="shared" si="85"/>
        <v/>
      </c>
      <c r="BP655" s="122" t="str">
        <f t="shared" si="86"/>
        <v/>
      </c>
    </row>
    <row r="656" spans="26:68" ht="20.100000000000001" customHeight="1" x14ac:dyDescent="0.25">
      <c r="Z656" s="121">
        <v>121</v>
      </c>
      <c r="AA656" s="121">
        <f t="shared" si="90"/>
        <v>-3.516</v>
      </c>
      <c r="AB656" s="121">
        <f t="shared" si="91"/>
        <v>8.2505002821736E-4</v>
      </c>
      <c r="AC656" s="121">
        <f t="shared" si="92"/>
        <v>2.1905049210519021E-4</v>
      </c>
      <c r="AD656" s="121">
        <f t="shared" si="93"/>
        <v>8.2505002821736E-4</v>
      </c>
      <c r="AE656" s="121" t="str">
        <f t="shared" si="94"/>
        <v/>
      </c>
      <c r="AF656" s="121" t="str">
        <f t="shared" si="95"/>
        <v/>
      </c>
      <c r="BK656" s="130"/>
      <c r="BL656" s="130">
        <f t="shared" si="87"/>
        <v>0.80639999999999867</v>
      </c>
      <c r="BM656" s="147">
        <f t="shared" si="88"/>
        <v>0.9973780894986618</v>
      </c>
      <c r="BN656" s="130">
        <f t="shared" si="89"/>
        <v>6.6969145924189455E-5</v>
      </c>
      <c r="BO656" s="130" t="str">
        <f t="shared" si="85"/>
        <v/>
      </c>
      <c r="BP656" s="122" t="str">
        <f t="shared" si="86"/>
        <v/>
      </c>
    </row>
    <row r="657" spans="26:68" ht="20.100000000000001" customHeight="1" x14ac:dyDescent="0.25">
      <c r="Z657" s="121">
        <v>122</v>
      </c>
      <c r="AA657" s="121">
        <f t="shared" si="90"/>
        <v>-3.512</v>
      </c>
      <c r="AB657" s="121">
        <f t="shared" si="91"/>
        <v>8.3672881766420752E-4</v>
      </c>
      <c r="AC657" s="121">
        <f t="shared" si="92"/>
        <v>2.2237399950943791E-4</v>
      </c>
      <c r="AD657" s="121">
        <f t="shared" si="93"/>
        <v>8.3672881766420752E-4</v>
      </c>
      <c r="AE657" s="121" t="str">
        <f t="shared" si="94"/>
        <v/>
      </c>
      <c r="AF657" s="121" t="str">
        <f t="shared" si="95"/>
        <v/>
      </c>
      <c r="BK657" s="130"/>
      <c r="BL657" s="130">
        <f t="shared" si="87"/>
        <v>0.81279999999999863</v>
      </c>
      <c r="BM657" s="147">
        <f t="shared" si="88"/>
        <v>0.99731112035273761</v>
      </c>
      <c r="BN657" s="130">
        <f t="shared" si="89"/>
        <v>6.8082284143677896E-5</v>
      </c>
      <c r="BO657" s="130" t="str">
        <f t="shared" si="85"/>
        <v/>
      </c>
      <c r="BP657" s="122" t="str">
        <f t="shared" si="86"/>
        <v/>
      </c>
    </row>
    <row r="658" spans="26:68" ht="20.100000000000001" customHeight="1" x14ac:dyDescent="0.25">
      <c r="Z658" s="121">
        <v>123</v>
      </c>
      <c r="AA658" s="121">
        <f t="shared" si="90"/>
        <v>-3.508</v>
      </c>
      <c r="AB658" s="121">
        <f t="shared" si="91"/>
        <v>8.4855934623771106E-4</v>
      </c>
      <c r="AC658" s="121">
        <f t="shared" si="92"/>
        <v>2.257445249645668E-4</v>
      </c>
      <c r="AD658" s="121">
        <f t="shared" si="93"/>
        <v>8.4855934623771106E-4</v>
      </c>
      <c r="AE658" s="121" t="str">
        <f t="shared" si="94"/>
        <v/>
      </c>
      <c r="AF658" s="121" t="str">
        <f t="shared" si="95"/>
        <v/>
      </c>
      <c r="BK658" s="130"/>
      <c r="BL658" s="130">
        <f t="shared" si="87"/>
        <v>0.8191999999999986</v>
      </c>
      <c r="BM658" s="147">
        <f t="shared" si="88"/>
        <v>0.99724303806859393</v>
      </c>
      <c r="BN658" s="130">
        <f t="shared" si="89"/>
        <v>6.9203281055529864E-5</v>
      </c>
      <c r="BO658" s="130" t="str">
        <f t="shared" ref="BO658:BO721" si="96">IF(BM658&lt;(1-$BK$534),BN658,"")</f>
        <v/>
      </c>
      <c r="BP658" s="122" t="str">
        <f t="shared" ref="BP658:BP721" si="97">IF(BM658&lt;(1-$BK$540),BN658,"")</f>
        <v/>
      </c>
    </row>
    <row r="659" spans="26:68" ht="20.100000000000001" customHeight="1" x14ac:dyDescent="0.25">
      <c r="Z659" s="121">
        <v>124</v>
      </c>
      <c r="AA659" s="121">
        <f t="shared" si="90"/>
        <v>-3.504</v>
      </c>
      <c r="AB659" s="121">
        <f t="shared" si="91"/>
        <v>8.605433781307579E-4</v>
      </c>
      <c r="AC659" s="121">
        <f t="shared" si="92"/>
        <v>2.2916267894965438E-4</v>
      </c>
      <c r="AD659" s="121">
        <f t="shared" si="93"/>
        <v>8.605433781307579E-4</v>
      </c>
      <c r="AE659" s="121" t="str">
        <f t="shared" si="94"/>
        <v/>
      </c>
      <c r="AF659" s="121" t="str">
        <f t="shared" si="95"/>
        <v/>
      </c>
      <c r="BK659" s="130"/>
      <c r="BL659" s="130">
        <f t="shared" ref="BL659:BL722" si="98">BL658+$BO$526</f>
        <v>0.82559999999999856</v>
      </c>
      <c r="BM659" s="147">
        <f t="shared" ref="BM659:BM722" si="99">_xlfn.CHISQ.DIST.RT(BL659,7)</f>
        <v>0.9971738347875384</v>
      </c>
      <c r="BN659" s="130">
        <f t="shared" ref="BN659:BN722" si="100">BM659-BM660</f>
        <v>7.0332086143376493E-5</v>
      </c>
      <c r="BO659" s="130" t="str">
        <f t="shared" si="96"/>
        <v/>
      </c>
      <c r="BP659" s="122" t="str">
        <f t="shared" si="97"/>
        <v/>
      </c>
    </row>
    <row r="660" spans="26:68" ht="20.100000000000001" customHeight="1" x14ac:dyDescent="0.25">
      <c r="Z660" s="130">
        <v>125</v>
      </c>
      <c r="AA660" s="121">
        <f t="shared" si="90"/>
        <v>-3.5</v>
      </c>
      <c r="AB660" s="121">
        <f t="shared" si="91"/>
        <v>8.7268269504576015E-4</v>
      </c>
      <c r="AC660" s="121">
        <f t="shared" si="92"/>
        <v>2.3262907903552504E-4</v>
      </c>
      <c r="AD660" s="121">
        <f t="shared" si="93"/>
        <v>8.7268269504576015E-4</v>
      </c>
      <c r="AE660" s="121" t="str">
        <f t="shared" si="94"/>
        <v/>
      </c>
      <c r="AF660" s="121" t="str">
        <f t="shared" si="95"/>
        <v/>
      </c>
      <c r="AM660" s="130"/>
      <c r="AZ660" s="130"/>
      <c r="BK660" s="130"/>
      <c r="BL660" s="130">
        <f t="shared" si="98"/>
        <v>0.83199999999999852</v>
      </c>
      <c r="BM660" s="147">
        <f t="shared" si="99"/>
        <v>0.99710350270139503</v>
      </c>
      <c r="BN660" s="130">
        <f t="shared" si="100"/>
        <v>7.1468648666805912E-5</v>
      </c>
      <c r="BO660" s="130" t="str">
        <f t="shared" si="96"/>
        <v/>
      </c>
      <c r="BP660" s="122" t="str">
        <f t="shared" si="97"/>
        <v/>
      </c>
    </row>
    <row r="661" spans="26:68" ht="20.100000000000001" customHeight="1" x14ac:dyDescent="0.25">
      <c r="Z661" s="121">
        <v>126</v>
      </c>
      <c r="AA661" s="121">
        <f t="shared" si="90"/>
        <v>-3.496</v>
      </c>
      <c r="AB661" s="121">
        <f t="shared" si="91"/>
        <v>8.8497909632710562E-4</v>
      </c>
      <c r="AC661" s="121">
        <f t="shared" si="92"/>
        <v>2.3614434995505203E-4</v>
      </c>
      <c r="AD661" s="121">
        <f t="shared" si="93"/>
        <v>8.8497909632710562E-4</v>
      </c>
      <c r="AE661" s="121" t="str">
        <f t="shared" si="94"/>
        <v/>
      </c>
      <c r="AF661" s="121" t="str">
        <f t="shared" si="95"/>
        <v/>
      </c>
      <c r="BK661" s="130"/>
      <c r="BL661" s="130">
        <f t="shared" si="98"/>
        <v>0.83839999999999848</v>
      </c>
      <c r="BM661" s="147">
        <f t="shared" si="99"/>
        <v>0.99703203405272822</v>
      </c>
      <c r="BN661" s="130">
        <f t="shared" si="100"/>
        <v>7.2612917669245824E-5</v>
      </c>
      <c r="BO661" s="130" t="str">
        <f t="shared" si="96"/>
        <v/>
      </c>
      <c r="BP661" s="122" t="str">
        <f t="shared" si="97"/>
        <v/>
      </c>
    </row>
    <row r="662" spans="26:68" ht="20.100000000000001" customHeight="1" x14ac:dyDescent="0.25">
      <c r="Z662" s="121">
        <v>127</v>
      </c>
      <c r="AA662" s="121">
        <f t="shared" si="90"/>
        <v>-3.492</v>
      </c>
      <c r="AB662" s="121">
        <f t="shared" si="91"/>
        <v>8.9743439909405621E-4</v>
      </c>
      <c r="AC662" s="121">
        <f t="shared" si="92"/>
        <v>2.3970912367399304E-4</v>
      </c>
      <c r="AD662" s="121">
        <f t="shared" si="93"/>
        <v>8.9743439909405621E-4</v>
      </c>
      <c r="AE662" s="121" t="str">
        <f t="shared" si="94"/>
        <v/>
      </c>
      <c r="AF662" s="121" t="str">
        <f t="shared" si="95"/>
        <v/>
      </c>
      <c r="BK662" s="130"/>
      <c r="BL662" s="130">
        <f t="shared" si="98"/>
        <v>0.84479999999999844</v>
      </c>
      <c r="BM662" s="147">
        <f t="shared" si="99"/>
        <v>0.99695942113505898</v>
      </c>
      <c r="BN662" s="130">
        <f t="shared" si="100"/>
        <v>7.3764841985957119E-5</v>
      </c>
      <c r="BO662" s="130" t="str">
        <f t="shared" si="96"/>
        <v/>
      </c>
      <c r="BP662" s="122" t="str">
        <f t="shared" si="97"/>
        <v/>
      </c>
    </row>
    <row r="663" spans="26:68" ht="20.100000000000001" customHeight="1" x14ac:dyDescent="0.25">
      <c r="Z663" s="121">
        <v>128</v>
      </c>
      <c r="AA663" s="121">
        <f t="shared" ref="AA663:AA726" si="101">$AA$529+(Z663*$AA$532)</f>
        <v>-3.488</v>
      </c>
      <c r="AB663" s="121">
        <f t="shared" ref="AB663:AB726" si="102">_xlfn.NORM.DIST(AA663,AA$525,AA$526,0)</f>
        <v>9.1005043837408945E-4</v>
      </c>
      <c r="AC663" s="121">
        <f t="shared" ref="AC663:AC726" si="103">_xlfn.NORM.DIST(AA663,AA$525,AA$526,1)</f>
        <v>2.4332403946235361E-4</v>
      </c>
      <c r="AD663" s="121">
        <f t="shared" ref="AD663:AD726" si="104">IF(OR(AC663&lt;$AE$531,AC663&gt;$AE$532),AB663,"")</f>
        <v>9.1005043837408945E-4</v>
      </c>
      <c r="AE663" s="121" t="str">
        <f t="shared" ref="AE663:AE726" si="105">IF(AND(AC663&gt;$AE$531,AC663&lt;$AE$532),AB663,"")</f>
        <v/>
      </c>
      <c r="AF663" s="121" t="str">
        <f t="shared" ref="AF663:AF726" si="106">IF(AB663=MAX($AB$535:$AB$2535),AB663,"")</f>
        <v/>
      </c>
      <c r="BK663" s="130"/>
      <c r="BL663" s="130">
        <f t="shared" si="98"/>
        <v>0.8511999999999984</v>
      </c>
      <c r="BM663" s="147">
        <f t="shared" si="99"/>
        <v>0.99688565629307302</v>
      </c>
      <c r="BN663" s="130">
        <f t="shared" si="100"/>
        <v>7.4924370252471562E-5</v>
      </c>
      <c r="BO663" s="130" t="str">
        <f t="shared" si="96"/>
        <v/>
      </c>
      <c r="BP663" s="122" t="str">
        <f t="shared" si="97"/>
        <v/>
      </c>
    </row>
    <row r="664" spans="26:68" ht="20.100000000000001" customHeight="1" x14ac:dyDescent="0.25">
      <c r="Z664" s="121">
        <v>129</v>
      </c>
      <c r="AA664" s="121">
        <f t="shared" si="101"/>
        <v>-3.484</v>
      </c>
      <c r="AB664" s="121">
        <f t="shared" si="102"/>
        <v>9.2282906723667468E-4</v>
      </c>
      <c r="AC664" s="121">
        <f t="shared" si="103"/>
        <v>2.469897439662884E-4</v>
      </c>
      <c r="AD664" s="121">
        <f t="shared" si="104"/>
        <v>9.2282906723667468E-4</v>
      </c>
      <c r="AE664" s="121" t="str">
        <f t="shared" si="105"/>
        <v/>
      </c>
      <c r="AF664" s="121" t="str">
        <f t="shared" si="106"/>
        <v/>
      </c>
      <c r="BK664" s="130"/>
      <c r="BL664" s="130">
        <f t="shared" si="98"/>
        <v>0.85759999999999836</v>
      </c>
      <c r="BM664" s="147">
        <f t="shared" si="99"/>
        <v>0.99681073192282055</v>
      </c>
      <c r="BN664" s="130">
        <f t="shared" si="100"/>
        <v>7.6091450912585401E-5</v>
      </c>
      <c r="BO664" s="130" t="str">
        <f t="shared" si="96"/>
        <v/>
      </c>
      <c r="BP664" s="122" t="str">
        <f t="shared" si="97"/>
        <v/>
      </c>
    </row>
    <row r="665" spans="26:68" ht="20.100000000000001" customHeight="1" x14ac:dyDescent="0.25">
      <c r="Z665" s="121">
        <v>130</v>
      </c>
      <c r="AA665" s="121">
        <f t="shared" si="101"/>
        <v>-3.48</v>
      </c>
      <c r="AB665" s="121">
        <f t="shared" si="102"/>
        <v>9.3577215692747977E-4</v>
      </c>
      <c r="AC665" s="121">
        <f t="shared" si="103"/>
        <v>2.5070689128053755E-4</v>
      </c>
      <c r="AD665" s="121">
        <f t="shared" si="104"/>
        <v>9.3577215692747977E-4</v>
      </c>
      <c r="AE665" s="121" t="str">
        <f t="shared" si="105"/>
        <v/>
      </c>
      <c r="AF665" s="121" t="str">
        <f t="shared" si="106"/>
        <v/>
      </c>
      <c r="BK665" s="130"/>
      <c r="BL665" s="130">
        <f t="shared" si="98"/>
        <v>0.86399999999999832</v>
      </c>
      <c r="BM665" s="147">
        <f t="shared" si="99"/>
        <v>0.99673464047190796</v>
      </c>
      <c r="BN665" s="130">
        <f t="shared" si="100"/>
        <v>7.7266032225242753E-5</v>
      </c>
      <c r="BO665" s="130" t="str">
        <f t="shared" si="96"/>
        <v/>
      </c>
      <c r="BP665" s="122" t="str">
        <f t="shared" si="97"/>
        <v/>
      </c>
    </row>
    <row r="666" spans="26:68" ht="20.100000000000001" customHeight="1" x14ac:dyDescent="0.25">
      <c r="Z666" s="130">
        <v>131</v>
      </c>
      <c r="AA666" s="121">
        <f t="shared" si="101"/>
        <v>-3.476</v>
      </c>
      <c r="AB666" s="121">
        <f t="shared" si="102"/>
        <v>9.4888159700299299E-4</v>
      </c>
      <c r="AC666" s="121">
        <f t="shared" si="103"/>
        <v>2.5447614302140094E-4</v>
      </c>
      <c r="AD666" s="121">
        <f t="shared" si="104"/>
        <v>9.4888159700299299E-4</v>
      </c>
      <c r="AE666" s="121" t="str">
        <f t="shared" si="105"/>
        <v/>
      </c>
      <c r="AF666" s="121" t="str">
        <f t="shared" si="106"/>
        <v/>
      </c>
      <c r="AM666" s="130"/>
      <c r="AZ666" s="130"/>
      <c r="BK666" s="130"/>
      <c r="BL666" s="130">
        <f t="shared" si="98"/>
        <v>0.87039999999999829</v>
      </c>
      <c r="BM666" s="147">
        <f t="shared" si="99"/>
        <v>0.99665737443968272</v>
      </c>
      <c r="BN666" s="130">
        <f t="shared" si="100"/>
        <v>7.8448062272307162E-5</v>
      </c>
      <c r="BO666" s="130" t="str">
        <f t="shared" si="96"/>
        <v/>
      </c>
      <c r="BP666" s="122" t="str">
        <f t="shared" si="97"/>
        <v/>
      </c>
    </row>
    <row r="667" spans="26:68" ht="20.100000000000001" customHeight="1" x14ac:dyDescent="0.25">
      <c r="Z667" s="121">
        <v>132</v>
      </c>
      <c r="AA667" s="121">
        <f t="shared" si="101"/>
        <v>-3.472</v>
      </c>
      <c r="AB667" s="121">
        <f t="shared" si="102"/>
        <v>9.6215929546556432E-4</v>
      </c>
      <c r="AC667" s="121">
        <f t="shared" si="103"/>
        <v>2.582981684002516E-4</v>
      </c>
      <c r="AD667" s="121">
        <f t="shared" si="104"/>
        <v>9.6215929546556432E-4</v>
      </c>
      <c r="AE667" s="121" t="str">
        <f t="shared" si="105"/>
        <v/>
      </c>
      <c r="AF667" s="121" t="str">
        <f t="shared" si="106"/>
        <v/>
      </c>
      <c r="BK667" s="130"/>
      <c r="BL667" s="130">
        <f t="shared" si="98"/>
        <v>0.87679999999999825</v>
      </c>
      <c r="BM667" s="147">
        <f t="shared" si="99"/>
        <v>0.99657892637741041</v>
      </c>
      <c r="BN667" s="130">
        <f t="shared" si="100"/>
        <v>7.9637488966999292E-5</v>
      </c>
      <c r="BO667" s="130" t="str">
        <f t="shared" si="96"/>
        <v/>
      </c>
      <c r="BP667" s="122" t="str">
        <f t="shared" si="97"/>
        <v/>
      </c>
    </row>
    <row r="668" spans="26:68" ht="20.100000000000001" customHeight="1" x14ac:dyDescent="0.25">
      <c r="Z668" s="121">
        <v>133</v>
      </c>
      <c r="AA668" s="121">
        <f t="shared" si="101"/>
        <v>-3.468</v>
      </c>
      <c r="AB668" s="121">
        <f t="shared" si="102"/>
        <v>9.7560717889885414E-4</v>
      </c>
      <c r="AC668" s="121">
        <f t="shared" si="103"/>
        <v>2.6217364429758819E-4</v>
      </c>
      <c r="AD668" s="121">
        <f t="shared" si="104"/>
        <v>9.7560717889885414E-4</v>
      </c>
      <c r="AE668" s="121" t="str">
        <f t="shared" si="105"/>
        <v/>
      </c>
      <c r="AF668" s="121" t="str">
        <f t="shared" si="106"/>
        <v/>
      </c>
      <c r="BK668" s="130"/>
      <c r="BL668" s="130">
        <f t="shared" si="98"/>
        <v>0.88319999999999821</v>
      </c>
      <c r="BM668" s="147">
        <f t="shared" si="99"/>
        <v>0.99649928888844341</v>
      </c>
      <c r="BN668" s="130">
        <f t="shared" si="100"/>
        <v>8.0834260059781116E-5</v>
      </c>
      <c r="BO668" s="130" t="str">
        <f t="shared" si="96"/>
        <v/>
      </c>
      <c r="BP668" s="122" t="str">
        <f t="shared" si="97"/>
        <v/>
      </c>
    </row>
    <row r="669" spans="26:68" ht="20.100000000000001" customHeight="1" x14ac:dyDescent="0.25">
      <c r="Z669" s="121">
        <v>134</v>
      </c>
      <c r="AA669" s="121">
        <f t="shared" si="101"/>
        <v>-3.464</v>
      </c>
      <c r="AB669" s="121">
        <f t="shared" si="102"/>
        <v>9.8922719260367592E-4</v>
      </c>
      <c r="AC669" s="121">
        <f t="shared" si="103"/>
        <v>2.6610325533763359E-4</v>
      </c>
      <c r="AD669" s="121">
        <f t="shared" si="104"/>
        <v>9.8922719260367592E-4</v>
      </c>
      <c r="AE669" s="121" t="str">
        <f t="shared" si="105"/>
        <v/>
      </c>
      <c r="AF669" s="121" t="str">
        <f t="shared" si="106"/>
        <v/>
      </c>
      <c r="BK669" s="130"/>
      <c r="BL669" s="130">
        <f t="shared" si="98"/>
        <v>0.88959999999999817</v>
      </c>
      <c r="BM669" s="147">
        <f t="shared" si="99"/>
        <v>0.99641845462838363</v>
      </c>
      <c r="BN669" s="130">
        <f t="shared" si="100"/>
        <v>8.2038323146016445E-5</v>
      </c>
      <c r="BO669" s="130" t="str">
        <f t="shared" si="96"/>
        <v/>
      </c>
      <c r="BP669" s="122" t="str">
        <f t="shared" si="97"/>
        <v/>
      </c>
    </row>
    <row r="670" spans="26:68" ht="20.100000000000001" customHeight="1" x14ac:dyDescent="0.25">
      <c r="Z670" s="121">
        <v>135</v>
      </c>
      <c r="AA670" s="121">
        <f t="shared" si="101"/>
        <v>-3.46</v>
      </c>
      <c r="AB670" s="121">
        <f t="shared" si="102"/>
        <v>1.0030213007342376E-3</v>
      </c>
      <c r="AC670" s="121">
        <f t="shared" si="103"/>
        <v>2.7008769396347416E-4</v>
      </c>
      <c r="AD670" s="121">
        <f t="shared" si="104"/>
        <v>1.0030213007342376E-3</v>
      </c>
      <c r="AE670" s="121" t="str">
        <f t="shared" si="105"/>
        <v/>
      </c>
      <c r="AF670" s="121" t="str">
        <f t="shared" si="106"/>
        <v/>
      </c>
      <c r="BK670" s="130"/>
      <c r="BL670" s="130">
        <f t="shared" si="98"/>
        <v>0.89599999999999813</v>
      </c>
      <c r="BM670" s="147">
        <f t="shared" si="99"/>
        <v>0.99633641630523762</v>
      </c>
      <c r="BN670" s="130">
        <f t="shared" si="100"/>
        <v>8.3249625673409433E-5</v>
      </c>
      <c r="BO670" s="130" t="str">
        <f t="shared" si="96"/>
        <v/>
      </c>
      <c r="BP670" s="122" t="str">
        <f t="shared" si="97"/>
        <v/>
      </c>
    </row>
    <row r="671" spans="26:68" ht="20.100000000000001" customHeight="1" x14ac:dyDescent="0.25">
      <c r="Z671" s="121">
        <v>136</v>
      </c>
      <c r="AA671" s="121">
        <f t="shared" si="101"/>
        <v>-3.456</v>
      </c>
      <c r="AB671" s="121">
        <f t="shared" si="102"/>
        <v>1.0169914864347645E-3</v>
      </c>
      <c r="AC671" s="121">
        <f t="shared" si="103"/>
        <v>2.7412766051275011E-4</v>
      </c>
      <c r="AD671" s="121">
        <f t="shared" si="104"/>
        <v>1.0169914864347645E-3</v>
      </c>
      <c r="AE671" s="121" t="str">
        <f t="shared" si="105"/>
        <v/>
      </c>
      <c r="AF671" s="121" t="str">
        <f t="shared" si="106"/>
        <v/>
      </c>
      <c r="BK671" s="130"/>
      <c r="BL671" s="130">
        <f t="shared" si="98"/>
        <v>0.90239999999999809</v>
      </c>
      <c r="BM671" s="147">
        <f t="shared" si="99"/>
        <v>0.99625316667956421</v>
      </c>
      <c r="BN671" s="130">
        <f t="shared" si="100"/>
        <v>8.4468114948110795E-5</v>
      </c>
      <c r="BO671" s="130" t="str">
        <f t="shared" si="96"/>
        <v/>
      </c>
      <c r="BP671" s="122" t="str">
        <f t="shared" si="97"/>
        <v/>
      </c>
    </row>
    <row r="672" spans="26:68" ht="20.100000000000001" customHeight="1" x14ac:dyDescent="0.25">
      <c r="Z672" s="121">
        <v>137</v>
      </c>
      <c r="AA672" s="121">
        <f t="shared" si="101"/>
        <v>-3.452</v>
      </c>
      <c r="AB672" s="121">
        <f t="shared" si="102"/>
        <v>1.0311397519764927E-3</v>
      </c>
      <c r="AC672" s="121">
        <f t="shared" si="103"/>
        <v>2.7822386329388464E-4</v>
      </c>
      <c r="AD672" s="121">
        <f t="shared" si="104"/>
        <v>1.0311397519764927E-3</v>
      </c>
      <c r="AE672" s="121" t="str">
        <f t="shared" si="105"/>
        <v/>
      </c>
      <c r="AF672" s="121" t="str">
        <f t="shared" si="106"/>
        <v/>
      </c>
      <c r="BK672" s="130"/>
      <c r="BL672" s="130">
        <f t="shared" si="98"/>
        <v>0.90879999999999805</v>
      </c>
      <c r="BM672" s="147">
        <f t="shared" si="99"/>
        <v>0.9961686985646161</v>
      </c>
      <c r="BN672" s="130">
        <f t="shared" si="100"/>
        <v>8.5693738141712217E-5</v>
      </c>
      <c r="BO672" s="130" t="str">
        <f t="shared" si="96"/>
        <v/>
      </c>
      <c r="BP672" s="122" t="str">
        <f t="shared" si="97"/>
        <v/>
      </c>
    </row>
    <row r="673" spans="26:68" ht="20.100000000000001" customHeight="1" x14ac:dyDescent="0.25">
      <c r="Z673" s="130">
        <v>138</v>
      </c>
      <c r="AA673" s="121">
        <f t="shared" si="101"/>
        <v>-3.448</v>
      </c>
      <c r="AB673" s="121">
        <f t="shared" si="102"/>
        <v>1.0454681188950459E-3</v>
      </c>
      <c r="AC673" s="121">
        <f t="shared" si="103"/>
        <v>2.8237701866286921E-4</v>
      </c>
      <c r="AD673" s="121">
        <f t="shared" si="104"/>
        <v>1.0454681188950459E-3</v>
      </c>
      <c r="AE673" s="121" t="str">
        <f t="shared" si="105"/>
        <v/>
      </c>
      <c r="AF673" s="121" t="str">
        <f t="shared" si="106"/>
        <v/>
      </c>
      <c r="AM673" s="130"/>
      <c r="AZ673" s="130"/>
      <c r="BK673" s="130"/>
      <c r="BL673" s="130">
        <f t="shared" si="98"/>
        <v>0.91519999999999802</v>
      </c>
      <c r="BM673" s="147">
        <f t="shared" si="99"/>
        <v>0.99608300482647438</v>
      </c>
      <c r="BN673" s="130">
        <f t="shared" si="100"/>
        <v>8.6926442298573825E-5</v>
      </c>
      <c r="BO673" s="130" t="str">
        <f t="shared" si="96"/>
        <v/>
      </c>
      <c r="BP673" s="122" t="str">
        <f t="shared" si="97"/>
        <v/>
      </c>
    </row>
    <row r="674" spans="26:68" ht="20.100000000000001" customHeight="1" x14ac:dyDescent="0.25">
      <c r="Z674" s="121">
        <v>139</v>
      </c>
      <c r="AA674" s="121">
        <f t="shared" si="101"/>
        <v>-3.444</v>
      </c>
      <c r="AB674" s="121">
        <f t="shared" si="102"/>
        <v>1.0599786281281522E-3</v>
      </c>
      <c r="AC674" s="121">
        <f t="shared" si="103"/>
        <v>2.8658785110059629E-4</v>
      </c>
      <c r="AD674" s="121">
        <f t="shared" si="104"/>
        <v>1.0599786281281522E-3</v>
      </c>
      <c r="AE674" s="121" t="str">
        <f t="shared" si="105"/>
        <v/>
      </c>
      <c r="AF674" s="121" t="str">
        <f t="shared" si="106"/>
        <v/>
      </c>
      <c r="BK674" s="130"/>
      <c r="BL674" s="130">
        <f t="shared" si="98"/>
        <v>0.92159999999999798</v>
      </c>
      <c r="BM674" s="147">
        <f t="shared" si="99"/>
        <v>0.99599607838417581</v>
      </c>
      <c r="BN674" s="130">
        <f t="shared" si="100"/>
        <v>8.8166174340931214E-5</v>
      </c>
      <c r="BO674" s="130" t="str">
        <f t="shared" si="96"/>
        <v/>
      </c>
      <c r="BP674" s="122" t="str">
        <f t="shared" si="97"/>
        <v/>
      </c>
    </row>
    <row r="675" spans="26:68" ht="20.100000000000001" customHeight="1" x14ac:dyDescent="0.25">
      <c r="Z675" s="121">
        <v>140</v>
      </c>
      <c r="AA675" s="121">
        <f t="shared" si="101"/>
        <v>-3.44</v>
      </c>
      <c r="AB675" s="121">
        <f t="shared" si="102"/>
        <v>1.0746733401537356E-3</v>
      </c>
      <c r="AC675" s="121">
        <f t="shared" si="103"/>
        <v>2.908570932907428E-4</v>
      </c>
      <c r="AD675" s="121">
        <f t="shared" si="104"/>
        <v>1.0746733401537356E-3</v>
      </c>
      <c r="AE675" s="121" t="str">
        <f t="shared" si="105"/>
        <v/>
      </c>
      <c r="AF675" s="121" t="str">
        <f t="shared" si="106"/>
        <v/>
      </c>
      <c r="BK675" s="130"/>
      <c r="BL675" s="130">
        <f t="shared" si="98"/>
        <v>0.92799999999999794</v>
      </c>
      <c r="BM675" s="147">
        <f t="shared" si="99"/>
        <v>0.99590791220983488</v>
      </c>
      <c r="BN675" s="130">
        <f t="shared" si="100"/>
        <v>8.9412881076222916E-5</v>
      </c>
      <c r="BO675" s="130" t="str">
        <f t="shared" si="96"/>
        <v/>
      </c>
      <c r="BP675" s="122" t="str">
        <f t="shared" si="97"/>
        <v/>
      </c>
    </row>
    <row r="676" spans="26:68" ht="20.100000000000001" customHeight="1" x14ac:dyDescent="0.25">
      <c r="Z676" s="121">
        <v>141</v>
      </c>
      <c r="AA676" s="121">
        <f t="shared" si="101"/>
        <v>-3.4359999999999999</v>
      </c>
      <c r="AB676" s="121">
        <f t="shared" si="102"/>
        <v>1.089554335128328E-3</v>
      </c>
      <c r="AC676" s="121">
        <f t="shared" si="103"/>
        <v>2.9518548619821033E-4</v>
      </c>
      <c r="AD676" s="121">
        <f t="shared" si="104"/>
        <v>1.089554335128328E-3</v>
      </c>
      <c r="AE676" s="121" t="str">
        <f t="shared" si="105"/>
        <v/>
      </c>
      <c r="AF676" s="121" t="str">
        <f t="shared" si="106"/>
        <v/>
      </c>
      <c r="BK676" s="130"/>
      <c r="BL676" s="130">
        <f t="shared" si="98"/>
        <v>0.9343999999999979</v>
      </c>
      <c r="BM676" s="147">
        <f t="shared" si="99"/>
        <v>0.99581849932875866</v>
      </c>
      <c r="BN676" s="130">
        <f t="shared" si="100"/>
        <v>9.0666509203751744E-5</v>
      </c>
      <c r="BO676" s="130" t="str">
        <f t="shared" si="96"/>
        <v/>
      </c>
      <c r="BP676" s="122" t="str">
        <f t="shared" si="97"/>
        <v/>
      </c>
    </row>
    <row r="677" spans="26:68" ht="20.100000000000001" customHeight="1" x14ac:dyDescent="0.25">
      <c r="Z677" s="121">
        <v>142</v>
      </c>
      <c r="AA677" s="121">
        <f t="shared" si="101"/>
        <v>-3.4319999999999999</v>
      </c>
      <c r="AB677" s="121">
        <f t="shared" si="102"/>
        <v>1.1046237130258381E-3</v>
      </c>
      <c r="AC677" s="121">
        <f t="shared" si="103"/>
        <v>2.9957377914811324E-4</v>
      </c>
      <c r="AD677" s="121">
        <f t="shared" si="104"/>
        <v>1.1046237130258381E-3</v>
      </c>
      <c r="AE677" s="121" t="str">
        <f t="shared" si="105"/>
        <v/>
      </c>
      <c r="AF677" s="121" t="str">
        <f t="shared" si="106"/>
        <v/>
      </c>
      <c r="BK677" s="130"/>
      <c r="BL677" s="130">
        <f t="shared" si="98"/>
        <v>0.94079999999999786</v>
      </c>
      <c r="BM677" s="147">
        <f t="shared" si="99"/>
        <v>0.9957278328195549</v>
      </c>
      <c r="BN677" s="130">
        <f t="shared" si="100"/>
        <v>9.1927005319236699E-5</v>
      </c>
      <c r="BO677" s="130" t="str">
        <f t="shared" si="96"/>
        <v/>
      </c>
      <c r="BP677" s="122" t="str">
        <f t="shared" si="97"/>
        <v/>
      </c>
    </row>
    <row r="678" spans="26:68" ht="20.100000000000001" customHeight="1" x14ac:dyDescent="0.25">
      <c r="Z678" s="121">
        <v>143</v>
      </c>
      <c r="AA678" s="121">
        <f t="shared" si="101"/>
        <v>-3.4279999999999999</v>
      </c>
      <c r="AB678" s="121">
        <f t="shared" si="102"/>
        <v>1.1198835937766252E-3</v>
      </c>
      <c r="AC678" s="121">
        <f t="shared" si="103"/>
        <v>3.0402272990532849E-4</v>
      </c>
      <c r="AD678" s="121">
        <f t="shared" si="104"/>
        <v>1.1198835937766252E-3</v>
      </c>
      <c r="AE678" s="121" t="str">
        <f t="shared" si="105"/>
        <v/>
      </c>
      <c r="AF678" s="121" t="str">
        <f t="shared" si="106"/>
        <v/>
      </c>
      <c r="BK678" s="130"/>
      <c r="BL678" s="130">
        <f t="shared" si="98"/>
        <v>0.94719999999999782</v>
      </c>
      <c r="BM678" s="147">
        <f t="shared" si="99"/>
        <v>0.99563590581423567</v>
      </c>
      <c r="BN678" s="130">
        <f t="shared" si="100"/>
        <v>9.3194315922362492E-5</v>
      </c>
      <c r="BO678" s="130" t="str">
        <f t="shared" si="96"/>
        <v/>
      </c>
      <c r="BP678" s="122" t="str">
        <f t="shared" si="97"/>
        <v/>
      </c>
    </row>
    <row r="679" spans="26:68" ht="20.100000000000001" customHeight="1" x14ac:dyDescent="0.25">
      <c r="Z679" s="130">
        <v>144</v>
      </c>
      <c r="AA679" s="121">
        <f t="shared" si="101"/>
        <v>-3.4239999999999999</v>
      </c>
      <c r="AB679" s="121">
        <f t="shared" si="102"/>
        <v>1.1353361174069121E-3</v>
      </c>
      <c r="AC679" s="121">
        <f t="shared" si="103"/>
        <v>3.0853310475459941E-4</v>
      </c>
      <c r="AD679" s="121">
        <f t="shared" si="104"/>
        <v>1.1353361174069121E-3</v>
      </c>
      <c r="AE679" s="121" t="str">
        <f t="shared" si="105"/>
        <v/>
      </c>
      <c r="AF679" s="121" t="str">
        <f t="shared" si="106"/>
        <v/>
      </c>
      <c r="AM679" s="130"/>
      <c r="AZ679" s="130"/>
      <c r="BK679" s="130"/>
      <c r="BL679" s="130">
        <f t="shared" si="98"/>
        <v>0.95359999999999778</v>
      </c>
      <c r="BM679" s="147">
        <f t="shared" si="99"/>
        <v>0.9955427114983133</v>
      </c>
      <c r="BN679" s="130">
        <f t="shared" si="100"/>
        <v>9.446838742244168E-5</v>
      </c>
      <c r="BO679" s="130" t="str">
        <f t="shared" si="96"/>
        <v/>
      </c>
      <c r="BP679" s="122" t="str">
        <f t="shared" si="97"/>
        <v/>
      </c>
    </row>
    <row r="680" spans="26:68" ht="20.100000000000001" customHeight="1" x14ac:dyDescent="0.25">
      <c r="Z680" s="121">
        <v>145</v>
      </c>
      <c r="AA680" s="121">
        <f t="shared" si="101"/>
        <v>-3.42</v>
      </c>
      <c r="AB680" s="121">
        <f t="shared" si="102"/>
        <v>1.1509834441784845E-3</v>
      </c>
      <c r="AC680" s="121">
        <f t="shared" si="103"/>
        <v>3.1310567858119958E-4</v>
      </c>
      <c r="AD680" s="121">
        <f t="shared" si="104"/>
        <v>1.1509834441784845E-3</v>
      </c>
      <c r="AE680" s="121" t="str">
        <f t="shared" si="105"/>
        <v/>
      </c>
      <c r="AF680" s="121" t="str">
        <f t="shared" si="106"/>
        <v/>
      </c>
      <c r="BK680" s="130"/>
      <c r="BL680" s="130">
        <f t="shared" si="98"/>
        <v>0.95999999999999774</v>
      </c>
      <c r="BM680" s="147">
        <f t="shared" si="99"/>
        <v>0.99544824311089086</v>
      </c>
      <c r="BN680" s="130">
        <f t="shared" si="100"/>
        <v>9.574916614296658E-5</v>
      </c>
      <c r="BO680" s="130" t="str">
        <f t="shared" si="96"/>
        <v/>
      </c>
      <c r="BP680" s="122" t="str">
        <f t="shared" si="97"/>
        <v/>
      </c>
    </row>
    <row r="681" spans="26:68" ht="20.100000000000001" customHeight="1" x14ac:dyDescent="0.25">
      <c r="Z681" s="121">
        <v>146</v>
      </c>
      <c r="AA681" s="121">
        <f t="shared" si="101"/>
        <v>-3.4159999999999999</v>
      </c>
      <c r="AB681" s="121">
        <f t="shared" si="102"/>
        <v>1.1668277547287062E-3</v>
      </c>
      <c r="AC681" s="121">
        <f t="shared" si="103"/>
        <v>3.1774123495215383E-4</v>
      </c>
      <c r="AD681" s="121">
        <f t="shared" si="104"/>
        <v>1.1668277547287062E-3</v>
      </c>
      <c r="AE681" s="121" t="str">
        <f t="shared" si="105"/>
        <v/>
      </c>
      <c r="AF681" s="121" t="str">
        <f t="shared" si="106"/>
        <v/>
      </c>
      <c r="BK681" s="130"/>
      <c r="BL681" s="130">
        <f t="shared" si="98"/>
        <v>0.96639999999999771</v>
      </c>
      <c r="BM681" s="147">
        <f t="shared" si="99"/>
        <v>0.9953524939447479</v>
      </c>
      <c r="BN681" s="130">
        <f t="shared" si="100"/>
        <v>9.703659832938083E-5</v>
      </c>
      <c r="BO681" s="130" t="str">
        <f t="shared" si="96"/>
        <v/>
      </c>
      <c r="BP681" s="122" t="str">
        <f t="shared" si="97"/>
        <v/>
      </c>
    </row>
    <row r="682" spans="26:68" ht="20.100000000000001" customHeight="1" x14ac:dyDescent="0.25">
      <c r="Z682" s="121">
        <v>147</v>
      </c>
      <c r="AA682" s="121">
        <f t="shared" si="101"/>
        <v>-3.4119999999999999</v>
      </c>
      <c r="AB682" s="121">
        <f t="shared" si="102"/>
        <v>1.1828712502108178E-3</v>
      </c>
      <c r="AC682" s="121">
        <f t="shared" si="103"/>
        <v>3.2244056619802088E-4</v>
      </c>
      <c r="AD682" s="121">
        <f t="shared" si="104"/>
        <v>1.1828712502108178E-3</v>
      </c>
      <c r="AE682" s="121" t="str">
        <f t="shared" si="105"/>
        <v/>
      </c>
      <c r="AF682" s="121" t="str">
        <f t="shared" si="106"/>
        <v/>
      </c>
      <c r="BK682" s="130"/>
      <c r="BL682" s="130">
        <f t="shared" si="98"/>
        <v>0.97279999999999767</v>
      </c>
      <c r="BM682" s="147">
        <f t="shared" si="99"/>
        <v>0.99525545734641852</v>
      </c>
      <c r="BN682" s="130">
        <f t="shared" si="100"/>
        <v>9.8330630152521081E-5</v>
      </c>
      <c r="BO682" s="130" t="str">
        <f t="shared" si="96"/>
        <v/>
      </c>
      <c r="BP682" s="122" t="str">
        <f t="shared" si="97"/>
        <v/>
      </c>
    </row>
    <row r="683" spans="26:68" ht="20.100000000000001" customHeight="1" x14ac:dyDescent="0.25">
      <c r="Z683" s="121">
        <v>148</v>
      </c>
      <c r="AA683" s="121">
        <f t="shared" si="101"/>
        <v>-3.4079999999999999</v>
      </c>
      <c r="AB683" s="121">
        <f t="shared" si="102"/>
        <v>1.1991161524345093E-3</v>
      </c>
      <c r="AC683" s="121">
        <f t="shared" si="103"/>
        <v>3.2720447349523835E-4</v>
      </c>
      <c r="AD683" s="121">
        <f t="shared" si="104"/>
        <v>1.1991161524345093E-3</v>
      </c>
      <c r="AE683" s="121" t="str">
        <f t="shared" si="105"/>
        <v/>
      </c>
      <c r="AF683" s="121" t="str">
        <f t="shared" si="106"/>
        <v/>
      </c>
      <c r="BK683" s="130"/>
      <c r="BL683" s="130">
        <f t="shared" si="98"/>
        <v>0.97919999999999763</v>
      </c>
      <c r="BM683" s="147">
        <f t="shared" si="99"/>
        <v>0.99515712671626599</v>
      </c>
      <c r="BN683" s="130">
        <f t="shared" si="100"/>
        <v>9.9631207716055492E-5</v>
      </c>
      <c r="BO683" s="130" t="str">
        <f t="shared" si="96"/>
        <v/>
      </c>
      <c r="BP683" s="122" t="str">
        <f t="shared" si="97"/>
        <v/>
      </c>
    </row>
    <row r="684" spans="26:68" ht="20.100000000000001" customHeight="1" x14ac:dyDescent="0.25">
      <c r="Z684" s="121">
        <v>149</v>
      </c>
      <c r="AA684" s="121">
        <f t="shared" si="101"/>
        <v>-3.4039999999999999</v>
      </c>
      <c r="AB684" s="121">
        <f t="shared" si="102"/>
        <v>1.2155647040067755E-3</v>
      </c>
      <c r="AC684" s="121">
        <f t="shared" si="103"/>
        <v>3.3203376694903073E-4</v>
      </c>
      <c r="AD684" s="121">
        <f t="shared" si="104"/>
        <v>1.2155647040067755E-3</v>
      </c>
      <c r="AE684" s="121" t="str">
        <f t="shared" si="105"/>
        <v/>
      </c>
      <c r="AF684" s="121" t="str">
        <f t="shared" si="106"/>
        <v/>
      </c>
      <c r="BK684" s="130"/>
      <c r="BL684" s="130">
        <f t="shared" si="98"/>
        <v>0.98559999999999759</v>
      </c>
      <c r="BM684" s="147">
        <f t="shared" si="99"/>
        <v>0.99505749550854994</v>
      </c>
      <c r="BN684" s="130">
        <f t="shared" si="100"/>
        <v>1.0093827706025849E-4</v>
      </c>
      <c r="BO684" s="130" t="str">
        <f t="shared" si="96"/>
        <v/>
      </c>
      <c r="BP684" s="122" t="str">
        <f t="shared" si="97"/>
        <v/>
      </c>
    </row>
    <row r="685" spans="26:68" ht="20.100000000000001" customHeight="1" x14ac:dyDescent="0.25">
      <c r="Z685" s="121">
        <v>150</v>
      </c>
      <c r="AA685" s="121">
        <f t="shared" si="101"/>
        <v>-3.4</v>
      </c>
      <c r="AB685" s="121">
        <f t="shared" si="102"/>
        <v>1.2322191684730199E-3</v>
      </c>
      <c r="AC685" s="121">
        <f t="shared" si="103"/>
        <v>3.369292656768808E-4</v>
      </c>
      <c r="AD685" s="121">
        <f t="shared" si="104"/>
        <v>1.2322191684730199E-3</v>
      </c>
      <c r="AE685" s="121" t="str">
        <f t="shared" si="105"/>
        <v/>
      </c>
      <c r="AF685" s="121" t="str">
        <f t="shared" si="106"/>
        <v/>
      </c>
      <c r="BK685" s="130"/>
      <c r="BL685" s="130">
        <f t="shared" si="98"/>
        <v>0.99199999999999755</v>
      </c>
      <c r="BM685" s="147">
        <f t="shared" si="99"/>
        <v>0.99495655723148968</v>
      </c>
      <c r="BN685" s="130">
        <f t="shared" si="100"/>
        <v>1.0225178416833902E-4</v>
      </c>
      <c r="BO685" s="130" t="str">
        <f t="shared" si="96"/>
        <v/>
      </c>
      <c r="BP685" s="122" t="str">
        <f t="shared" si="97"/>
        <v/>
      </c>
    </row>
    <row r="686" spans="26:68" ht="20.100000000000001" customHeight="1" x14ac:dyDescent="0.25">
      <c r="Z686" s="130">
        <v>151</v>
      </c>
      <c r="AA686" s="121">
        <f t="shared" si="101"/>
        <v>-3.3959999999999999</v>
      </c>
      <c r="AB686" s="121">
        <f t="shared" si="102"/>
        <v>1.2490818304584136E-3</v>
      </c>
      <c r="AC686" s="121">
        <f t="shared" si="103"/>
        <v>3.4189179789256407E-4</v>
      </c>
      <c r="AD686" s="121">
        <f t="shared" si="104"/>
        <v>1.2490818304584136E-3</v>
      </c>
      <c r="AE686" s="121" t="str">
        <f t="shared" si="105"/>
        <v/>
      </c>
      <c r="AF686" s="121" t="str">
        <f t="shared" si="106"/>
        <v/>
      </c>
      <c r="AM686" s="130"/>
      <c r="AZ686" s="130"/>
      <c r="BK686" s="130"/>
      <c r="BL686" s="130">
        <f t="shared" si="98"/>
        <v>0.99839999999999751</v>
      </c>
      <c r="BM686" s="147">
        <f t="shared" si="99"/>
        <v>0.99485430544732134</v>
      </c>
      <c r="BN686" s="130">
        <f t="shared" si="100"/>
        <v>1.0357167497154762E-4</v>
      </c>
      <c r="BO686" s="130" t="str">
        <f t="shared" si="96"/>
        <v/>
      </c>
      <c r="BP686" s="122" t="str">
        <f t="shared" si="97"/>
        <v/>
      </c>
    </row>
    <row r="687" spans="26:68" ht="20.100000000000001" customHeight="1" x14ac:dyDescent="0.25">
      <c r="Z687" s="121">
        <v>152</v>
      </c>
      <c r="AA687" s="121">
        <f t="shared" si="101"/>
        <v>-3.3919999999999999</v>
      </c>
      <c r="AB687" s="121">
        <f t="shared" si="102"/>
        <v>1.2661549958094972E-3</v>
      </c>
      <c r="AC687" s="121">
        <f t="shared" si="103"/>
        <v>3.4692220099075317E-4</v>
      </c>
      <c r="AD687" s="121">
        <f t="shared" si="104"/>
        <v>1.2661549958094972E-3</v>
      </c>
      <c r="AE687" s="121" t="str">
        <f t="shared" si="105"/>
        <v/>
      </c>
      <c r="AF687" s="121" t="str">
        <f t="shared" si="106"/>
        <v/>
      </c>
      <c r="BK687" s="130"/>
      <c r="BL687" s="130">
        <f t="shared" si="98"/>
        <v>1.0047999999999975</v>
      </c>
      <c r="BM687" s="147">
        <f t="shared" si="99"/>
        <v>0.99475073377234979</v>
      </c>
      <c r="BN687" s="130">
        <f t="shared" si="100"/>
        <v>1.048978953532842E-4</v>
      </c>
      <c r="BO687" s="130" t="str">
        <f t="shared" si="96"/>
        <v/>
      </c>
      <c r="BP687" s="122" t="str">
        <f t="shared" si="97"/>
        <v/>
      </c>
    </row>
    <row r="688" spans="26:68" ht="20.100000000000001" customHeight="1" x14ac:dyDescent="0.25">
      <c r="Z688" s="121">
        <v>153</v>
      </c>
      <c r="AA688" s="121">
        <f t="shared" si="101"/>
        <v>-3.3879999999999999</v>
      </c>
      <c r="AB688" s="121">
        <f t="shared" si="102"/>
        <v>1.2834409917360089E-3</v>
      </c>
      <c r="AC688" s="121">
        <f t="shared" si="103"/>
        <v>3.5202132163218437E-4</v>
      </c>
      <c r="AD688" s="121">
        <f t="shared" si="104"/>
        <v>1.2834409917360089E-3</v>
      </c>
      <c r="AE688" s="121" t="str">
        <f t="shared" si="105"/>
        <v/>
      </c>
      <c r="AF688" s="121" t="str">
        <f t="shared" si="106"/>
        <v/>
      </c>
      <c r="BK688" s="130"/>
      <c r="BL688" s="130">
        <f t="shared" si="98"/>
        <v>1.0111999999999974</v>
      </c>
      <c r="BM688" s="147">
        <f t="shared" si="99"/>
        <v>0.99464583587699651</v>
      </c>
      <c r="BN688" s="130">
        <f t="shared" si="100"/>
        <v>1.0623039115575938E-4</v>
      </c>
      <c r="BO688" s="130" t="str">
        <f t="shared" si="96"/>
        <v/>
      </c>
      <c r="BP688" s="122" t="str">
        <f t="shared" si="97"/>
        <v/>
      </c>
    </row>
    <row r="689" spans="26:68" ht="20.100000000000001" customHeight="1" x14ac:dyDescent="0.25">
      <c r="Z689" s="121">
        <v>154</v>
      </c>
      <c r="AA689" s="121">
        <f t="shared" si="101"/>
        <v>-3.3839999999999999</v>
      </c>
      <c r="AB689" s="121">
        <f t="shared" si="102"/>
        <v>1.3009421669529307E-3</v>
      </c>
      <c r="AC689" s="121">
        <f t="shared" si="103"/>
        <v>3.5719001582939906E-4</v>
      </c>
      <c r="AD689" s="121">
        <f t="shared" si="104"/>
        <v>1.3009421669529307E-3</v>
      </c>
      <c r="AE689" s="121" t="str">
        <f t="shared" si="105"/>
        <v/>
      </c>
      <c r="AF689" s="121" t="str">
        <f t="shared" si="106"/>
        <v/>
      </c>
      <c r="BK689" s="130"/>
      <c r="BL689" s="130">
        <f t="shared" si="98"/>
        <v>1.0175999999999974</v>
      </c>
      <c r="BM689" s="147">
        <f t="shared" si="99"/>
        <v>0.99453960548584075</v>
      </c>
      <c r="BN689" s="130">
        <f t="shared" si="100"/>
        <v>1.0756910818343624E-4</v>
      </c>
      <c r="BO689" s="130" t="str">
        <f t="shared" si="96"/>
        <v/>
      </c>
      <c r="BP689" s="122" t="str">
        <f t="shared" si="97"/>
        <v/>
      </c>
    </row>
    <row r="690" spans="26:68" ht="20.100000000000001" customHeight="1" x14ac:dyDescent="0.25">
      <c r="Z690" s="121">
        <v>155</v>
      </c>
      <c r="AA690" s="121">
        <f t="shared" si="101"/>
        <v>-3.38</v>
      </c>
      <c r="AB690" s="121">
        <f t="shared" si="102"/>
        <v>1.3186608918227423E-3</v>
      </c>
      <c r="AC690" s="121">
        <f t="shared" si="103"/>
        <v>3.6242914903304382E-4</v>
      </c>
      <c r="AD690" s="121">
        <f t="shared" si="104"/>
        <v>1.3186608918227423E-3</v>
      </c>
      <c r="AE690" s="121" t="str">
        <f t="shared" si="105"/>
        <v/>
      </c>
      <c r="AF690" s="121" t="str">
        <f t="shared" si="106"/>
        <v/>
      </c>
      <c r="BK690" s="130"/>
      <c r="BL690" s="130">
        <f t="shared" si="98"/>
        <v>1.0239999999999974</v>
      </c>
      <c r="BM690" s="147">
        <f t="shared" si="99"/>
        <v>0.99443203637765731</v>
      </c>
      <c r="BN690" s="130">
        <f t="shared" si="100"/>
        <v>1.0891399220847031E-4</v>
      </c>
      <c r="BO690" s="130" t="str">
        <f t="shared" si="96"/>
        <v/>
      </c>
      <c r="BP690" s="122" t="str">
        <f t="shared" si="97"/>
        <v/>
      </c>
    </row>
    <row r="691" spans="26:68" ht="20.100000000000001" customHeight="1" x14ac:dyDescent="0.25">
      <c r="Z691" s="121">
        <v>156</v>
      </c>
      <c r="AA691" s="121">
        <f t="shared" si="101"/>
        <v>-3.3759999999999999</v>
      </c>
      <c r="AB691" s="121">
        <f t="shared" si="102"/>
        <v>1.3365995584978788E-3</v>
      </c>
      <c r="AC691" s="121">
        <f t="shared" si="103"/>
        <v>3.6773959621874718E-4</v>
      </c>
      <c r="AD691" s="121">
        <f t="shared" si="104"/>
        <v>1.3365995584978788E-3</v>
      </c>
      <c r="AE691" s="121" t="str">
        <f t="shared" si="105"/>
        <v/>
      </c>
      <c r="AF691" s="121" t="str">
        <f t="shared" si="106"/>
        <v/>
      </c>
      <c r="BK691" s="130"/>
      <c r="BL691" s="130">
        <f t="shared" si="98"/>
        <v>1.0303999999999973</v>
      </c>
      <c r="BM691" s="147">
        <f t="shared" si="99"/>
        <v>0.99432312238544884</v>
      </c>
      <c r="BN691" s="130">
        <f t="shared" si="100"/>
        <v>1.1026498897603876E-4</v>
      </c>
      <c r="BO691" s="130" t="str">
        <f t="shared" si="96"/>
        <v/>
      </c>
      <c r="BP691" s="122" t="str">
        <f t="shared" si="97"/>
        <v/>
      </c>
    </row>
    <row r="692" spans="26:68" ht="20.100000000000001" customHeight="1" x14ac:dyDescent="0.25">
      <c r="Z692" s="130">
        <v>157</v>
      </c>
      <c r="AA692" s="121">
        <f t="shared" si="101"/>
        <v>-3.3719999999999999</v>
      </c>
      <c r="AB692" s="121">
        <f t="shared" si="102"/>
        <v>1.3547605810633695E-3</v>
      </c>
      <c r="AC692" s="121">
        <f t="shared" si="103"/>
        <v>3.7312224197456629E-4</v>
      </c>
      <c r="AD692" s="121">
        <f t="shared" si="104"/>
        <v>1.3547605810633695E-3</v>
      </c>
      <c r="AE692" s="121" t="str">
        <f t="shared" si="105"/>
        <v/>
      </c>
      <c r="AF692" s="121" t="str">
        <f t="shared" si="106"/>
        <v/>
      </c>
      <c r="AM692" s="130"/>
      <c r="AZ692" s="130"/>
      <c r="BK692" s="130"/>
      <c r="BL692" s="130">
        <f t="shared" si="98"/>
        <v>1.0367999999999973</v>
      </c>
      <c r="BM692" s="147">
        <f t="shared" si="99"/>
        <v>0.9942128573964728</v>
      </c>
      <c r="BN692" s="130">
        <f t="shared" si="100"/>
        <v>1.1162204420778199E-4</v>
      </c>
      <c r="BO692" s="130" t="str">
        <f t="shared" si="96"/>
        <v/>
      </c>
      <c r="BP692" s="122" t="str">
        <f t="shared" si="97"/>
        <v/>
      </c>
    </row>
    <row r="693" spans="26:68" ht="20.100000000000001" customHeight="1" x14ac:dyDescent="0.25">
      <c r="Z693" s="121">
        <v>158</v>
      </c>
      <c r="AA693" s="121">
        <f t="shared" si="101"/>
        <v>-3.3679999999999999</v>
      </c>
      <c r="AB693" s="121">
        <f t="shared" si="102"/>
        <v>1.3731463956796505E-3</v>
      </c>
      <c r="AC693" s="121">
        <f t="shared" si="103"/>
        <v>3.7857798058900047E-4</v>
      </c>
      <c r="AD693" s="121">
        <f t="shared" si="104"/>
        <v>1.3731463956796505E-3</v>
      </c>
      <c r="AE693" s="121" t="str">
        <f t="shared" si="105"/>
        <v/>
      </c>
      <c r="AF693" s="121" t="str">
        <f t="shared" si="106"/>
        <v/>
      </c>
      <c r="BK693" s="130"/>
      <c r="BL693" s="130">
        <f t="shared" si="98"/>
        <v>1.0431999999999972</v>
      </c>
      <c r="BM693" s="147">
        <f t="shared" si="99"/>
        <v>0.99410123535226502</v>
      </c>
      <c r="BN693" s="130">
        <f t="shared" si="100"/>
        <v>1.1298510360691072E-4</v>
      </c>
      <c r="BO693" s="130" t="str">
        <f t="shared" si="96"/>
        <v/>
      </c>
      <c r="BP693" s="122" t="str">
        <f t="shared" si="97"/>
        <v/>
      </c>
    </row>
    <row r="694" spans="26:68" ht="20.100000000000001" customHeight="1" x14ac:dyDescent="0.25">
      <c r="Z694" s="121">
        <v>159</v>
      </c>
      <c r="AA694" s="121">
        <f t="shared" si="101"/>
        <v>-3.3639999999999999</v>
      </c>
      <c r="AB694" s="121">
        <f t="shared" si="102"/>
        <v>1.3917594607255424E-3</v>
      </c>
      <c r="AC694" s="121">
        <f t="shared" si="103"/>
        <v>3.8410771613958217E-4</v>
      </c>
      <c r="AD694" s="121">
        <f t="shared" si="104"/>
        <v>1.3917594607255424E-3</v>
      </c>
      <c r="AE694" s="121" t="str">
        <f t="shared" si="105"/>
        <v/>
      </c>
      <c r="AF694" s="121" t="str">
        <f t="shared" si="106"/>
        <v/>
      </c>
      <c r="BK694" s="130"/>
      <c r="BL694" s="130">
        <f t="shared" si="98"/>
        <v>1.0495999999999972</v>
      </c>
      <c r="BM694" s="147">
        <f t="shared" si="99"/>
        <v>0.99398825024865811</v>
      </c>
      <c r="BN694" s="130">
        <f t="shared" si="100"/>
        <v>1.1435411286331298E-4</v>
      </c>
      <c r="BO694" s="130" t="str">
        <f t="shared" si="96"/>
        <v/>
      </c>
      <c r="BP694" s="122" t="str">
        <f t="shared" si="97"/>
        <v/>
      </c>
    </row>
    <row r="695" spans="26:68" ht="20.100000000000001" customHeight="1" x14ac:dyDescent="0.25">
      <c r="Z695" s="121">
        <v>160</v>
      </c>
      <c r="AA695" s="121">
        <f t="shared" si="101"/>
        <v>-3.36</v>
      </c>
      <c r="AB695" s="121">
        <f t="shared" si="102"/>
        <v>1.4106022569413848E-3</v>
      </c>
      <c r="AC695" s="121">
        <f t="shared" si="103"/>
        <v>3.8971236258203158E-4</v>
      </c>
      <c r="AD695" s="121">
        <f t="shared" si="104"/>
        <v>1.4106022569413848E-3</v>
      </c>
      <c r="AE695" s="121" t="str">
        <f t="shared" si="105"/>
        <v/>
      </c>
      <c r="AF695" s="121" t="str">
        <f t="shared" si="106"/>
        <v/>
      </c>
      <c r="BK695" s="130"/>
      <c r="BL695" s="130">
        <f t="shared" si="98"/>
        <v>1.0559999999999972</v>
      </c>
      <c r="BM695" s="147">
        <f t="shared" si="99"/>
        <v>0.9938738961357948</v>
      </c>
      <c r="BN695" s="130">
        <f t="shared" si="100"/>
        <v>1.1572901765710686E-4</v>
      </c>
      <c r="BO695" s="130" t="str">
        <f t="shared" si="96"/>
        <v/>
      </c>
      <c r="BP695" s="122" t="str">
        <f t="shared" si="97"/>
        <v/>
      </c>
    </row>
    <row r="696" spans="26:68" ht="20.100000000000001" customHeight="1" x14ac:dyDescent="0.25">
      <c r="Z696" s="121">
        <v>161</v>
      </c>
      <c r="AA696" s="121">
        <f t="shared" si="101"/>
        <v>-3.3559999999999999</v>
      </c>
      <c r="AB696" s="121">
        <f t="shared" si="102"/>
        <v>1.4296772875723026E-3</v>
      </c>
      <c r="AC696" s="121">
        <f t="shared" si="103"/>
        <v>3.9539284383999397E-4</v>
      </c>
      <c r="AD696" s="121">
        <f t="shared" si="104"/>
        <v>1.4296772875723026E-3</v>
      </c>
      <c r="AE696" s="121" t="str">
        <f t="shared" si="105"/>
        <v/>
      </c>
      <c r="AF696" s="121" t="str">
        <f t="shared" si="106"/>
        <v/>
      </c>
      <c r="BK696" s="130"/>
      <c r="BL696" s="130">
        <f t="shared" si="98"/>
        <v>1.0623999999999971</v>
      </c>
      <c r="BM696" s="147">
        <f t="shared" si="99"/>
        <v>0.99375816711813769</v>
      </c>
      <c r="BN696" s="130">
        <f t="shared" si="100"/>
        <v>1.1710976366341441E-4</v>
      </c>
      <c r="BO696" s="130" t="str">
        <f t="shared" si="96"/>
        <v/>
      </c>
      <c r="BP696" s="122" t="str">
        <f t="shared" si="97"/>
        <v/>
      </c>
    </row>
    <row r="697" spans="26:68" ht="20.100000000000001" customHeight="1" x14ac:dyDescent="0.25">
      <c r="Z697" s="121">
        <v>162</v>
      </c>
      <c r="AA697" s="121">
        <f t="shared" si="101"/>
        <v>-3.3519999999999999</v>
      </c>
      <c r="AB697" s="121">
        <f t="shared" si="102"/>
        <v>1.4489870785116081E-3</v>
      </c>
      <c r="AC697" s="121">
        <f t="shared" si="103"/>
        <v>4.0115009389534107E-4</v>
      </c>
      <c r="AD697" s="121">
        <f t="shared" si="104"/>
        <v>1.4489870785116081E-3</v>
      </c>
      <c r="AE697" s="121" t="str">
        <f t="shared" si="105"/>
        <v/>
      </c>
      <c r="AF697" s="121" t="str">
        <f t="shared" si="106"/>
        <v/>
      </c>
      <c r="BK697" s="130"/>
      <c r="BL697" s="130">
        <f t="shared" si="98"/>
        <v>1.0687999999999971</v>
      </c>
      <c r="BM697" s="147">
        <f t="shared" si="99"/>
        <v>0.99364105735447428</v>
      </c>
      <c r="BN697" s="130">
        <f t="shared" si="100"/>
        <v>1.1849629655624749E-4</v>
      </c>
      <c r="BO697" s="130" t="str">
        <f t="shared" si="96"/>
        <v/>
      </c>
      <c r="BP697" s="122" t="str">
        <f t="shared" si="97"/>
        <v/>
      </c>
    </row>
    <row r="698" spans="26:68" ht="20.100000000000001" customHeight="1" x14ac:dyDescent="0.25">
      <c r="Z698" s="121">
        <v>163</v>
      </c>
      <c r="AA698" s="121">
        <f t="shared" si="101"/>
        <v>-3.3479999999999999</v>
      </c>
      <c r="AB698" s="121">
        <f t="shared" si="102"/>
        <v>1.4685341784443158E-3</v>
      </c>
      <c r="AC698" s="121">
        <f t="shared" si="103"/>
        <v>4.0698505687905789E-4</v>
      </c>
      <c r="AD698" s="121">
        <f t="shared" si="104"/>
        <v>1.4685341784443158E-3</v>
      </c>
      <c r="AE698" s="121" t="str">
        <f t="shared" si="105"/>
        <v/>
      </c>
      <c r="AF698" s="121" t="str">
        <f t="shared" si="106"/>
        <v/>
      </c>
      <c r="BK698" s="130"/>
      <c r="BL698" s="130">
        <f t="shared" si="98"/>
        <v>1.075199999999997</v>
      </c>
      <c r="BM698" s="147">
        <f t="shared" si="99"/>
        <v>0.99352256105791803</v>
      </c>
      <c r="BN698" s="130">
        <f t="shared" si="100"/>
        <v>1.1988856201317066E-4</v>
      </c>
      <c r="BO698" s="130" t="str">
        <f t="shared" si="96"/>
        <v/>
      </c>
      <c r="BP698" s="122" t="str">
        <f t="shared" si="97"/>
        <v/>
      </c>
    </row>
    <row r="699" spans="26:68" ht="20.100000000000001" customHeight="1" x14ac:dyDescent="0.25">
      <c r="Z699" s="130">
        <v>164</v>
      </c>
      <c r="AA699" s="121">
        <f t="shared" si="101"/>
        <v>-3.3439999999999999</v>
      </c>
      <c r="AB699" s="121">
        <f t="shared" si="102"/>
        <v>1.4883211589907608E-3</v>
      </c>
      <c r="AC699" s="121">
        <f t="shared" si="103"/>
        <v>4.1289868716268849E-4</v>
      </c>
      <c r="AD699" s="121">
        <f t="shared" si="104"/>
        <v>1.4883211589907608E-3</v>
      </c>
      <c r="AE699" s="121" t="str">
        <f t="shared" si="105"/>
        <v/>
      </c>
      <c r="AF699" s="121" t="str">
        <f t="shared" si="106"/>
        <v/>
      </c>
      <c r="AM699" s="130"/>
      <c r="AZ699" s="130"/>
      <c r="BK699" s="130"/>
      <c r="BL699" s="130">
        <f t="shared" si="98"/>
        <v>1.081599999999997</v>
      </c>
      <c r="BM699" s="147">
        <f t="shared" si="99"/>
        <v>0.99340267249590486</v>
      </c>
      <c r="BN699" s="130">
        <f t="shared" si="100"/>
        <v>1.2128650571896493E-4</v>
      </c>
      <c r="BO699" s="130" t="str">
        <f t="shared" si="96"/>
        <v/>
      </c>
      <c r="BP699" s="122" t="str">
        <f t="shared" si="97"/>
        <v/>
      </c>
    </row>
    <row r="700" spans="26:68" ht="20.100000000000001" customHeight="1" x14ac:dyDescent="0.25">
      <c r="Z700" s="121">
        <v>165</v>
      </c>
      <c r="AA700" s="121">
        <f t="shared" si="101"/>
        <v>-3.34</v>
      </c>
      <c r="AB700" s="121">
        <f t="shared" si="102"/>
        <v>1.5083506148503073E-3</v>
      </c>
      <c r="AC700" s="121">
        <f t="shared" si="103"/>
        <v>4.1889194945036979E-4</v>
      </c>
      <c r="AD700" s="121">
        <f t="shared" si="104"/>
        <v>1.5083506148503073E-3</v>
      </c>
      <c r="AE700" s="121" t="str">
        <f t="shared" si="105"/>
        <v/>
      </c>
      <c r="AF700" s="121" t="str">
        <f t="shared" si="106"/>
        <v/>
      </c>
      <c r="BK700" s="130"/>
      <c r="BL700" s="130">
        <f t="shared" si="98"/>
        <v>1.087999999999997</v>
      </c>
      <c r="BM700" s="147">
        <f t="shared" si="99"/>
        <v>0.99328138599018589</v>
      </c>
      <c r="BN700" s="130">
        <f t="shared" si="100"/>
        <v>1.2269007337017968E-4</v>
      </c>
      <c r="BO700" s="130" t="str">
        <f t="shared" si="96"/>
        <v/>
      </c>
      <c r="BP700" s="122" t="str">
        <f t="shared" si="97"/>
        <v/>
      </c>
    </row>
    <row r="701" spans="26:68" ht="20.100000000000001" customHeight="1" x14ac:dyDescent="0.25">
      <c r="Z701" s="121">
        <v>166</v>
      </c>
      <c r="AA701" s="121">
        <f t="shared" si="101"/>
        <v>-3.3359999999999999</v>
      </c>
      <c r="AB701" s="121">
        <f t="shared" si="102"/>
        <v>1.528625163945144E-3</v>
      </c>
      <c r="AC701" s="121">
        <f t="shared" si="103"/>
        <v>4.2496581887143336E-4</v>
      </c>
      <c r="AD701" s="121">
        <f t="shared" si="104"/>
        <v>1.528625163945144E-3</v>
      </c>
      <c r="AE701" s="121" t="str">
        <f t="shared" si="105"/>
        <v/>
      </c>
      <c r="AF701" s="121" t="str">
        <f t="shared" si="106"/>
        <v/>
      </c>
      <c r="BK701" s="130"/>
      <c r="BL701" s="130">
        <f t="shared" si="98"/>
        <v>1.0943999999999969</v>
      </c>
      <c r="BM701" s="147">
        <f t="shared" si="99"/>
        <v>0.99315869591681571</v>
      </c>
      <c r="BN701" s="130">
        <f t="shared" si="100"/>
        <v>1.240992106784633E-4</v>
      </c>
      <c r="BO701" s="130" t="str">
        <f t="shared" si="96"/>
        <v/>
      </c>
      <c r="BP701" s="122" t="str">
        <f t="shared" si="97"/>
        <v/>
      </c>
    </row>
    <row r="702" spans="26:68" ht="20.100000000000001" customHeight="1" x14ac:dyDescent="0.25">
      <c r="Z702" s="121">
        <v>167</v>
      </c>
      <c r="AA702" s="121">
        <f t="shared" si="101"/>
        <v>-3.3319999999999999</v>
      </c>
      <c r="AB702" s="121">
        <f t="shared" si="102"/>
        <v>1.5491474475641319E-3</v>
      </c>
      <c r="AC702" s="121">
        <f t="shared" si="103"/>
        <v>4.3112128107358451E-4</v>
      </c>
      <c r="AD702" s="121">
        <f t="shared" si="104"/>
        <v>1.5491474475641319E-3</v>
      </c>
      <c r="AE702" s="121" t="str">
        <f t="shared" si="105"/>
        <v/>
      </c>
      <c r="AF702" s="121" t="str">
        <f t="shared" si="106"/>
        <v/>
      </c>
      <c r="BK702" s="130"/>
      <c r="BL702" s="130">
        <f t="shared" si="98"/>
        <v>1.1007999999999969</v>
      </c>
      <c r="BM702" s="147">
        <f t="shared" si="99"/>
        <v>0.99303459670613725</v>
      </c>
      <c r="BN702" s="130">
        <f t="shared" si="100"/>
        <v>1.2551386337456005E-4</v>
      </c>
      <c r="BO702" s="130" t="str">
        <f t="shared" si="96"/>
        <v/>
      </c>
      <c r="BP702" s="122" t="str">
        <f t="shared" si="97"/>
        <v/>
      </c>
    </row>
    <row r="703" spans="26:68" ht="20.100000000000001" customHeight="1" x14ac:dyDescent="0.25">
      <c r="Z703" s="121">
        <v>168</v>
      </c>
      <c r="AA703" s="121">
        <f t="shared" si="101"/>
        <v>-3.3279999999999998</v>
      </c>
      <c r="AB703" s="121">
        <f t="shared" si="102"/>
        <v>1.5699201305067205E-3</v>
      </c>
      <c r="AC703" s="121">
        <f t="shared" si="103"/>
        <v>4.3735933231665928E-4</v>
      </c>
      <c r="AD703" s="121">
        <f t="shared" si="104"/>
        <v>1.5699201305067205E-3</v>
      </c>
      <c r="AE703" s="121" t="str">
        <f t="shared" si="105"/>
        <v/>
      </c>
      <c r="AF703" s="121" t="str">
        <f t="shared" si="106"/>
        <v/>
      </c>
      <c r="BK703" s="130"/>
      <c r="BL703" s="130">
        <f t="shared" si="98"/>
        <v>1.1071999999999969</v>
      </c>
      <c r="BM703" s="147">
        <f t="shared" si="99"/>
        <v>0.99290908284276269</v>
      </c>
      <c r="BN703" s="130">
        <f t="shared" si="100"/>
        <v>1.2693397721252886E-4</v>
      </c>
      <c r="BO703" s="130" t="str">
        <f t="shared" si="96"/>
        <v/>
      </c>
      <c r="BP703" s="122" t="str">
        <f t="shared" si="97"/>
        <v/>
      </c>
    </row>
    <row r="704" spans="26:68" ht="20.100000000000001" customHeight="1" x14ac:dyDescent="0.25">
      <c r="Z704" s="121">
        <v>169</v>
      </c>
      <c r="AA704" s="121">
        <f t="shared" si="101"/>
        <v>-3.3239999999999998</v>
      </c>
      <c r="AB704" s="121">
        <f t="shared" si="102"/>
        <v>1.5909459012268885E-3</v>
      </c>
      <c r="AC704" s="121">
        <f t="shared" si="103"/>
        <v>4.4368097956695111E-4</v>
      </c>
      <c r="AD704" s="121">
        <f t="shared" si="104"/>
        <v>1.5909459012268885E-3</v>
      </c>
      <c r="AE704" s="121" t="str">
        <f t="shared" si="105"/>
        <v/>
      </c>
      <c r="AF704" s="121" t="str">
        <f t="shared" si="106"/>
        <v/>
      </c>
      <c r="BK704" s="130"/>
      <c r="BL704" s="130">
        <f t="shared" si="98"/>
        <v>1.1135999999999968</v>
      </c>
      <c r="BM704" s="147">
        <f t="shared" si="99"/>
        <v>0.99278214886555016</v>
      </c>
      <c r="BN704" s="130">
        <f t="shared" si="100"/>
        <v>1.2835949797362911E-4</v>
      </c>
      <c r="BO704" s="130" t="str">
        <f t="shared" si="96"/>
        <v/>
      </c>
      <c r="BP704" s="122" t="str">
        <f t="shared" si="97"/>
        <v/>
      </c>
    </row>
    <row r="705" spans="26:68" ht="20.100000000000001" customHeight="1" x14ac:dyDescent="0.25">
      <c r="Z705" s="130">
        <v>170</v>
      </c>
      <c r="AA705" s="121">
        <f t="shared" si="101"/>
        <v>-3.32</v>
      </c>
      <c r="AB705" s="121">
        <f t="shared" si="102"/>
        <v>1.6122274719771244E-3</v>
      </c>
      <c r="AC705" s="121">
        <f t="shared" si="103"/>
        <v>4.5008724059211757E-4</v>
      </c>
      <c r="AD705" s="121">
        <f t="shared" si="104"/>
        <v>1.6122274719771244E-3</v>
      </c>
      <c r="AE705" s="121" t="str">
        <f t="shared" si="105"/>
        <v/>
      </c>
      <c r="AF705" s="121" t="str">
        <f t="shared" si="106"/>
        <v/>
      </c>
      <c r="AM705" s="130"/>
      <c r="AZ705" s="130"/>
      <c r="BK705" s="130"/>
      <c r="BL705" s="130">
        <f t="shared" si="98"/>
        <v>1.1199999999999968</v>
      </c>
      <c r="BM705" s="147">
        <f t="shared" si="99"/>
        <v>0.99265378936757653</v>
      </c>
      <c r="BN705" s="130">
        <f t="shared" si="100"/>
        <v>1.2979037146865213E-4</v>
      </c>
      <c r="BO705" s="130" t="str">
        <f t="shared" si="96"/>
        <v/>
      </c>
      <c r="BP705" s="122" t="str">
        <f t="shared" si="97"/>
        <v/>
      </c>
    </row>
    <row r="706" spans="26:68" ht="20.100000000000001" customHeight="1" x14ac:dyDescent="0.25">
      <c r="Z706" s="121">
        <v>171</v>
      </c>
      <c r="AA706" s="121">
        <f t="shared" si="101"/>
        <v>-3.3159999999999998</v>
      </c>
      <c r="AB706" s="121">
        <f t="shared" si="102"/>
        <v>1.6337675789524107E-3</v>
      </c>
      <c r="AC706" s="121">
        <f t="shared" si="103"/>
        <v>4.5657914405666388E-4</v>
      </c>
      <c r="AD706" s="121">
        <f t="shared" si="104"/>
        <v>1.6337675789524107E-3</v>
      </c>
      <c r="AE706" s="121" t="str">
        <f t="shared" si="105"/>
        <v/>
      </c>
      <c r="AF706" s="121" t="str">
        <f t="shared" si="106"/>
        <v/>
      </c>
      <c r="BK706" s="130"/>
      <c r="BL706" s="130">
        <f t="shared" si="98"/>
        <v>1.1263999999999967</v>
      </c>
      <c r="BM706" s="147">
        <f t="shared" si="99"/>
        <v>0.99252399899610788</v>
      </c>
      <c r="BN706" s="130">
        <f t="shared" si="100"/>
        <v>1.3122654354325025E-4</v>
      </c>
      <c r="BO706" s="130" t="str">
        <f t="shared" si="96"/>
        <v/>
      </c>
      <c r="BP706" s="122" t="str">
        <f t="shared" si="97"/>
        <v/>
      </c>
    </row>
    <row r="707" spans="26:68" ht="20.100000000000001" customHeight="1" x14ac:dyDescent="0.25">
      <c r="Z707" s="121">
        <v>172</v>
      </c>
      <c r="AA707" s="121">
        <f t="shared" si="101"/>
        <v>-3.3119999999999998</v>
      </c>
      <c r="AB707" s="121">
        <f t="shared" si="102"/>
        <v>1.6555689824342061E-3</v>
      </c>
      <c r="AC707" s="121">
        <f t="shared" si="103"/>
        <v>4.6315772961800144E-4</v>
      </c>
      <c r="AD707" s="121">
        <f t="shared" si="104"/>
        <v>1.6555689824342061E-3</v>
      </c>
      <c r="AE707" s="121" t="str">
        <f t="shared" si="105"/>
        <v/>
      </c>
      <c r="AF707" s="121" t="str">
        <f t="shared" si="106"/>
        <v/>
      </c>
      <c r="BK707" s="130"/>
      <c r="BL707" s="130">
        <f t="shared" si="98"/>
        <v>1.1327999999999967</v>
      </c>
      <c r="BM707" s="147">
        <f t="shared" si="99"/>
        <v>0.99239277245256463</v>
      </c>
      <c r="BN707" s="130">
        <f t="shared" si="100"/>
        <v>1.3266796008049031E-4</v>
      </c>
      <c r="BO707" s="130" t="str">
        <f t="shared" si="96"/>
        <v/>
      </c>
      <c r="BP707" s="122" t="str">
        <f t="shared" si="97"/>
        <v/>
      </c>
    </row>
    <row r="708" spans="26:68" ht="20.100000000000001" customHeight="1" x14ac:dyDescent="0.25">
      <c r="Z708" s="121">
        <v>173</v>
      </c>
      <c r="AA708" s="121">
        <f t="shared" si="101"/>
        <v>-3.3079999999999998</v>
      </c>
      <c r="AB708" s="121">
        <f t="shared" si="102"/>
        <v>1.6776344669344294E-3</v>
      </c>
      <c r="AC708" s="121">
        <f t="shared" si="103"/>
        <v>4.6982404802307904E-4</v>
      </c>
      <c r="AD708" s="121">
        <f t="shared" si="104"/>
        <v>1.6776344669344294E-3</v>
      </c>
      <c r="AE708" s="121" t="str">
        <f t="shared" si="105"/>
        <v/>
      </c>
      <c r="AF708" s="121" t="str">
        <f t="shared" si="106"/>
        <v/>
      </c>
      <c r="BK708" s="130"/>
      <c r="BL708" s="130">
        <f t="shared" si="98"/>
        <v>1.1391999999999967</v>
      </c>
      <c r="BM708" s="147">
        <f t="shared" si="99"/>
        <v>0.99226010449248414</v>
      </c>
      <c r="BN708" s="130">
        <f t="shared" si="100"/>
        <v>1.3411456700418434E-4</v>
      </c>
      <c r="BO708" s="130" t="str">
        <f t="shared" si="96"/>
        <v/>
      </c>
      <c r="BP708" s="122" t="str">
        <f t="shared" si="97"/>
        <v/>
      </c>
    </row>
    <row r="709" spans="26:68" ht="20.100000000000001" customHeight="1" x14ac:dyDescent="0.25">
      <c r="Z709" s="121">
        <v>174</v>
      </c>
      <c r="AA709" s="121">
        <f t="shared" si="101"/>
        <v>-3.3039999999999998</v>
      </c>
      <c r="AB709" s="121">
        <f t="shared" si="102"/>
        <v>1.6999668413393869E-3</v>
      </c>
      <c r="AC709" s="121">
        <f t="shared" si="103"/>
        <v>4.7657916120559377E-4</v>
      </c>
      <c r="AD709" s="121">
        <f t="shared" si="104"/>
        <v>1.6999668413393869E-3</v>
      </c>
      <c r="AE709" s="121" t="str">
        <f t="shared" si="105"/>
        <v/>
      </c>
      <c r="AF709" s="121" t="str">
        <f t="shared" si="106"/>
        <v/>
      </c>
      <c r="BK709" s="130"/>
      <c r="BL709" s="130">
        <f t="shared" si="98"/>
        <v>1.1455999999999966</v>
      </c>
      <c r="BM709" s="147">
        <f t="shared" si="99"/>
        <v>0.99212598992547996</v>
      </c>
      <c r="BN709" s="130">
        <f t="shared" si="100"/>
        <v>1.3556631028344146E-4</v>
      </c>
      <c r="BO709" s="130" t="str">
        <f t="shared" si="96"/>
        <v/>
      </c>
      <c r="BP709" s="122" t="str">
        <f t="shared" si="97"/>
        <v/>
      </c>
    </row>
    <row r="710" spans="26:68" ht="20.100000000000001" customHeight="1" x14ac:dyDescent="0.25">
      <c r="Z710" s="121">
        <v>175</v>
      </c>
      <c r="AA710" s="121">
        <f t="shared" si="101"/>
        <v>-3.3</v>
      </c>
      <c r="AB710" s="121">
        <f t="shared" si="102"/>
        <v>1.7225689390536812E-3</v>
      </c>
      <c r="AC710" s="121">
        <f t="shared" si="103"/>
        <v>4.8342414238377744E-4</v>
      </c>
      <c r="AD710" s="121">
        <f t="shared" si="104"/>
        <v>1.7225689390536812E-3</v>
      </c>
      <c r="AE710" s="121" t="str">
        <f t="shared" si="105"/>
        <v/>
      </c>
      <c r="AF710" s="121" t="str">
        <f t="shared" si="106"/>
        <v/>
      </c>
      <c r="BK710" s="130"/>
      <c r="BL710" s="130">
        <f t="shared" si="98"/>
        <v>1.1519999999999966</v>
      </c>
      <c r="BM710" s="147">
        <f t="shared" si="99"/>
        <v>0.99199042361519651</v>
      </c>
      <c r="BN710" s="130">
        <f t="shared" si="100"/>
        <v>1.3702313593444426E-4</v>
      </c>
      <c r="BO710" s="130" t="str">
        <f t="shared" si="96"/>
        <v/>
      </c>
      <c r="BP710" s="122" t="str">
        <f t="shared" si="97"/>
        <v/>
      </c>
    </row>
    <row r="711" spans="26:68" ht="20.100000000000001" customHeight="1" x14ac:dyDescent="0.25">
      <c r="Z711" s="121">
        <v>176</v>
      </c>
      <c r="AA711" s="121">
        <f t="shared" si="101"/>
        <v>-3.2960000000000003</v>
      </c>
      <c r="AB711" s="121">
        <f t="shared" si="102"/>
        <v>1.7454436181440487E-3</v>
      </c>
      <c r="AC711" s="121">
        <f t="shared" si="103"/>
        <v>4.9036007615875477E-4</v>
      </c>
      <c r="AD711" s="121">
        <f t="shared" si="104"/>
        <v>1.7454436181440487E-3</v>
      </c>
      <c r="AE711" s="121" t="str">
        <f t="shared" si="105"/>
        <v/>
      </c>
      <c r="AF711" s="121" t="str">
        <f t="shared" si="106"/>
        <v/>
      </c>
      <c r="BK711" s="130"/>
      <c r="BL711" s="130">
        <f t="shared" si="98"/>
        <v>1.1583999999999965</v>
      </c>
      <c r="BM711" s="147">
        <f t="shared" si="99"/>
        <v>0.99185340047926207</v>
      </c>
      <c r="BN711" s="130">
        <f t="shared" si="100"/>
        <v>1.3848499002477865E-4</v>
      </c>
      <c r="BO711" s="130" t="str">
        <f t="shared" si="96"/>
        <v/>
      </c>
      <c r="BP711" s="122" t="str">
        <f t="shared" si="97"/>
        <v/>
      </c>
    </row>
    <row r="712" spans="26:68" ht="20.100000000000001" customHeight="1" x14ac:dyDescent="0.25">
      <c r="Z712" s="130">
        <v>177</v>
      </c>
      <c r="AA712" s="121">
        <f t="shared" si="101"/>
        <v>-3.2919999999999998</v>
      </c>
      <c r="AB712" s="121">
        <f t="shared" si="102"/>
        <v>1.7685937614831393E-3</v>
      </c>
      <c r="AC712" s="121">
        <f t="shared" si="103"/>
        <v>4.9738805861348535E-4</v>
      </c>
      <c r="AD712" s="121">
        <f t="shared" si="104"/>
        <v>1.7685937614831393E-3</v>
      </c>
      <c r="AE712" s="121" t="str">
        <f t="shared" si="105"/>
        <v/>
      </c>
      <c r="AF712" s="121" t="str">
        <f t="shared" si="106"/>
        <v/>
      </c>
      <c r="AM712" s="130"/>
      <c r="AZ712" s="130"/>
      <c r="BK712" s="130"/>
      <c r="BL712" s="130">
        <f t="shared" si="98"/>
        <v>1.1647999999999965</v>
      </c>
      <c r="BM712" s="147">
        <f t="shared" si="99"/>
        <v>0.99171491548923729</v>
      </c>
      <c r="BN712" s="130">
        <f t="shared" si="100"/>
        <v>1.3995181867654249E-4</v>
      </c>
      <c r="BO712" s="130" t="str">
        <f t="shared" si="96"/>
        <v/>
      </c>
      <c r="BP712" s="122" t="str">
        <f t="shared" si="97"/>
        <v/>
      </c>
    </row>
    <row r="713" spans="26:68" ht="20.100000000000001" customHeight="1" x14ac:dyDescent="0.25">
      <c r="Z713" s="121">
        <v>178</v>
      </c>
      <c r="AA713" s="121">
        <f t="shared" si="101"/>
        <v>-3.2880000000000003</v>
      </c>
      <c r="AB713" s="121">
        <f t="shared" si="102"/>
        <v>1.7920222768931717E-3</v>
      </c>
      <c r="AC713" s="121">
        <f t="shared" si="103"/>
        <v>5.0450919741226545E-4</v>
      </c>
      <c r="AD713" s="121">
        <f t="shared" si="104"/>
        <v>1.7920222768931717E-3</v>
      </c>
      <c r="AE713" s="121" t="str">
        <f t="shared" si="105"/>
        <v/>
      </c>
      <c r="AF713" s="121" t="str">
        <f t="shared" si="106"/>
        <v/>
      </c>
      <c r="BK713" s="130"/>
      <c r="BL713" s="130">
        <f t="shared" si="98"/>
        <v>1.1711999999999965</v>
      </c>
      <c r="BM713" s="147">
        <f t="shared" si="99"/>
        <v>0.99157496367056075</v>
      </c>
      <c r="BN713" s="130">
        <f t="shared" si="100"/>
        <v>1.4142356806945422E-4</v>
      </c>
      <c r="BO713" s="130" t="str">
        <f t="shared" si="96"/>
        <v/>
      </c>
      <c r="BP713" s="122" t="str">
        <f t="shared" si="97"/>
        <v/>
      </c>
    </row>
    <row r="714" spans="26:68" ht="20.100000000000001" customHeight="1" x14ac:dyDescent="0.25">
      <c r="Z714" s="121">
        <v>179</v>
      </c>
      <c r="AA714" s="121">
        <f t="shared" si="101"/>
        <v>-3.2839999999999998</v>
      </c>
      <c r="AB714" s="121">
        <f t="shared" si="102"/>
        <v>1.8157320972895475E-3</v>
      </c>
      <c r="AC714" s="121">
        <f t="shared" si="103"/>
        <v>5.1172461190082501E-4</v>
      </c>
      <c r="AD714" s="121">
        <f t="shared" si="104"/>
        <v>1.8157320972895475E-3</v>
      </c>
      <c r="AE714" s="121" t="str">
        <f t="shared" si="105"/>
        <v/>
      </c>
      <c r="AF714" s="121" t="str">
        <f t="shared" si="106"/>
        <v/>
      </c>
      <c r="BK714" s="130"/>
      <c r="BL714" s="130">
        <f t="shared" si="98"/>
        <v>1.1775999999999964</v>
      </c>
      <c r="BM714" s="147">
        <f t="shared" si="99"/>
        <v>0.9914335401024913</v>
      </c>
      <c r="BN714" s="130">
        <f t="shared" si="100"/>
        <v>1.4290018444340635E-4</v>
      </c>
      <c r="BO714" s="130" t="str">
        <f t="shared" si="96"/>
        <v/>
      </c>
      <c r="BP714" s="122" t="str">
        <f t="shared" si="97"/>
        <v/>
      </c>
    </row>
    <row r="715" spans="26:68" ht="20.100000000000001" customHeight="1" x14ac:dyDescent="0.25">
      <c r="Z715" s="121">
        <v>180</v>
      </c>
      <c r="AA715" s="121">
        <f t="shared" si="101"/>
        <v>-3.2800000000000002</v>
      </c>
      <c r="AB715" s="121">
        <f t="shared" si="102"/>
        <v>1.8397261808242775E-3</v>
      </c>
      <c r="AC715" s="121">
        <f t="shared" si="103"/>
        <v>5.190354332069723E-4</v>
      </c>
      <c r="AD715" s="121">
        <f t="shared" si="104"/>
        <v>1.8397261808242775E-3</v>
      </c>
      <c r="AE715" s="121" t="str">
        <f t="shared" si="105"/>
        <v/>
      </c>
      <c r="AF715" s="121" t="str">
        <f t="shared" si="106"/>
        <v/>
      </c>
      <c r="BK715" s="130"/>
      <c r="BL715" s="130">
        <f t="shared" si="98"/>
        <v>1.1839999999999964</v>
      </c>
      <c r="BM715" s="147">
        <f t="shared" si="99"/>
        <v>0.99129063991804789</v>
      </c>
      <c r="BN715" s="130">
        <f t="shared" si="100"/>
        <v>1.4438161410246231E-4</v>
      </c>
      <c r="BO715" s="130" t="str">
        <f t="shared" si="96"/>
        <v/>
      </c>
      <c r="BP715" s="122" t="str">
        <f t="shared" si="97"/>
        <v/>
      </c>
    </row>
    <row r="716" spans="26:68" ht="20.100000000000001" customHeight="1" x14ac:dyDescent="0.25">
      <c r="Z716" s="121">
        <v>181</v>
      </c>
      <c r="AA716" s="121">
        <f t="shared" si="101"/>
        <v>-3.2759999999999998</v>
      </c>
      <c r="AB716" s="121">
        <f t="shared" si="102"/>
        <v>1.8640075110293508E-3</v>
      </c>
      <c r="AC716" s="121">
        <f t="shared" si="103"/>
        <v>5.2644280434184466E-4</v>
      </c>
      <c r="AD716" s="121">
        <f t="shared" si="104"/>
        <v>1.8640075110293508E-3</v>
      </c>
      <c r="AE716" s="121" t="str">
        <f t="shared" si="105"/>
        <v/>
      </c>
      <c r="AF716" s="121" t="str">
        <f t="shared" si="106"/>
        <v/>
      </c>
      <c r="BK716" s="130"/>
      <c r="BL716" s="130">
        <f t="shared" si="98"/>
        <v>1.1903999999999963</v>
      </c>
      <c r="BM716" s="147">
        <f t="shared" si="99"/>
        <v>0.99114625830394543</v>
      </c>
      <c r="BN716" s="130">
        <f t="shared" si="100"/>
        <v>1.4586780341729888E-4</v>
      </c>
      <c r="BO716" s="130" t="str">
        <f t="shared" si="96"/>
        <v/>
      </c>
      <c r="BP716" s="122" t="str">
        <f t="shared" si="97"/>
        <v/>
      </c>
    </row>
    <row r="717" spans="26:68" ht="20.100000000000001" customHeight="1" x14ac:dyDescent="0.25">
      <c r="Z717" s="121">
        <v>182</v>
      </c>
      <c r="AA717" s="121">
        <f t="shared" si="101"/>
        <v>-3.2720000000000002</v>
      </c>
      <c r="AB717" s="121">
        <f t="shared" si="102"/>
        <v>1.8885790969598703E-3</v>
      </c>
      <c r="AC717" s="121">
        <f t="shared" si="103"/>
        <v>5.3394788030169959E-4</v>
      </c>
      <c r="AD717" s="121">
        <f t="shared" si="104"/>
        <v>1.8885790969598703E-3</v>
      </c>
      <c r="AE717" s="121" t="str">
        <f t="shared" si="105"/>
        <v/>
      </c>
      <c r="AF717" s="121" t="str">
        <f t="shared" si="106"/>
        <v/>
      </c>
      <c r="BK717" s="130"/>
      <c r="BL717" s="130">
        <f t="shared" si="98"/>
        <v>1.1967999999999963</v>
      </c>
      <c r="BM717" s="147">
        <f t="shared" si="99"/>
        <v>0.99100039050052813</v>
      </c>
      <c r="BN717" s="130">
        <f t="shared" si="100"/>
        <v>1.4735869882775976E-4</v>
      </c>
      <c r="BO717" s="130" t="str">
        <f t="shared" si="96"/>
        <v/>
      </c>
      <c r="BP717" s="122" t="str">
        <f t="shared" si="97"/>
        <v/>
      </c>
    </row>
    <row r="718" spans="26:68" ht="20.100000000000001" customHeight="1" x14ac:dyDescent="0.25">
      <c r="Z718" s="130">
        <v>183</v>
      </c>
      <c r="AA718" s="121">
        <f t="shared" si="101"/>
        <v>-3.2679999999999998</v>
      </c>
      <c r="AB718" s="121">
        <f t="shared" si="102"/>
        <v>1.9134439733371103E-3</v>
      </c>
      <c r="AC718" s="121">
        <f t="shared" si="103"/>
        <v>5.415518281703058E-4</v>
      </c>
      <c r="AD718" s="121">
        <f t="shared" si="104"/>
        <v>1.9134439733371103E-3</v>
      </c>
      <c r="AE718" s="121" t="str">
        <f t="shared" si="105"/>
        <v/>
      </c>
      <c r="AF718" s="121" t="str">
        <f t="shared" si="106"/>
        <v/>
      </c>
      <c r="AM718" s="130"/>
      <c r="AZ718" s="130"/>
      <c r="BK718" s="130"/>
      <c r="BL718" s="130">
        <f t="shared" si="98"/>
        <v>1.2031999999999963</v>
      </c>
      <c r="BM718" s="147">
        <f t="shared" si="99"/>
        <v>0.99085303180170037</v>
      </c>
      <c r="BN718" s="130">
        <f t="shared" si="100"/>
        <v>1.4885424684707438E-4</v>
      </c>
      <c r="BO718" s="130" t="str">
        <f t="shared" si="96"/>
        <v/>
      </c>
      <c r="BP718" s="122" t="str">
        <f t="shared" si="97"/>
        <v/>
      </c>
    </row>
    <row r="719" spans="26:68" ht="20.100000000000001" customHeight="1" x14ac:dyDescent="0.25">
      <c r="Z719" s="121">
        <v>184</v>
      </c>
      <c r="AA719" s="121">
        <f t="shared" si="101"/>
        <v>-3.2640000000000002</v>
      </c>
      <c r="AB719" s="121">
        <f t="shared" si="102"/>
        <v>1.9386052006913146E-3</v>
      </c>
      <c r="AC719" s="121">
        <f t="shared" si="103"/>
        <v>5.4925582722187966E-4</v>
      </c>
      <c r="AD719" s="121">
        <f t="shared" si="104"/>
        <v>1.9386052006913146E-3</v>
      </c>
      <c r="AE719" s="121" t="str">
        <f t="shared" si="105"/>
        <v/>
      </c>
      <c r="AF719" s="121" t="str">
        <f t="shared" si="106"/>
        <v/>
      </c>
      <c r="BK719" s="130"/>
      <c r="BL719" s="130">
        <f t="shared" si="98"/>
        <v>1.2095999999999962</v>
      </c>
      <c r="BM719" s="147">
        <f t="shared" si="99"/>
        <v>0.99070417755485329</v>
      </c>
      <c r="BN719" s="130">
        <f t="shared" si="100"/>
        <v>1.5035439406285711E-4</v>
      </c>
      <c r="BO719" s="130" t="str">
        <f t="shared" si="96"/>
        <v/>
      </c>
      <c r="BP719" s="122" t="str">
        <f t="shared" si="97"/>
        <v/>
      </c>
    </row>
    <row r="720" spans="26:68" ht="20.100000000000001" customHeight="1" x14ac:dyDescent="0.25">
      <c r="Z720" s="121">
        <v>185</v>
      </c>
      <c r="AA720" s="121">
        <f t="shared" si="101"/>
        <v>-3.26</v>
      </c>
      <c r="AB720" s="121">
        <f t="shared" si="102"/>
        <v>1.9640658655043761E-3</v>
      </c>
      <c r="AC720" s="121">
        <f t="shared" si="103"/>
        <v>5.5706106902462128E-4</v>
      </c>
      <c r="AD720" s="121">
        <f t="shared" si="104"/>
        <v>1.9640658655043761E-3</v>
      </c>
      <c r="AE720" s="121" t="str">
        <f t="shared" si="105"/>
        <v/>
      </c>
      <c r="AF720" s="121" t="str">
        <f t="shared" si="106"/>
        <v/>
      </c>
      <c r="BK720" s="130"/>
      <c r="BL720" s="130">
        <f t="shared" si="98"/>
        <v>1.2159999999999962</v>
      </c>
      <c r="BM720" s="147">
        <f t="shared" si="99"/>
        <v>0.99055382316079044</v>
      </c>
      <c r="BN720" s="130">
        <f t="shared" si="100"/>
        <v>1.5185908714188123E-4</v>
      </c>
      <c r="BO720" s="130" t="str">
        <f t="shared" si="96"/>
        <v/>
      </c>
      <c r="BP720" s="122" t="str">
        <f t="shared" si="97"/>
        <v/>
      </c>
    </row>
    <row r="721" spans="26:68" ht="20.100000000000001" customHeight="1" x14ac:dyDescent="0.25">
      <c r="Z721" s="121">
        <v>186</v>
      </c>
      <c r="AA721" s="121">
        <f t="shared" si="101"/>
        <v>-3.2560000000000002</v>
      </c>
      <c r="AB721" s="121">
        <f t="shared" si="102"/>
        <v>1.9898290803522173E-3</v>
      </c>
      <c r="AC721" s="121">
        <f t="shared" si="103"/>
        <v>5.6496875754479404E-4</v>
      </c>
      <c r="AD721" s="121">
        <f t="shared" si="104"/>
        <v>1.9898290803522173E-3</v>
      </c>
      <c r="AE721" s="121" t="str">
        <f t="shared" si="105"/>
        <v/>
      </c>
      <c r="AF721" s="121" t="str">
        <f t="shared" si="106"/>
        <v/>
      </c>
      <c r="BK721" s="130"/>
      <c r="BL721" s="130">
        <f t="shared" si="98"/>
        <v>1.2223999999999962</v>
      </c>
      <c r="BM721" s="147">
        <f t="shared" si="99"/>
        <v>0.99040196407364856</v>
      </c>
      <c r="BN721" s="130">
        <f t="shared" si="100"/>
        <v>1.5336827283063403E-4</v>
      </c>
      <c r="BO721" s="130" t="str">
        <f t="shared" si="96"/>
        <v/>
      </c>
      <c r="BP721" s="122" t="str">
        <f t="shared" si="97"/>
        <v/>
      </c>
    </row>
    <row r="722" spans="26:68" ht="20.100000000000001" customHeight="1" x14ac:dyDescent="0.25">
      <c r="Z722" s="121">
        <v>187</v>
      </c>
      <c r="AA722" s="121">
        <f t="shared" si="101"/>
        <v>-3.2519999999999998</v>
      </c>
      <c r="AB722" s="121">
        <f t="shared" si="102"/>
        <v>2.0158979840470305E-3</v>
      </c>
      <c r="AC722" s="121">
        <f t="shared" si="103"/>
        <v>5.7298010925139608E-4</v>
      </c>
      <c r="AD722" s="121">
        <f t="shared" si="104"/>
        <v>2.0158979840470305E-3</v>
      </c>
      <c r="AE722" s="121" t="str">
        <f t="shared" si="105"/>
        <v/>
      </c>
      <c r="AF722" s="121" t="str">
        <f t="shared" si="106"/>
        <v/>
      </c>
      <c r="BK722" s="130"/>
      <c r="BL722" s="130">
        <f t="shared" si="98"/>
        <v>1.2287999999999961</v>
      </c>
      <c r="BM722" s="147">
        <f t="shared" si="99"/>
        <v>0.99024859580081792</v>
      </c>
      <c r="BN722" s="130">
        <f t="shared" si="100"/>
        <v>1.5488189796009078E-4</v>
      </c>
      <c r="BO722" s="130" t="str">
        <f t="shared" ref="BO722:BO785" si="107">IF(BM722&lt;(1-$BK$534),BN722,"")</f>
        <v/>
      </c>
      <c r="BP722" s="122" t="str">
        <f t="shared" ref="BP722:BP785" si="108">IF(BM722&lt;(1-$BK$540),BN722,"")</f>
        <v/>
      </c>
    </row>
    <row r="723" spans="26:68" ht="20.100000000000001" customHeight="1" x14ac:dyDescent="0.25">
      <c r="Z723" s="121">
        <v>188</v>
      </c>
      <c r="AA723" s="121">
        <f t="shared" si="101"/>
        <v>-3.2480000000000002</v>
      </c>
      <c r="AB723" s="121">
        <f t="shared" si="102"/>
        <v>2.0422757417791907E-3</v>
      </c>
      <c r="AC723" s="121">
        <f t="shared" si="103"/>
        <v>5.8109635322137556E-4</v>
      </c>
      <c r="AD723" s="121">
        <f t="shared" si="104"/>
        <v>2.0422757417791907E-3</v>
      </c>
      <c r="AE723" s="121" t="str">
        <f t="shared" si="105"/>
        <v/>
      </c>
      <c r="AF723" s="121" t="str">
        <f t="shared" si="106"/>
        <v/>
      </c>
      <c r="BK723" s="130"/>
      <c r="BL723" s="130">
        <f t="shared" ref="BL723:BL786" si="109">BL722+$BO$526</f>
        <v>1.2351999999999961</v>
      </c>
      <c r="BM723" s="147">
        <f t="shared" ref="BM723:BM786" si="110">_xlfn.CHISQ.DIST.RT(BL723,7)</f>
        <v>0.99009371390285783</v>
      </c>
      <c r="BN723" s="130">
        <f t="shared" ref="BN723:BN786" si="111">BM723-BM724</f>
        <v>1.5639990944715798E-4</v>
      </c>
      <c r="BO723" s="130" t="str">
        <f t="shared" si="107"/>
        <v/>
      </c>
      <c r="BP723" s="122" t="str">
        <f t="shared" si="108"/>
        <v/>
      </c>
    </row>
    <row r="724" spans="26:68" ht="20.100000000000001" customHeight="1" x14ac:dyDescent="0.25">
      <c r="Z724" s="121">
        <v>189</v>
      </c>
      <c r="AA724" s="121">
        <f t="shared" si="101"/>
        <v>-3.2439999999999998</v>
      </c>
      <c r="AB724" s="121">
        <f t="shared" si="102"/>
        <v>2.0689655452589767E-3</v>
      </c>
      <c r="AC724" s="121">
        <f t="shared" si="103"/>
        <v>5.8931873124544118E-4</v>
      </c>
      <c r="AD724" s="121">
        <f t="shared" si="104"/>
        <v>2.0689655452589767E-3</v>
      </c>
      <c r="AE724" s="121" t="str">
        <f t="shared" si="105"/>
        <v/>
      </c>
      <c r="AF724" s="121" t="str">
        <f t="shared" si="106"/>
        <v/>
      </c>
      <c r="BK724" s="130"/>
      <c r="BL724" s="130">
        <f t="shared" si="109"/>
        <v>1.241599999999996</v>
      </c>
      <c r="BM724" s="147">
        <f t="shared" si="110"/>
        <v>0.98993731399341067</v>
      </c>
      <c r="BN724" s="130">
        <f t="shared" si="111"/>
        <v>1.5792225429678286E-4</v>
      </c>
      <c r="BO724" s="130" t="str">
        <f t="shared" si="107"/>
        <v/>
      </c>
      <c r="BP724" s="122" t="str">
        <f t="shared" si="108"/>
        <v/>
      </c>
    </row>
    <row r="725" spans="26:68" ht="20.100000000000001" customHeight="1" x14ac:dyDescent="0.25">
      <c r="Z725" s="130">
        <v>190</v>
      </c>
      <c r="AA725" s="121">
        <f t="shared" si="101"/>
        <v>-3.24</v>
      </c>
      <c r="AB725" s="121">
        <f t="shared" si="102"/>
        <v>2.0959706128579419E-3</v>
      </c>
      <c r="AC725" s="121">
        <f t="shared" si="103"/>
        <v>5.9764849793441559E-4</v>
      </c>
      <c r="AD725" s="121">
        <f t="shared" si="104"/>
        <v>2.0959706128579419E-3</v>
      </c>
      <c r="AE725" s="121" t="str">
        <f t="shared" si="105"/>
        <v/>
      </c>
      <c r="AF725" s="121" t="str">
        <f t="shared" si="106"/>
        <v/>
      </c>
      <c r="AM725" s="130"/>
      <c r="AZ725" s="130"/>
      <c r="BK725" s="130"/>
      <c r="BL725" s="130">
        <f t="shared" si="109"/>
        <v>1.247999999999996</v>
      </c>
      <c r="BM725" s="147">
        <f t="shared" si="110"/>
        <v>0.98977939173911389</v>
      </c>
      <c r="BN725" s="130">
        <f t="shared" si="111"/>
        <v>1.5944887960628318E-4</v>
      </c>
      <c r="BO725" s="130" t="str">
        <f t="shared" si="107"/>
        <v/>
      </c>
      <c r="BP725" s="122" t="str">
        <f t="shared" si="108"/>
        <v/>
      </c>
    </row>
    <row r="726" spans="26:68" ht="20.100000000000001" customHeight="1" x14ac:dyDescent="0.25">
      <c r="Z726" s="121">
        <v>191</v>
      </c>
      <c r="AA726" s="121">
        <f t="shared" si="101"/>
        <v>-3.2359999999999998</v>
      </c>
      <c r="AB726" s="121">
        <f t="shared" si="102"/>
        <v>2.1232941897500681E-3</v>
      </c>
      <c r="AC726" s="121">
        <f t="shared" si="103"/>
        <v>6.0608692082616525E-4</v>
      </c>
      <c r="AD726" s="121">
        <f t="shared" si="104"/>
        <v>2.1232941897500681E-3</v>
      </c>
      <c r="AE726" s="121" t="str">
        <f t="shared" si="105"/>
        <v/>
      </c>
      <c r="AF726" s="121" t="str">
        <f t="shared" si="106"/>
        <v/>
      </c>
      <c r="BK726" s="130"/>
      <c r="BL726" s="130">
        <f t="shared" si="109"/>
        <v>1.254399999999996</v>
      </c>
      <c r="BM726" s="147">
        <f t="shared" si="110"/>
        <v>0.98961994285950761</v>
      </c>
      <c r="BN726" s="130">
        <f t="shared" si="111"/>
        <v>1.6097973256590237E-4</v>
      </c>
      <c r="BO726" s="130" t="str">
        <f t="shared" si="107"/>
        <v/>
      </c>
      <c r="BP726" s="122" t="str">
        <f t="shared" si="108"/>
        <v/>
      </c>
    </row>
    <row r="727" spans="26:68" ht="20.100000000000001" customHeight="1" x14ac:dyDescent="0.25">
      <c r="Z727" s="121">
        <v>192</v>
      </c>
      <c r="AA727" s="121">
        <f t="shared" ref="AA727:AA790" si="112">$AA$529+(Z727*$AA$532)</f>
        <v>-3.2320000000000002</v>
      </c>
      <c r="AB727" s="121">
        <f t="shared" ref="AB727:AB790" si="113">_xlfn.NORM.DIST(AA727,AA$525,AA$526,0)</f>
        <v>2.1509395480525033E-3</v>
      </c>
      <c r="AC727" s="121">
        <f t="shared" ref="AC727:AC790" si="114">_xlfn.NORM.DIST(AA727,AA$525,AA$526,1)</f>
        <v>6.1463528049309185E-4</v>
      </c>
      <c r="AD727" s="121">
        <f t="shared" ref="AD727:AD790" si="115">IF(OR(AC727&lt;$AE$531,AC727&gt;$AE$532),AB727,"")</f>
        <v>2.1509395480525033E-3</v>
      </c>
      <c r="AE727" s="121" t="str">
        <f t="shared" ref="AE727:AE790" si="116">IF(AND(AC727&gt;$AE$531,AC727&lt;$AE$532),AB727,"")</f>
        <v/>
      </c>
      <c r="AF727" s="121" t="str">
        <f t="shared" ref="AF727:AF790" si="117">IF(AB727=MAX($AB$535:$AB$2535),AB727,"")</f>
        <v/>
      </c>
      <c r="BK727" s="148"/>
      <c r="BL727" s="130">
        <f t="shared" si="109"/>
        <v>1.2607999999999959</v>
      </c>
      <c r="BM727" s="147">
        <f t="shared" si="110"/>
        <v>0.9894589631269417</v>
      </c>
      <c r="BN727" s="130">
        <f t="shared" si="111"/>
        <v>1.6251476046247326E-4</v>
      </c>
      <c r="BO727" s="130" t="str">
        <f t="shared" si="107"/>
        <v/>
      </c>
      <c r="BP727" s="122" t="str">
        <f t="shared" si="108"/>
        <v/>
      </c>
    </row>
    <row r="728" spans="26:68" ht="20.100000000000001" customHeight="1" x14ac:dyDescent="0.25">
      <c r="Z728" s="121">
        <v>193</v>
      </c>
      <c r="AA728" s="121">
        <f t="shared" si="112"/>
        <v>-3.2279999999999998</v>
      </c>
      <c r="AB728" s="121">
        <f t="shared" si="113"/>
        <v>2.1789099869660876E-3</v>
      </c>
      <c r="AC728" s="121">
        <f t="shared" si="114"/>
        <v>6.2329487065019087E-4</v>
      </c>
      <c r="AD728" s="121">
        <f t="shared" si="115"/>
        <v>2.1789099869660876E-3</v>
      </c>
      <c r="AE728" s="121" t="str">
        <f t="shared" si="116"/>
        <v/>
      </c>
      <c r="AF728" s="121" t="str">
        <f t="shared" si="117"/>
        <v/>
      </c>
      <c r="BK728" s="130"/>
      <c r="BL728" s="130">
        <f t="shared" si="109"/>
        <v>1.2671999999999959</v>
      </c>
      <c r="BM728" s="147">
        <f t="shared" si="110"/>
        <v>0.98929644836647923</v>
      </c>
      <c r="BN728" s="130">
        <f t="shared" si="111"/>
        <v>1.6405391068108344E-4</v>
      </c>
      <c r="BO728" s="130" t="str">
        <f t="shared" si="107"/>
        <v/>
      </c>
      <c r="BP728" s="122" t="str">
        <f t="shared" si="108"/>
        <v/>
      </c>
    </row>
    <row r="729" spans="26:68" ht="20.100000000000001" customHeight="1" x14ac:dyDescent="0.25">
      <c r="Z729" s="121">
        <v>194</v>
      </c>
      <c r="AA729" s="121">
        <f t="shared" si="112"/>
        <v>-3.2240000000000002</v>
      </c>
      <c r="AB729" s="121">
        <f t="shared" si="113"/>
        <v>2.2072088329153942E-3</v>
      </c>
      <c r="AC729" s="121">
        <f t="shared" si="114"/>
        <v>6.3206699826365276E-4</v>
      </c>
      <c r="AD729" s="121">
        <f t="shared" si="115"/>
        <v>2.2072088329153942E-3</v>
      </c>
      <c r="AE729" s="121" t="str">
        <f t="shared" si="116"/>
        <v/>
      </c>
      <c r="AF729" s="121" t="str">
        <f t="shared" si="117"/>
        <v/>
      </c>
      <c r="BK729" s="130"/>
      <c r="BL729" s="130">
        <f t="shared" si="109"/>
        <v>1.2735999999999958</v>
      </c>
      <c r="BM729" s="147">
        <f t="shared" si="110"/>
        <v>0.98913239445579815</v>
      </c>
      <c r="BN729" s="130">
        <f t="shared" si="111"/>
        <v>1.6559713070796178E-4</v>
      </c>
      <c r="BO729" s="130" t="str">
        <f t="shared" si="107"/>
        <v/>
      </c>
      <c r="BP729" s="122" t="str">
        <f t="shared" si="108"/>
        <v/>
      </c>
    </row>
    <row r="730" spans="26:68" ht="20.100000000000001" customHeight="1" x14ac:dyDescent="0.25">
      <c r="Z730" s="121">
        <v>195</v>
      </c>
      <c r="AA730" s="121">
        <f t="shared" si="112"/>
        <v>-3.2199999999999998</v>
      </c>
      <c r="AB730" s="121">
        <f t="shared" si="113"/>
        <v>2.2358394396885424E-3</v>
      </c>
      <c r="AC730" s="121">
        <f t="shared" si="114"/>
        <v>6.4095298366005583E-4</v>
      </c>
      <c r="AD730" s="121">
        <f t="shared" si="115"/>
        <v>2.2358394396885424E-3</v>
      </c>
      <c r="AE730" s="121" t="str">
        <f t="shared" si="116"/>
        <v/>
      </c>
      <c r="AF730" s="121" t="str">
        <f t="shared" si="117"/>
        <v/>
      </c>
      <c r="BK730" s="130"/>
      <c r="BL730" s="130">
        <f t="shared" si="109"/>
        <v>1.2799999999999958</v>
      </c>
      <c r="BM730" s="147">
        <f t="shared" si="110"/>
        <v>0.98896679732509019</v>
      </c>
      <c r="BN730" s="130">
        <f t="shared" si="111"/>
        <v>1.6714436813236588E-4</v>
      </c>
      <c r="BO730" s="130" t="str">
        <f t="shared" si="107"/>
        <v/>
      </c>
      <c r="BP730" s="122" t="str">
        <f t="shared" si="108"/>
        <v/>
      </c>
    </row>
    <row r="731" spans="26:68" ht="20.100000000000001" customHeight="1" x14ac:dyDescent="0.25">
      <c r="Z731" s="130">
        <v>196</v>
      </c>
      <c r="AA731" s="121">
        <f t="shared" si="112"/>
        <v>-3.2160000000000002</v>
      </c>
      <c r="AB731" s="121">
        <f t="shared" si="113"/>
        <v>2.264805188576479E-3</v>
      </c>
      <c r="AC731" s="121">
        <f t="shared" si="114"/>
        <v>6.4995416063608473E-4</v>
      </c>
      <c r="AD731" s="121">
        <f t="shared" si="115"/>
        <v>2.264805188576479E-3</v>
      </c>
      <c r="AE731" s="121" t="str">
        <f t="shared" si="116"/>
        <v/>
      </c>
      <c r="AF731" s="121" t="str">
        <f t="shared" si="117"/>
        <v/>
      </c>
      <c r="AM731" s="130"/>
      <c r="AZ731" s="130"/>
      <c r="BK731" s="130"/>
      <c r="BL731" s="130">
        <f t="shared" si="109"/>
        <v>1.2863999999999958</v>
      </c>
      <c r="BM731" s="147">
        <f t="shared" si="110"/>
        <v>0.98879965295695782</v>
      </c>
      <c r="BN731" s="130">
        <f t="shared" si="111"/>
        <v>1.6869557064902452E-4</v>
      </c>
      <c r="BO731" s="130" t="str">
        <f t="shared" si="107"/>
        <v/>
      </c>
      <c r="BP731" s="122" t="str">
        <f t="shared" si="108"/>
        <v/>
      </c>
    </row>
    <row r="732" spans="26:68" ht="20.100000000000001" customHeight="1" x14ac:dyDescent="0.25">
      <c r="Z732" s="121">
        <v>197</v>
      </c>
      <c r="AA732" s="121">
        <f t="shared" si="112"/>
        <v>-3.2119999999999997</v>
      </c>
      <c r="AB732" s="121">
        <f t="shared" si="113"/>
        <v>2.2941094885119994E-3</v>
      </c>
      <c r="AC732" s="121">
        <f t="shared" si="114"/>
        <v>6.5907187656883087E-4</v>
      </c>
      <c r="AD732" s="121">
        <f t="shared" si="115"/>
        <v>2.2941094885119994E-3</v>
      </c>
      <c r="AE732" s="121" t="str">
        <f t="shared" si="116"/>
        <v/>
      </c>
      <c r="AF732" s="121" t="str">
        <f t="shared" si="117"/>
        <v/>
      </c>
      <c r="BK732" s="130"/>
      <c r="BL732" s="130">
        <f t="shared" si="109"/>
        <v>1.2927999999999957</v>
      </c>
      <c r="BM732" s="147">
        <f t="shared" si="110"/>
        <v>0.9886309573863088</v>
      </c>
      <c r="BN732" s="130">
        <f t="shared" si="111"/>
        <v>1.7025068606069116E-4</v>
      </c>
      <c r="BO732" s="130" t="str">
        <f t="shared" si="107"/>
        <v/>
      </c>
      <c r="BP732" s="122" t="str">
        <f t="shared" si="108"/>
        <v/>
      </c>
    </row>
    <row r="733" spans="26:68" ht="20.100000000000001" customHeight="1" x14ac:dyDescent="0.25">
      <c r="Z733" s="121">
        <v>198</v>
      </c>
      <c r="AA733" s="121">
        <f t="shared" si="112"/>
        <v>-3.2080000000000002</v>
      </c>
      <c r="AB733" s="121">
        <f t="shared" si="113"/>
        <v>2.3237557762082004E-3</v>
      </c>
      <c r="AC733" s="121">
        <f t="shared" si="114"/>
        <v>6.6830749252662152E-4</v>
      </c>
      <c r="AD733" s="121">
        <f t="shared" si="115"/>
        <v>2.3237557762082004E-3</v>
      </c>
      <c r="AE733" s="121" t="str">
        <f t="shared" si="116"/>
        <v/>
      </c>
      <c r="AF733" s="121" t="str">
        <f t="shared" si="117"/>
        <v/>
      </c>
      <c r="BK733" s="130"/>
      <c r="BL733" s="130">
        <f t="shared" si="109"/>
        <v>1.2991999999999957</v>
      </c>
      <c r="BM733" s="147">
        <f t="shared" si="110"/>
        <v>0.9884607067002481</v>
      </c>
      <c r="BN733" s="130">
        <f t="shared" si="111"/>
        <v>1.718096622792542E-4</v>
      </c>
      <c r="BO733" s="130" t="str">
        <f t="shared" si="107"/>
        <v/>
      </c>
      <c r="BP733" s="122" t="str">
        <f t="shared" si="108"/>
        <v/>
      </c>
    </row>
    <row r="734" spans="26:68" ht="20.100000000000001" customHeight="1" x14ac:dyDescent="0.25">
      <c r="Z734" s="121">
        <v>199</v>
      </c>
      <c r="AA734" s="121">
        <f t="shared" si="112"/>
        <v>-3.2039999999999997</v>
      </c>
      <c r="AB734" s="121">
        <f t="shared" si="113"/>
        <v>2.3537475162966311E-3</v>
      </c>
      <c r="AC734" s="121">
        <f t="shared" si="114"/>
        <v>6.7766238338043774E-4</v>
      </c>
      <c r="AD734" s="121">
        <f t="shared" si="115"/>
        <v>2.3537475162966311E-3</v>
      </c>
      <c r="AE734" s="121" t="str">
        <f t="shared" si="116"/>
        <v/>
      </c>
      <c r="AF734" s="121" t="str">
        <f t="shared" si="117"/>
        <v/>
      </c>
      <c r="BK734" s="130"/>
      <c r="BL734" s="130">
        <f t="shared" si="109"/>
        <v>1.3055999999999957</v>
      </c>
      <c r="BM734" s="147">
        <f t="shared" si="110"/>
        <v>0.98828889703796885</v>
      </c>
      <c r="BN734" s="130">
        <f t="shared" si="111"/>
        <v>1.7337244732895662E-4</v>
      </c>
      <c r="BO734" s="130" t="str">
        <f t="shared" si="107"/>
        <v/>
      </c>
      <c r="BP734" s="122" t="str">
        <f t="shared" si="108"/>
        <v/>
      </c>
    </row>
    <row r="735" spans="26:68" ht="20.100000000000001" customHeight="1" x14ac:dyDescent="0.25">
      <c r="Z735" s="121">
        <v>200</v>
      </c>
      <c r="AA735" s="121">
        <f t="shared" si="112"/>
        <v>-3.2</v>
      </c>
      <c r="AB735" s="121">
        <f t="shared" si="113"/>
        <v>2.3840882014648404E-3</v>
      </c>
      <c r="AC735" s="121">
        <f t="shared" si="114"/>
        <v>6.8713793791584719E-4</v>
      </c>
      <c r="AD735" s="121">
        <f t="shared" si="115"/>
        <v>2.3840882014648404E-3</v>
      </c>
      <c r="AE735" s="121" t="str">
        <f t="shared" si="116"/>
        <v/>
      </c>
      <c r="AF735" s="121" t="str">
        <f t="shared" si="117"/>
        <v/>
      </c>
      <c r="BK735" s="130"/>
      <c r="BL735" s="130">
        <f t="shared" si="109"/>
        <v>1.3119999999999956</v>
      </c>
      <c r="BM735" s="147">
        <f t="shared" si="110"/>
        <v>0.98811552459063989</v>
      </c>
      <c r="BN735" s="130">
        <f t="shared" si="111"/>
        <v>1.7493898934828334E-4</v>
      </c>
      <c r="BO735" s="130" t="str">
        <f t="shared" si="107"/>
        <v/>
      </c>
      <c r="BP735" s="122" t="str">
        <f t="shared" si="108"/>
        <v/>
      </c>
    </row>
    <row r="736" spans="26:68" ht="20.100000000000001" customHeight="1" x14ac:dyDescent="0.25">
      <c r="Z736" s="121">
        <v>201</v>
      </c>
      <c r="AA736" s="121">
        <f t="shared" si="112"/>
        <v>-3.1959999999999997</v>
      </c>
      <c r="AB736" s="121">
        <f t="shared" si="113"/>
        <v>2.4147813525935867E-3</v>
      </c>
      <c r="AC736" s="121">
        <f t="shared" si="114"/>
        <v>6.9673555894551257E-4</v>
      </c>
      <c r="AD736" s="121">
        <f t="shared" si="115"/>
        <v>2.4147813525935867E-3</v>
      </c>
      <c r="AE736" s="121" t="str">
        <f t="shared" si="116"/>
        <v/>
      </c>
      <c r="AF736" s="121" t="str">
        <f t="shared" si="117"/>
        <v/>
      </c>
      <c r="BK736" s="130"/>
      <c r="BL736" s="130">
        <f t="shared" si="109"/>
        <v>1.3183999999999956</v>
      </c>
      <c r="BM736" s="147">
        <f t="shared" si="110"/>
        <v>0.98794058560129161</v>
      </c>
      <c r="BN736" s="130">
        <f t="shared" si="111"/>
        <v>1.7650923659118245E-4</v>
      </c>
      <c r="BO736" s="130" t="str">
        <f t="shared" si="107"/>
        <v/>
      </c>
      <c r="BP736" s="122" t="str">
        <f t="shared" si="108"/>
        <v/>
      </c>
    </row>
    <row r="737" spans="26:68" ht="20.100000000000001" customHeight="1" x14ac:dyDescent="0.25">
      <c r="Z737" s="121">
        <v>202</v>
      </c>
      <c r="AA737" s="121">
        <f t="shared" si="112"/>
        <v>-3.1920000000000002</v>
      </c>
      <c r="AB737" s="121">
        <f t="shared" si="113"/>
        <v>2.4458305188934013E-3</v>
      </c>
      <c r="AC737" s="121">
        <f t="shared" si="114"/>
        <v>7.0645666342222596E-4</v>
      </c>
      <c r="AD737" s="121">
        <f t="shared" si="115"/>
        <v>2.4458305188934013E-3</v>
      </c>
      <c r="AE737" s="121" t="str">
        <f t="shared" si="116"/>
        <v/>
      </c>
      <c r="AF737" s="121" t="str">
        <f t="shared" si="117"/>
        <v/>
      </c>
      <c r="BK737" s="130"/>
      <c r="BL737" s="130">
        <f t="shared" si="109"/>
        <v>1.3247999999999955</v>
      </c>
      <c r="BM737" s="147">
        <f t="shared" si="110"/>
        <v>0.98776407636470043</v>
      </c>
      <c r="BN737" s="130">
        <f t="shared" si="111"/>
        <v>1.7808313743006288E-4</v>
      </c>
      <c r="BO737" s="130" t="str">
        <f t="shared" si="107"/>
        <v/>
      </c>
      <c r="BP737" s="122" t="str">
        <f t="shared" si="108"/>
        <v/>
      </c>
    </row>
    <row r="738" spans="26:68" ht="20.100000000000001" customHeight="1" x14ac:dyDescent="0.25">
      <c r="Z738" s="130">
        <v>203</v>
      </c>
      <c r="AA738" s="121">
        <f t="shared" si="112"/>
        <v>-3.1879999999999997</v>
      </c>
      <c r="AB738" s="121">
        <f t="shared" si="113"/>
        <v>2.4772392780407684E-3</v>
      </c>
      <c r="AC738" s="121">
        <f t="shared" si="114"/>
        <v>7.1630268255251791E-4</v>
      </c>
      <c r="AD738" s="121">
        <f t="shared" si="115"/>
        <v>2.4772392780407684E-3</v>
      </c>
      <c r="AE738" s="121" t="str">
        <f t="shared" si="116"/>
        <v/>
      </c>
      <c r="AF738" s="121" t="str">
        <f t="shared" si="117"/>
        <v/>
      </c>
      <c r="AM738" s="130"/>
      <c r="AZ738" s="130"/>
      <c r="BK738" s="130"/>
      <c r="BL738" s="130">
        <f t="shared" si="109"/>
        <v>1.3311999999999955</v>
      </c>
      <c r="BM738" s="147">
        <f t="shared" si="110"/>
        <v>0.98758599322727036</v>
      </c>
      <c r="BN738" s="130">
        <f t="shared" si="111"/>
        <v>1.7966064035734863E-4</v>
      </c>
      <c r="BO738" s="130" t="str">
        <f t="shared" si="107"/>
        <v/>
      </c>
      <c r="BP738" s="122" t="str">
        <f t="shared" si="108"/>
        <v/>
      </c>
    </row>
    <row r="739" spans="26:68" ht="20.100000000000001" customHeight="1" x14ac:dyDescent="0.25">
      <c r="Z739" s="121">
        <v>204</v>
      </c>
      <c r="AA739" s="121">
        <f t="shared" si="112"/>
        <v>-3.1840000000000002</v>
      </c>
      <c r="AB739" s="121">
        <f t="shared" si="113"/>
        <v>2.5090112363136451E-3</v>
      </c>
      <c r="AC739" s="121">
        <f t="shared" si="114"/>
        <v>7.2627506191077433E-4</v>
      </c>
      <c r="AD739" s="121">
        <f t="shared" si="115"/>
        <v>2.5090112363136451E-3</v>
      </c>
      <c r="AE739" s="121" t="str">
        <f t="shared" si="116"/>
        <v/>
      </c>
      <c r="AF739" s="121" t="str">
        <f t="shared" si="117"/>
        <v/>
      </c>
      <c r="BK739" s="130"/>
      <c r="BL739" s="130">
        <f t="shared" si="109"/>
        <v>1.3375999999999955</v>
      </c>
      <c r="BM739" s="147">
        <f t="shared" si="110"/>
        <v>0.98740633258691302</v>
      </c>
      <c r="BN739" s="130">
        <f t="shared" si="111"/>
        <v>1.8124169398736623E-4</v>
      </c>
      <c r="BO739" s="130" t="str">
        <f t="shared" si="107"/>
        <v/>
      </c>
      <c r="BP739" s="122" t="str">
        <f t="shared" si="108"/>
        <v/>
      </c>
    </row>
    <row r="740" spans="26:68" ht="20.100000000000001" customHeight="1" x14ac:dyDescent="0.25">
      <c r="Z740" s="121">
        <v>205</v>
      </c>
      <c r="AA740" s="121">
        <f t="shared" si="112"/>
        <v>-3.1799999999999997</v>
      </c>
      <c r="AB740" s="121">
        <f t="shared" si="113"/>
        <v>2.5411500287265262E-3</v>
      </c>
      <c r="AC740" s="121">
        <f t="shared" si="114"/>
        <v>7.3637526155393112E-4</v>
      </c>
      <c r="AD740" s="121">
        <f t="shared" si="115"/>
        <v>2.5411500287265262E-3</v>
      </c>
      <c r="AE740" s="121" t="str">
        <f t="shared" si="116"/>
        <v/>
      </c>
      <c r="AF740" s="121" t="str">
        <f t="shared" si="117"/>
        <v/>
      </c>
      <c r="BK740" s="130"/>
      <c r="BL740" s="130">
        <f t="shared" si="109"/>
        <v>1.3439999999999954</v>
      </c>
      <c r="BM740" s="147">
        <f t="shared" si="110"/>
        <v>0.98722509089292565</v>
      </c>
      <c r="BN740" s="130">
        <f t="shared" si="111"/>
        <v>1.8282624705823203E-4</v>
      </c>
      <c r="BO740" s="130" t="str">
        <f t="shared" si="107"/>
        <v/>
      </c>
      <c r="BP740" s="122" t="str">
        <f t="shared" si="108"/>
        <v/>
      </c>
    </row>
    <row r="741" spans="26:68" ht="20.100000000000001" customHeight="1" x14ac:dyDescent="0.25">
      <c r="Z741" s="121">
        <v>206</v>
      </c>
      <c r="AA741" s="121">
        <f t="shared" si="112"/>
        <v>-3.1760000000000002</v>
      </c>
      <c r="AB741" s="121">
        <f t="shared" si="113"/>
        <v>2.5736593191648164E-3</v>
      </c>
      <c r="AC741" s="121">
        <f t="shared" si="114"/>
        <v>7.4660475613666597E-4</v>
      </c>
      <c r="AD741" s="121">
        <f t="shared" si="115"/>
        <v>2.5736593191648164E-3</v>
      </c>
      <c r="AE741" s="121" t="str">
        <f t="shared" si="116"/>
        <v/>
      </c>
      <c r="AF741" s="121" t="str">
        <f t="shared" si="117"/>
        <v/>
      </c>
      <c r="BK741" s="130"/>
      <c r="BL741" s="130">
        <f t="shared" si="109"/>
        <v>1.3503999999999954</v>
      </c>
      <c r="BM741" s="147">
        <f t="shared" si="110"/>
        <v>0.98704226464586742</v>
      </c>
      <c r="BN741" s="130">
        <f t="shared" si="111"/>
        <v>1.8441424843340659E-4</v>
      </c>
      <c r="BO741" s="130" t="str">
        <f t="shared" si="107"/>
        <v/>
      </c>
      <c r="BP741" s="122" t="str">
        <f t="shared" si="108"/>
        <v/>
      </c>
    </row>
    <row r="742" spans="26:68" ht="20.100000000000001" customHeight="1" x14ac:dyDescent="0.25">
      <c r="Z742" s="121">
        <v>207</v>
      </c>
      <c r="AA742" s="121">
        <f t="shared" si="112"/>
        <v>-3.1719999999999997</v>
      </c>
      <c r="AB742" s="121">
        <f t="shared" si="113"/>
        <v>2.6065428005187358E-3</v>
      </c>
      <c r="AC742" s="121">
        <f t="shared" si="114"/>
        <v>7.5696503502717448E-4</v>
      </c>
      <c r="AD742" s="121">
        <f t="shared" si="115"/>
        <v>2.6065428005187358E-3</v>
      </c>
      <c r="AE742" s="121" t="str">
        <f t="shared" si="116"/>
        <v/>
      </c>
      <c r="AF742" s="121" t="str">
        <f t="shared" si="117"/>
        <v/>
      </c>
      <c r="BK742" s="130"/>
      <c r="BL742" s="130">
        <f t="shared" si="109"/>
        <v>1.3567999999999953</v>
      </c>
      <c r="BM742" s="147">
        <f t="shared" si="110"/>
        <v>0.98685785039743401</v>
      </c>
      <c r="BN742" s="130">
        <f t="shared" si="111"/>
        <v>1.8600564710469225E-4</v>
      </c>
      <c r="BO742" s="130" t="str">
        <f t="shared" si="107"/>
        <v/>
      </c>
      <c r="BP742" s="122" t="str">
        <f t="shared" si="108"/>
        <v/>
      </c>
    </row>
    <row r="743" spans="26:68" ht="20.100000000000001" customHeight="1" x14ac:dyDescent="0.25">
      <c r="Z743" s="121">
        <v>208</v>
      </c>
      <c r="AA743" s="121">
        <f t="shared" si="112"/>
        <v>-3.1680000000000001</v>
      </c>
      <c r="AB743" s="121">
        <f t="shared" si="113"/>
        <v>2.6398041948164515E-3</v>
      </c>
      <c r="AC743" s="121">
        <f t="shared" si="114"/>
        <v>7.6745760242344016E-4</v>
      </c>
      <c r="AD743" s="121">
        <f t="shared" si="115"/>
        <v>2.6398041948164515E-3</v>
      </c>
      <c r="AE743" s="121" t="str">
        <f t="shared" si="116"/>
        <v/>
      </c>
      <c r="AF743" s="121" t="str">
        <f t="shared" si="117"/>
        <v/>
      </c>
      <c r="BK743" s="130"/>
      <c r="BL743" s="130">
        <f t="shared" si="109"/>
        <v>1.3631999999999953</v>
      </c>
      <c r="BM743" s="147">
        <f t="shared" si="110"/>
        <v>0.98667184475032932</v>
      </c>
      <c r="BN743" s="130">
        <f t="shared" si="111"/>
        <v>1.8760039219234415E-4</v>
      </c>
      <c r="BO743" s="130" t="str">
        <f t="shared" si="107"/>
        <v/>
      </c>
      <c r="BP743" s="122" t="str">
        <f t="shared" si="108"/>
        <v/>
      </c>
    </row>
    <row r="744" spans="26:68" ht="20.100000000000001" customHeight="1" x14ac:dyDescent="0.25">
      <c r="Z744" s="130">
        <v>209</v>
      </c>
      <c r="AA744" s="121">
        <f t="shared" si="112"/>
        <v>-3.1640000000000001</v>
      </c>
      <c r="AB744" s="121">
        <f t="shared" si="113"/>
        <v>2.6734472533567113E-3</v>
      </c>
      <c r="AC744" s="121">
        <f t="shared" si="114"/>
        <v>7.7808397747005514E-4</v>
      </c>
      <c r="AD744" s="121">
        <f t="shared" si="115"/>
        <v>2.6734472533567113E-3</v>
      </c>
      <c r="AE744" s="121" t="str">
        <f t="shared" si="116"/>
        <v/>
      </c>
      <c r="AF744" s="121" t="str">
        <f t="shared" si="117"/>
        <v/>
      </c>
      <c r="AM744" s="130"/>
      <c r="AZ744" s="130"/>
      <c r="BK744" s="130"/>
      <c r="BL744" s="130">
        <f t="shared" si="109"/>
        <v>1.3695999999999953</v>
      </c>
      <c r="BM744" s="147">
        <f t="shared" si="110"/>
        <v>0.98648424435813697</v>
      </c>
      <c r="BN744" s="130">
        <f t="shared" si="111"/>
        <v>1.8919843294762373E-4</v>
      </c>
      <c r="BO744" s="130" t="str">
        <f t="shared" si="107"/>
        <v/>
      </c>
      <c r="BP744" s="122" t="str">
        <f t="shared" si="108"/>
        <v/>
      </c>
    </row>
    <row r="745" spans="26:68" ht="20.100000000000001" customHeight="1" x14ac:dyDescent="0.25">
      <c r="Z745" s="121">
        <v>210</v>
      </c>
      <c r="AA745" s="121">
        <f t="shared" si="112"/>
        <v>-3.16</v>
      </c>
      <c r="AB745" s="121">
        <f t="shared" si="113"/>
        <v>2.7074757568406999E-3</v>
      </c>
      <c r="AC745" s="121">
        <f t="shared" si="114"/>
        <v>7.8884569437557184E-4</v>
      </c>
      <c r="AD745" s="121">
        <f t="shared" si="115"/>
        <v>2.7074757568406999E-3</v>
      </c>
      <c r="AE745" s="121" t="str">
        <f t="shared" si="116"/>
        <v/>
      </c>
      <c r="AF745" s="121" t="str">
        <f t="shared" si="117"/>
        <v/>
      </c>
      <c r="BK745" s="130"/>
      <c r="BL745" s="130">
        <f t="shared" si="109"/>
        <v>1.3759999999999952</v>
      </c>
      <c r="BM745" s="147">
        <f t="shared" si="110"/>
        <v>0.98629504592518935</v>
      </c>
      <c r="BN745" s="130">
        <f t="shared" si="111"/>
        <v>1.9079971875513024E-4</v>
      </c>
      <c r="BO745" s="130" t="str">
        <f t="shared" si="107"/>
        <v/>
      </c>
      <c r="BP745" s="122" t="str">
        <f t="shared" si="108"/>
        <v/>
      </c>
    </row>
    <row r="746" spans="26:68" ht="20.100000000000001" customHeight="1" x14ac:dyDescent="0.25">
      <c r="Z746" s="121">
        <v>211</v>
      </c>
      <c r="AA746" s="121">
        <f t="shared" si="112"/>
        <v>-3.1560000000000001</v>
      </c>
      <c r="AB746" s="121">
        <f t="shared" si="113"/>
        <v>2.7418935155032842E-3</v>
      </c>
      <c r="AC746" s="121">
        <f t="shared" si="114"/>
        <v>7.9974430253036796E-4</v>
      </c>
      <c r="AD746" s="121">
        <f t="shared" si="115"/>
        <v>2.7418935155032842E-3</v>
      </c>
      <c r="AE746" s="121" t="str">
        <f t="shared" si="116"/>
        <v/>
      </c>
      <c r="AF746" s="121" t="str">
        <f t="shared" si="117"/>
        <v/>
      </c>
      <c r="BK746" s="130"/>
      <c r="BL746" s="130">
        <f t="shared" si="109"/>
        <v>1.3823999999999952</v>
      </c>
      <c r="BM746" s="147">
        <f t="shared" si="110"/>
        <v>0.98610424620643422</v>
      </c>
      <c r="BN746" s="130">
        <f t="shared" si="111"/>
        <v>1.9240419913313378E-4</v>
      </c>
      <c r="BO746" s="130" t="str">
        <f t="shared" si="107"/>
        <v/>
      </c>
      <c r="BP746" s="122" t="str">
        <f t="shared" si="108"/>
        <v/>
      </c>
    </row>
    <row r="747" spans="26:68" ht="20.100000000000001" customHeight="1" x14ac:dyDescent="0.25">
      <c r="Z747" s="121">
        <v>212</v>
      </c>
      <c r="AA747" s="121">
        <f t="shared" si="112"/>
        <v>-3.1520000000000001</v>
      </c>
      <c r="AB747" s="121">
        <f t="shared" si="113"/>
        <v>2.7767043692435104E-3</v>
      </c>
      <c r="AC747" s="121">
        <f t="shared" si="114"/>
        <v>8.1078136662504499E-4</v>
      </c>
      <c r="AD747" s="121">
        <f t="shared" si="115"/>
        <v>2.7767043692435104E-3</v>
      </c>
      <c r="AE747" s="121" t="str">
        <f t="shared" si="116"/>
        <v/>
      </c>
      <c r="AF747" s="121" t="str">
        <f t="shared" si="117"/>
        <v/>
      </c>
      <c r="BK747" s="130"/>
      <c r="BL747" s="130">
        <f t="shared" si="109"/>
        <v>1.3887999999999951</v>
      </c>
      <c r="BM747" s="147">
        <f t="shared" si="110"/>
        <v>0.98591184200730109</v>
      </c>
      <c r="BN747" s="130">
        <f t="shared" si="111"/>
        <v>1.9401182373635084E-4</v>
      </c>
      <c r="BO747" s="130" t="str">
        <f t="shared" si="107"/>
        <v/>
      </c>
      <c r="BP747" s="122" t="str">
        <f t="shared" si="108"/>
        <v/>
      </c>
    </row>
    <row r="748" spans="26:68" ht="20.100000000000001" customHeight="1" x14ac:dyDescent="0.25">
      <c r="Z748" s="121">
        <v>213</v>
      </c>
      <c r="AA748" s="121">
        <f t="shared" si="112"/>
        <v>-3.1480000000000001</v>
      </c>
      <c r="AB748" s="121">
        <f t="shared" si="113"/>
        <v>2.8119121877543908E-3</v>
      </c>
      <c r="AC748" s="121">
        <f t="shared" si="114"/>
        <v>8.2195846676934596E-4</v>
      </c>
      <c r="AD748" s="121">
        <f t="shared" si="115"/>
        <v>2.8119121877543908E-3</v>
      </c>
      <c r="AE748" s="121" t="str">
        <f t="shared" si="116"/>
        <v/>
      </c>
      <c r="AF748" s="121" t="str">
        <f t="shared" si="117"/>
        <v/>
      </c>
      <c r="BK748" s="130"/>
      <c r="BL748" s="130">
        <f t="shared" si="109"/>
        <v>1.3951999999999951</v>
      </c>
      <c r="BM748" s="147">
        <f t="shared" si="110"/>
        <v>0.98571783018356474</v>
      </c>
      <c r="BN748" s="130">
        <f t="shared" si="111"/>
        <v>1.9562254235649945E-4</v>
      </c>
      <c r="BO748" s="130" t="str">
        <f t="shared" si="107"/>
        <v/>
      </c>
      <c r="BP748" s="122" t="str">
        <f t="shared" si="108"/>
        <v/>
      </c>
    </row>
    <row r="749" spans="26:68" ht="20.100000000000001" customHeight="1" x14ac:dyDescent="0.25">
      <c r="Z749" s="121">
        <v>214</v>
      </c>
      <c r="AA749" s="121">
        <f t="shared" si="112"/>
        <v>-3.1440000000000001</v>
      </c>
      <c r="AB749" s="121">
        <f t="shared" si="113"/>
        <v>2.8475208706519421E-3</v>
      </c>
      <c r="AC749" s="121">
        <f t="shared" si="114"/>
        <v>8.3327719861159245E-4</v>
      </c>
      <c r="AD749" s="121">
        <f t="shared" si="115"/>
        <v>2.8475208706519421E-3</v>
      </c>
      <c r="AE749" s="121" t="str">
        <f t="shared" si="116"/>
        <v/>
      </c>
      <c r="AF749" s="121" t="str">
        <f t="shared" si="117"/>
        <v/>
      </c>
      <c r="BK749" s="130"/>
      <c r="BL749" s="130">
        <f t="shared" si="109"/>
        <v>1.4015999999999951</v>
      </c>
      <c r="BM749" s="147">
        <f t="shared" si="110"/>
        <v>0.98552220764120824</v>
      </c>
      <c r="BN749" s="130">
        <f t="shared" si="111"/>
        <v>1.9723630492518573E-4</v>
      </c>
      <c r="BO749" s="130" t="str">
        <f t="shared" si="107"/>
        <v/>
      </c>
      <c r="BP749" s="122" t="str">
        <f t="shared" si="108"/>
        <v/>
      </c>
    </row>
    <row r="750" spans="26:68" ht="20.100000000000001" customHeight="1" x14ac:dyDescent="0.25">
      <c r="Z750" s="121">
        <v>215</v>
      </c>
      <c r="AA750" s="121">
        <f t="shared" si="112"/>
        <v>-3.14</v>
      </c>
      <c r="AB750" s="121">
        <f t="shared" si="113"/>
        <v>2.8835343476034392E-3</v>
      </c>
      <c r="AC750" s="121">
        <f t="shared" si="114"/>
        <v>8.4473917345862643E-4</v>
      </c>
      <c r="AD750" s="121">
        <f t="shared" si="115"/>
        <v>2.8835343476034392E-3</v>
      </c>
      <c r="AE750" s="121" t="str">
        <f t="shared" si="116"/>
        <v/>
      </c>
      <c r="AF750" s="121" t="str">
        <f t="shared" si="117"/>
        <v/>
      </c>
      <c r="BK750" s="130"/>
      <c r="BL750" s="130">
        <f t="shared" si="109"/>
        <v>1.407999999999995</v>
      </c>
      <c r="BM750" s="147">
        <f t="shared" si="110"/>
        <v>0.98532497133628305</v>
      </c>
      <c r="BN750" s="130">
        <f t="shared" si="111"/>
        <v>1.9885306151423698E-4</v>
      </c>
      <c r="BO750" s="130" t="str">
        <f t="shared" si="107"/>
        <v/>
      </c>
      <c r="BP750" s="122" t="str">
        <f t="shared" si="108"/>
        <v/>
      </c>
    </row>
    <row r="751" spans="26:68" ht="20.100000000000001" customHeight="1" x14ac:dyDescent="0.25">
      <c r="Z751" s="130">
        <v>216</v>
      </c>
      <c r="AA751" s="121">
        <f t="shared" si="112"/>
        <v>-3.1360000000000001</v>
      </c>
      <c r="AB751" s="121">
        <f t="shared" si="113"/>
        <v>2.9199565784548891E-3</v>
      </c>
      <c r="AC751" s="121">
        <f t="shared" si="114"/>
        <v>8.5634601839627389E-4</v>
      </c>
      <c r="AD751" s="121">
        <f t="shared" si="115"/>
        <v>2.9199565784548891E-3</v>
      </c>
      <c r="AE751" s="121" t="str">
        <f t="shared" si="116"/>
        <v/>
      </c>
      <c r="AF751" s="121" t="str">
        <f t="shared" si="117"/>
        <v/>
      </c>
      <c r="AM751" s="130"/>
      <c r="AZ751" s="130"/>
      <c r="BK751" s="130"/>
      <c r="BL751" s="130">
        <f t="shared" si="109"/>
        <v>1.414399999999995</v>
      </c>
      <c r="BM751" s="147">
        <f t="shared" si="110"/>
        <v>0.98512611827476881</v>
      </c>
      <c r="BN751" s="130">
        <f t="shared" si="111"/>
        <v>2.0047276233747802E-4</v>
      </c>
      <c r="BO751" s="130" t="str">
        <f t="shared" si="107"/>
        <v/>
      </c>
      <c r="BP751" s="122" t="str">
        <f t="shared" si="108"/>
        <v/>
      </c>
    </row>
    <row r="752" spans="26:68" ht="20.100000000000001" customHeight="1" x14ac:dyDescent="0.25">
      <c r="Z752" s="121">
        <v>217</v>
      </c>
      <c r="AA752" s="121">
        <f t="shared" si="112"/>
        <v>-3.1320000000000001</v>
      </c>
      <c r="AB752" s="121">
        <f t="shared" si="113"/>
        <v>2.9567915533576855E-3</v>
      </c>
      <c r="AC752" s="121">
        <f t="shared" si="114"/>
        <v>8.6809937641031567E-4</v>
      </c>
      <c r="AD752" s="121">
        <f t="shared" si="115"/>
        <v>2.9567915533576855E-3</v>
      </c>
      <c r="AE752" s="121" t="str">
        <f t="shared" si="116"/>
        <v/>
      </c>
      <c r="AF752" s="121" t="str">
        <f t="shared" si="117"/>
        <v/>
      </c>
      <c r="BK752" s="130"/>
      <c r="BL752" s="130">
        <f t="shared" si="109"/>
        <v>1.420799999999995</v>
      </c>
      <c r="BM752" s="147">
        <f t="shared" si="110"/>
        <v>0.98492564551243134</v>
      </c>
      <c r="BN752" s="130">
        <f t="shared" si="111"/>
        <v>2.0209535775261855E-4</v>
      </c>
      <c r="BO752" s="130" t="str">
        <f t="shared" si="107"/>
        <v/>
      </c>
      <c r="BP752" s="122" t="str">
        <f t="shared" si="108"/>
        <v/>
      </c>
    </row>
    <row r="753" spans="26:68" ht="20.100000000000001" customHeight="1" x14ac:dyDescent="0.25">
      <c r="Z753" s="121">
        <v>218</v>
      </c>
      <c r="AA753" s="121">
        <f t="shared" si="112"/>
        <v>-3.1280000000000001</v>
      </c>
      <c r="AB753" s="121">
        <f t="shared" si="113"/>
        <v>2.9940432928944037E-3</v>
      </c>
      <c r="AC753" s="121">
        <f t="shared" si="114"/>
        <v>8.8000090650795521E-4</v>
      </c>
      <c r="AD753" s="121">
        <f t="shared" si="115"/>
        <v>2.9940432928944037E-3</v>
      </c>
      <c r="AE753" s="121" t="str">
        <f t="shared" si="116"/>
        <v/>
      </c>
      <c r="AF753" s="121" t="str">
        <f t="shared" si="117"/>
        <v/>
      </c>
      <c r="BK753" s="130"/>
      <c r="BL753" s="130">
        <f t="shared" si="109"/>
        <v>1.4271999999999949</v>
      </c>
      <c r="BM753" s="147">
        <f t="shared" si="110"/>
        <v>0.98472355015467872</v>
      </c>
      <c r="BN753" s="130">
        <f t="shared" si="111"/>
        <v>2.0372079826258549E-4</v>
      </c>
      <c r="BO753" s="130" t="str">
        <f t="shared" si="107"/>
        <v/>
      </c>
      <c r="BP753" s="122" t="str">
        <f t="shared" si="108"/>
        <v/>
      </c>
    </row>
    <row r="754" spans="26:68" ht="20.100000000000001" customHeight="1" x14ac:dyDescent="0.25">
      <c r="Z754" s="121">
        <v>219</v>
      </c>
      <c r="AA754" s="121">
        <f t="shared" si="112"/>
        <v>-3.1240000000000001</v>
      </c>
      <c r="AB754" s="121">
        <f t="shared" si="113"/>
        <v>3.0317158482037758E-3</v>
      </c>
      <c r="AC754" s="121">
        <f t="shared" si="114"/>
        <v>8.9205228383980274E-4</v>
      </c>
      <c r="AD754" s="121">
        <f t="shared" si="115"/>
        <v>3.0317158482037758E-3</v>
      </c>
      <c r="AE754" s="121" t="str">
        <f t="shared" si="116"/>
        <v/>
      </c>
      <c r="AF754" s="121" t="str">
        <f t="shared" si="117"/>
        <v/>
      </c>
      <c r="BK754" s="130"/>
      <c r="BL754" s="130">
        <f t="shared" si="109"/>
        <v>1.4335999999999949</v>
      </c>
      <c r="BM754" s="147">
        <f t="shared" si="110"/>
        <v>0.98451982935641613</v>
      </c>
      <c r="BN754" s="130">
        <f t="shared" si="111"/>
        <v>2.0534903451663311E-4</v>
      </c>
      <c r="BO754" s="130" t="str">
        <f t="shared" si="107"/>
        <v/>
      </c>
      <c r="BP754" s="122" t="str">
        <f t="shared" si="108"/>
        <v/>
      </c>
    </row>
    <row r="755" spans="26:68" ht="20.100000000000001" customHeight="1" x14ac:dyDescent="0.25">
      <c r="Z755" s="121">
        <v>220</v>
      </c>
      <c r="AA755" s="121">
        <f t="shared" si="112"/>
        <v>-3.12</v>
      </c>
      <c r="AB755" s="121">
        <f t="shared" si="113"/>
        <v>3.0698133011047403E-3</v>
      </c>
      <c r="AC755" s="121">
        <f t="shared" si="114"/>
        <v>9.0425519982233952E-4</v>
      </c>
      <c r="AD755" s="121">
        <f t="shared" si="115"/>
        <v>3.0698133011047403E-3</v>
      </c>
      <c r="AE755" s="121" t="str">
        <f t="shared" si="116"/>
        <v/>
      </c>
      <c r="AF755" s="121" t="str">
        <f t="shared" si="117"/>
        <v/>
      </c>
      <c r="BK755" s="130"/>
      <c r="BL755" s="130">
        <f t="shared" si="109"/>
        <v>1.4399999999999948</v>
      </c>
      <c r="BM755" s="147">
        <f t="shared" si="110"/>
        <v>0.9843144803218995</v>
      </c>
      <c r="BN755" s="130">
        <f t="shared" si="111"/>
        <v>2.0698001731145332E-4</v>
      </c>
      <c r="BO755" s="130" t="str">
        <f t="shared" si="107"/>
        <v/>
      </c>
      <c r="BP755" s="122" t="str">
        <f t="shared" si="108"/>
        <v/>
      </c>
    </row>
    <row r="756" spans="26:68" ht="20.100000000000001" customHeight="1" x14ac:dyDescent="0.25">
      <c r="Z756" s="121">
        <v>221</v>
      </c>
      <c r="AA756" s="121">
        <f t="shared" si="112"/>
        <v>-3.1160000000000001</v>
      </c>
      <c r="AB756" s="121">
        <f t="shared" si="113"/>
        <v>3.108339764219602E-3</v>
      </c>
      <c r="AC756" s="121">
        <f t="shared" si="114"/>
        <v>9.1661136226088601E-4</v>
      </c>
      <c r="AD756" s="121">
        <f t="shared" si="115"/>
        <v>3.108339764219602E-3</v>
      </c>
      <c r="AE756" s="121" t="str">
        <f t="shared" si="116"/>
        <v/>
      </c>
      <c r="AF756" s="121" t="str">
        <f t="shared" si="117"/>
        <v/>
      </c>
      <c r="BK756" s="130"/>
      <c r="BL756" s="130">
        <f t="shared" si="109"/>
        <v>1.4463999999999948</v>
      </c>
      <c r="BM756" s="147">
        <f t="shared" si="110"/>
        <v>0.98410750030458805</v>
      </c>
      <c r="BN756" s="130">
        <f t="shared" si="111"/>
        <v>2.086136975933961E-4</v>
      </c>
      <c r="BO756" s="130" t="str">
        <f t="shared" si="107"/>
        <v/>
      </c>
      <c r="BP756" s="122" t="str">
        <f t="shared" si="108"/>
        <v/>
      </c>
    </row>
    <row r="757" spans="26:68" ht="20.100000000000001" customHeight="1" x14ac:dyDescent="0.25">
      <c r="Z757" s="130">
        <v>222</v>
      </c>
      <c r="AA757" s="121">
        <f t="shared" si="112"/>
        <v>-3.1120000000000001</v>
      </c>
      <c r="AB757" s="121">
        <f t="shared" si="113"/>
        <v>3.1472993810962671E-3</v>
      </c>
      <c r="AC757" s="121">
        <f t="shared" si="114"/>
        <v>9.2912249547306384E-4</v>
      </c>
      <c r="AD757" s="121">
        <f t="shared" si="115"/>
        <v>3.1472993810962671E-3</v>
      </c>
      <c r="AE757" s="121" t="str">
        <f t="shared" si="116"/>
        <v/>
      </c>
      <c r="AF757" s="121" t="str">
        <f t="shared" si="117"/>
        <v/>
      </c>
      <c r="AM757" s="130"/>
      <c r="AZ757" s="130"/>
      <c r="BK757" s="130"/>
      <c r="BL757" s="130">
        <f t="shared" si="109"/>
        <v>1.4527999999999948</v>
      </c>
      <c r="BM757" s="147">
        <f t="shared" si="110"/>
        <v>0.98389888660699465</v>
      </c>
      <c r="BN757" s="130">
        <f t="shared" si="111"/>
        <v>2.1025002645935764E-4</v>
      </c>
      <c r="BO757" s="130" t="str">
        <f t="shared" si="107"/>
        <v/>
      </c>
      <c r="BP757" s="122" t="str">
        <f t="shared" si="108"/>
        <v/>
      </c>
    </row>
    <row r="758" spans="26:68" ht="20.100000000000001" customHeight="1" x14ac:dyDescent="0.25">
      <c r="Z758" s="121">
        <v>223</v>
      </c>
      <c r="AA758" s="121">
        <f t="shared" si="112"/>
        <v>-3.1080000000000001</v>
      </c>
      <c r="AB758" s="121">
        <f t="shared" si="113"/>
        <v>3.1866963263295065E-3</v>
      </c>
      <c r="AC758" s="121">
        <f t="shared" si="114"/>
        <v>9.4179034041274494E-4</v>
      </c>
      <c r="AD758" s="121">
        <f t="shared" si="115"/>
        <v>3.1866963263295065E-3</v>
      </c>
      <c r="AE758" s="121" t="str">
        <f t="shared" si="116"/>
        <v/>
      </c>
      <c r="AF758" s="121" t="str">
        <f t="shared" si="117"/>
        <v/>
      </c>
      <c r="BK758" s="130"/>
      <c r="BL758" s="130">
        <f t="shared" si="109"/>
        <v>1.4591999999999947</v>
      </c>
      <c r="BM758" s="147">
        <f t="shared" si="110"/>
        <v>0.98368863658053529</v>
      </c>
      <c r="BN758" s="130">
        <f t="shared" si="111"/>
        <v>2.1188895515755757E-4</v>
      </c>
      <c r="BO758" s="130" t="str">
        <f t="shared" si="107"/>
        <v/>
      </c>
      <c r="BP758" s="122" t="str">
        <f t="shared" si="108"/>
        <v/>
      </c>
    </row>
    <row r="759" spans="26:68" ht="20.100000000000001" customHeight="1" x14ac:dyDescent="0.25">
      <c r="Z759" s="121">
        <v>224</v>
      </c>
      <c r="AA759" s="121">
        <f t="shared" si="112"/>
        <v>-3.1040000000000001</v>
      </c>
      <c r="AB759" s="121">
        <f t="shared" si="113"/>
        <v>3.2265348056812601E-3</v>
      </c>
      <c r="AC759" s="121">
        <f t="shared" si="114"/>
        <v>9.5461665479446836E-4</v>
      </c>
      <c r="AD759" s="121">
        <f t="shared" si="115"/>
        <v>3.2265348056812601E-3</v>
      </c>
      <c r="AE759" s="121" t="str">
        <f t="shared" si="116"/>
        <v/>
      </c>
      <c r="AF759" s="121" t="str">
        <f t="shared" si="117"/>
        <v/>
      </c>
      <c r="BK759" s="130"/>
      <c r="BL759" s="130">
        <f t="shared" si="109"/>
        <v>1.4655999999999947</v>
      </c>
      <c r="BM759" s="147">
        <f t="shared" si="110"/>
        <v>0.98347674762537773</v>
      </c>
      <c r="BN759" s="130">
        <f t="shared" si="111"/>
        <v>2.1353043508975933E-4</v>
      </c>
      <c r="BO759" s="130" t="str">
        <f t="shared" si="107"/>
        <v/>
      </c>
      <c r="BP759" s="122" t="str">
        <f t="shared" si="108"/>
        <v/>
      </c>
    </row>
    <row r="760" spans="26:68" ht="20.100000000000001" customHeight="1" x14ac:dyDescent="0.25">
      <c r="Z760" s="121">
        <v>225</v>
      </c>
      <c r="AA760" s="121">
        <f t="shared" si="112"/>
        <v>-3.1</v>
      </c>
      <c r="AB760" s="121">
        <f t="shared" si="113"/>
        <v>3.2668190561999182E-3</v>
      </c>
      <c r="AC760" s="121">
        <f t="shared" si="114"/>
        <v>9.676032132183561E-4</v>
      </c>
      <c r="AD760" s="121">
        <f t="shared" si="115"/>
        <v>3.2668190561999182E-3</v>
      </c>
      <c r="AE760" s="121" t="str">
        <f t="shared" si="116"/>
        <v/>
      </c>
      <c r="AF760" s="121" t="str">
        <f t="shared" si="117"/>
        <v/>
      </c>
      <c r="BK760" s="130"/>
      <c r="BL760" s="130">
        <f t="shared" si="109"/>
        <v>1.4719999999999946</v>
      </c>
      <c r="BM760" s="147">
        <f t="shared" si="110"/>
        <v>0.98326321719028797</v>
      </c>
      <c r="BN760" s="130">
        <f t="shared" si="111"/>
        <v>2.1517441781160329E-4</v>
      </c>
      <c r="BO760" s="130" t="str">
        <f t="shared" si="107"/>
        <v/>
      </c>
      <c r="BP760" s="122" t="str">
        <f t="shared" si="108"/>
        <v/>
      </c>
    </row>
    <row r="761" spans="26:68" ht="20.100000000000001" customHeight="1" x14ac:dyDescent="0.25">
      <c r="Z761" s="121">
        <v>226</v>
      </c>
      <c r="AA761" s="121">
        <f t="shared" si="112"/>
        <v>-3.0960000000000001</v>
      </c>
      <c r="AB761" s="121">
        <f t="shared" si="113"/>
        <v>3.3075533463386006E-3</v>
      </c>
      <c r="AC761" s="121">
        <f t="shared" si="114"/>
        <v>9.807518072954941E-4</v>
      </c>
      <c r="AD761" s="121">
        <f t="shared" si="115"/>
        <v>3.3075533463386006E-3</v>
      </c>
      <c r="AE761" s="121" t="str">
        <f t="shared" si="116"/>
        <v/>
      </c>
      <c r="AF761" s="121" t="str">
        <f t="shared" si="117"/>
        <v/>
      </c>
      <c r="BK761" s="130"/>
      <c r="BL761" s="130">
        <f t="shared" si="109"/>
        <v>1.4783999999999946</v>
      </c>
      <c r="BM761" s="147">
        <f t="shared" si="110"/>
        <v>0.98304804277247637</v>
      </c>
      <c r="BN761" s="130">
        <f t="shared" si="111"/>
        <v>2.1682085503416104E-4</v>
      </c>
      <c r="BO761" s="130" t="str">
        <f t="shared" si="107"/>
        <v/>
      </c>
      <c r="BP761" s="122" t="str">
        <f t="shared" si="108"/>
        <v/>
      </c>
    </row>
    <row r="762" spans="26:68" ht="20.100000000000001" customHeight="1" x14ac:dyDescent="0.25">
      <c r="Z762" s="121">
        <v>227</v>
      </c>
      <c r="AA762" s="121">
        <f t="shared" si="112"/>
        <v>-3.0920000000000001</v>
      </c>
      <c r="AB762" s="121">
        <f t="shared" si="113"/>
        <v>3.3487419760723602E-3</v>
      </c>
      <c r="AC762" s="121">
        <f t="shared" si="114"/>
        <v>9.9406424577378459E-4</v>
      </c>
      <c r="AD762" s="121">
        <f t="shared" si="115"/>
        <v>3.3487419760723602E-3</v>
      </c>
      <c r="AE762" s="121" t="str">
        <f t="shared" si="116"/>
        <v/>
      </c>
      <c r="AF762" s="121" t="str">
        <f t="shared" si="117"/>
        <v/>
      </c>
      <c r="BK762" s="130"/>
      <c r="BL762" s="130">
        <f t="shared" si="109"/>
        <v>1.4847999999999946</v>
      </c>
      <c r="BM762" s="147">
        <f t="shared" si="110"/>
        <v>0.98283122191744221</v>
      </c>
      <c r="BN762" s="130">
        <f t="shared" si="111"/>
        <v>2.1846969862548971E-4</v>
      </c>
      <c r="BO762" s="130" t="str">
        <f t="shared" si="107"/>
        <v/>
      </c>
      <c r="BP762" s="122" t="str">
        <f t="shared" si="108"/>
        <v/>
      </c>
    </row>
    <row r="763" spans="26:68" ht="20.100000000000001" customHeight="1" x14ac:dyDescent="0.25">
      <c r="Z763" s="121">
        <v>228</v>
      </c>
      <c r="AA763" s="121">
        <f t="shared" si="112"/>
        <v>-3.0880000000000001</v>
      </c>
      <c r="AB763" s="121">
        <f t="shared" si="113"/>
        <v>3.3903892770143253E-3</v>
      </c>
      <c r="AC763" s="121">
        <f t="shared" si="114"/>
        <v>1.0075423546642714E-3</v>
      </c>
      <c r="AD763" s="121">
        <f t="shared" si="115"/>
        <v>3.3903892770143253E-3</v>
      </c>
      <c r="AE763" s="121" t="str">
        <f t="shared" si="116"/>
        <v/>
      </c>
      <c r="AF763" s="121" t="str">
        <f t="shared" si="117"/>
        <v/>
      </c>
      <c r="BK763" s="130"/>
      <c r="BL763" s="130">
        <f t="shared" si="109"/>
        <v>1.4911999999999945</v>
      </c>
      <c r="BM763" s="147">
        <f t="shared" si="110"/>
        <v>0.98261275221881672</v>
      </c>
      <c r="BN763" s="130">
        <f t="shared" si="111"/>
        <v>2.2012090061107603E-4</v>
      </c>
      <c r="BO763" s="130" t="str">
        <f t="shared" si="107"/>
        <v/>
      </c>
      <c r="BP763" s="122" t="str">
        <f t="shared" si="108"/>
        <v/>
      </c>
    </row>
    <row r="764" spans="26:68" ht="20.100000000000001" customHeight="1" x14ac:dyDescent="0.25">
      <c r="Z764" s="130">
        <v>229</v>
      </c>
      <c r="AA764" s="121">
        <f t="shared" si="112"/>
        <v>-3.0840000000000001</v>
      </c>
      <c r="AB764" s="121">
        <f t="shared" si="113"/>
        <v>3.432499612530756E-3</v>
      </c>
      <c r="AC764" s="121">
        <f t="shared" si="114"/>
        <v>1.0211879773679162E-3</v>
      </c>
      <c r="AD764" s="121">
        <f t="shared" si="115"/>
        <v>3.432499612530756E-3</v>
      </c>
      <c r="AE764" s="121" t="str">
        <f t="shared" si="116"/>
        <v/>
      </c>
      <c r="AF764" s="121" t="str">
        <f t="shared" si="117"/>
        <v/>
      </c>
      <c r="AM764" s="130"/>
      <c r="AZ764" s="130"/>
      <c r="BK764" s="130"/>
      <c r="BL764" s="130">
        <f t="shared" si="109"/>
        <v>1.4975999999999945</v>
      </c>
      <c r="BM764" s="147">
        <f t="shared" si="110"/>
        <v>0.98239263131820564</v>
      </c>
      <c r="BN764" s="130">
        <f t="shared" si="111"/>
        <v>2.2177441317516866E-4</v>
      </c>
      <c r="BO764" s="130" t="str">
        <f t="shared" si="107"/>
        <v/>
      </c>
      <c r="BP764" s="122" t="str">
        <f t="shared" si="108"/>
        <v/>
      </c>
    </row>
    <row r="765" spans="26:68" ht="20.100000000000001" customHeight="1" x14ac:dyDescent="0.25">
      <c r="Z765" s="121">
        <v>230</v>
      </c>
      <c r="AA765" s="121">
        <f t="shared" si="112"/>
        <v>-3.08</v>
      </c>
      <c r="AB765" s="121">
        <f t="shared" si="113"/>
        <v>3.4750773778549375E-3</v>
      </c>
      <c r="AC765" s="121">
        <f t="shared" si="114"/>
        <v>1.0350029748028415E-3</v>
      </c>
      <c r="AD765" s="121">
        <f t="shared" si="115"/>
        <v>3.4750773778549375E-3</v>
      </c>
      <c r="AE765" s="121" t="str">
        <f t="shared" si="116"/>
        <v/>
      </c>
      <c r="AF765" s="121" t="str">
        <f t="shared" si="117"/>
        <v/>
      </c>
      <c r="BK765" s="130"/>
      <c r="BL765" s="130">
        <f t="shared" si="109"/>
        <v>1.5039999999999945</v>
      </c>
      <c r="BM765" s="147">
        <f t="shared" si="110"/>
        <v>0.98217085690503048</v>
      </c>
      <c r="BN765" s="130">
        <f t="shared" si="111"/>
        <v>2.2343018866288755E-4</v>
      </c>
      <c r="BO765" s="130" t="str">
        <f t="shared" si="107"/>
        <v/>
      </c>
      <c r="BP765" s="122" t="str">
        <f t="shared" si="108"/>
        <v/>
      </c>
    </row>
    <row r="766" spans="26:68" ht="20.100000000000001" customHeight="1" x14ac:dyDescent="0.25">
      <c r="Z766" s="121">
        <v>231</v>
      </c>
      <c r="AA766" s="121">
        <f t="shared" si="112"/>
        <v>-3.0760000000000001</v>
      </c>
      <c r="AB766" s="121">
        <f t="shared" si="113"/>
        <v>3.5181270001999657E-3</v>
      </c>
      <c r="AC766" s="121">
        <f t="shared" si="114"/>
        <v>1.0489892255320227E-3</v>
      </c>
      <c r="AD766" s="121">
        <f t="shared" si="115"/>
        <v>3.5181270001999657E-3</v>
      </c>
      <c r="AE766" s="121" t="str">
        <f t="shared" si="116"/>
        <v/>
      </c>
      <c r="AF766" s="121" t="str">
        <f t="shared" si="117"/>
        <v/>
      </c>
      <c r="BK766" s="130"/>
      <c r="BL766" s="130">
        <f t="shared" si="109"/>
        <v>1.5103999999999944</v>
      </c>
      <c r="BM766" s="147">
        <f t="shared" si="110"/>
        <v>0.98194742671636759</v>
      </c>
      <c r="BN766" s="130">
        <f t="shared" si="111"/>
        <v>2.2508817957900273E-4</v>
      </c>
      <c r="BO766" s="130" t="str">
        <f t="shared" si="107"/>
        <v/>
      </c>
      <c r="BP766" s="122" t="str">
        <f t="shared" si="108"/>
        <v/>
      </c>
    </row>
    <row r="767" spans="26:68" ht="20.100000000000001" customHeight="1" x14ac:dyDescent="0.25">
      <c r="Z767" s="121">
        <v>232</v>
      </c>
      <c r="AA767" s="121">
        <f t="shared" si="112"/>
        <v>-3.0720000000000001</v>
      </c>
      <c r="AB767" s="121">
        <f t="shared" si="113"/>
        <v>3.5616529388703346E-3</v>
      </c>
      <c r="AC767" s="121">
        <f t="shared" si="114"/>
        <v>1.0631486258914427E-3</v>
      </c>
      <c r="AD767" s="121">
        <f t="shared" si="115"/>
        <v>3.5616529388703346E-3</v>
      </c>
      <c r="AE767" s="121" t="str">
        <f t="shared" si="116"/>
        <v/>
      </c>
      <c r="AF767" s="121" t="str">
        <f t="shared" si="117"/>
        <v/>
      </c>
      <c r="BK767" s="130"/>
      <c r="BL767" s="130">
        <f t="shared" si="109"/>
        <v>1.5167999999999944</v>
      </c>
      <c r="BM767" s="147">
        <f t="shared" si="110"/>
        <v>0.98172233853678859</v>
      </c>
      <c r="BN767" s="130">
        <f t="shared" si="111"/>
        <v>2.2674833859159804E-4</v>
      </c>
      <c r="BO767" s="130" t="str">
        <f t="shared" si="107"/>
        <v/>
      </c>
      <c r="BP767" s="122" t="str">
        <f t="shared" si="108"/>
        <v/>
      </c>
    </row>
    <row r="768" spans="26:68" ht="20.100000000000001" customHeight="1" x14ac:dyDescent="0.25">
      <c r="Z768" s="121">
        <v>233</v>
      </c>
      <c r="AA768" s="121">
        <f t="shared" si="112"/>
        <v>-3.0680000000000001</v>
      </c>
      <c r="AB768" s="121">
        <f t="shared" si="113"/>
        <v>3.6056596853723268E-3</v>
      </c>
      <c r="AC768" s="121">
        <f t="shared" si="114"/>
        <v>1.0774830901186597E-3</v>
      </c>
      <c r="AD768" s="121">
        <f t="shared" si="115"/>
        <v>3.6056596853723268E-3</v>
      </c>
      <c r="AE768" s="121" t="str">
        <f t="shared" si="116"/>
        <v/>
      </c>
      <c r="AF768" s="121" t="str">
        <f t="shared" si="117"/>
        <v/>
      </c>
      <c r="BK768" s="130"/>
      <c r="BL768" s="130">
        <f t="shared" si="109"/>
        <v>1.5231999999999943</v>
      </c>
      <c r="BM768" s="147">
        <f t="shared" si="110"/>
        <v>0.98149559019819699</v>
      </c>
      <c r="BN768" s="130">
        <f t="shared" si="111"/>
        <v>2.2841061853084987E-4</v>
      </c>
      <c r="BO768" s="130" t="str">
        <f t="shared" si="107"/>
        <v/>
      </c>
      <c r="BP768" s="122" t="str">
        <f t="shared" si="108"/>
        <v/>
      </c>
    </row>
    <row r="769" spans="26:68" ht="20.100000000000001" customHeight="1" x14ac:dyDescent="0.25">
      <c r="Z769" s="121">
        <v>234</v>
      </c>
      <c r="AA769" s="121">
        <f t="shared" si="112"/>
        <v>-3.0640000000000001</v>
      </c>
      <c r="AB769" s="121">
        <f t="shared" si="113"/>
        <v>3.6501517635231869E-3</v>
      </c>
      <c r="AC769" s="121">
        <f t="shared" si="114"/>
        <v>1.0919945504818463E-3</v>
      </c>
      <c r="AD769" s="121">
        <f t="shared" si="115"/>
        <v>3.6501517635231869E-3</v>
      </c>
      <c r="AE769" s="121" t="str">
        <f t="shared" si="116"/>
        <v/>
      </c>
      <c r="AF769" s="121" t="str">
        <f t="shared" si="117"/>
        <v/>
      </c>
      <c r="BK769" s="130"/>
      <c r="BL769" s="130">
        <f t="shared" si="109"/>
        <v>1.5295999999999943</v>
      </c>
      <c r="BM769" s="147">
        <f t="shared" si="110"/>
        <v>0.98126717957966614</v>
      </c>
      <c r="BN769" s="130">
        <f t="shared" si="111"/>
        <v>2.3007497239202479E-4</v>
      </c>
      <c r="BO769" s="130" t="str">
        <f t="shared" si="107"/>
        <v/>
      </c>
      <c r="BP769" s="122" t="str">
        <f t="shared" si="108"/>
        <v/>
      </c>
    </row>
    <row r="770" spans="26:68" ht="20.100000000000001" customHeight="1" x14ac:dyDescent="0.25">
      <c r="Z770" s="130">
        <v>235</v>
      </c>
      <c r="AA770" s="121">
        <f t="shared" si="112"/>
        <v>-3.06</v>
      </c>
      <c r="AB770" s="121">
        <f t="shared" si="113"/>
        <v>3.6951337295590349E-3</v>
      </c>
      <c r="AC770" s="121">
        <f t="shared" si="114"/>
        <v>1.1066849574092469E-3</v>
      </c>
      <c r="AD770" s="121">
        <f t="shared" si="115"/>
        <v>3.6951337295590349E-3</v>
      </c>
      <c r="AE770" s="121" t="str">
        <f t="shared" si="116"/>
        <v/>
      </c>
      <c r="AF770" s="121" t="str">
        <f t="shared" si="117"/>
        <v/>
      </c>
      <c r="AM770" s="130"/>
      <c r="AZ770" s="130"/>
      <c r="BK770" s="130"/>
      <c r="BL770" s="130">
        <f t="shared" si="109"/>
        <v>1.5359999999999943</v>
      </c>
      <c r="BM770" s="147">
        <f t="shared" si="110"/>
        <v>0.98103710460727411</v>
      </c>
      <c r="BN770" s="130">
        <f t="shared" si="111"/>
        <v>2.3174135333436929E-4</v>
      </c>
      <c r="BO770" s="130" t="str">
        <f t="shared" si="107"/>
        <v/>
      </c>
      <c r="BP770" s="122" t="str">
        <f t="shared" si="108"/>
        <v/>
      </c>
    </row>
    <row r="771" spans="26:68" ht="20.100000000000001" customHeight="1" x14ac:dyDescent="0.25">
      <c r="Z771" s="121">
        <v>236</v>
      </c>
      <c r="AA771" s="121">
        <f t="shared" si="112"/>
        <v>-3.056</v>
      </c>
      <c r="AB771" s="121">
        <f t="shared" si="113"/>
        <v>3.7406101722415024E-3</v>
      </c>
      <c r="AC771" s="121">
        <f t="shared" si="114"/>
        <v>1.1215562796190622E-3</v>
      </c>
      <c r="AD771" s="121">
        <f t="shared" si="115"/>
        <v>3.7406101722415024E-3</v>
      </c>
      <c r="AE771" s="121" t="str">
        <f t="shared" si="116"/>
        <v/>
      </c>
      <c r="AF771" s="121" t="str">
        <f t="shared" si="117"/>
        <v/>
      </c>
      <c r="BK771" s="130"/>
      <c r="BL771" s="130">
        <f t="shared" si="109"/>
        <v>1.5423999999999942</v>
      </c>
      <c r="BM771" s="147">
        <f t="shared" si="110"/>
        <v>0.98080536325393974</v>
      </c>
      <c r="BN771" s="130">
        <f t="shared" si="111"/>
        <v>2.3340971468388538E-4</v>
      </c>
      <c r="BO771" s="130" t="str">
        <f t="shared" si="107"/>
        <v/>
      </c>
      <c r="BP771" s="122" t="str">
        <f t="shared" si="108"/>
        <v/>
      </c>
    </row>
    <row r="772" spans="26:68" ht="20.100000000000001" customHeight="1" x14ac:dyDescent="0.25">
      <c r="Z772" s="121">
        <v>237</v>
      </c>
      <c r="AA772" s="121">
        <f t="shared" si="112"/>
        <v>-3.052</v>
      </c>
      <c r="AB772" s="121">
        <f t="shared" si="113"/>
        <v>3.7865857129630769E-3</v>
      </c>
      <c r="AC772" s="121">
        <f t="shared" si="114"/>
        <v>1.1366105042497745E-3</v>
      </c>
      <c r="AD772" s="121">
        <f t="shared" si="115"/>
        <v>3.7865857129630769E-3</v>
      </c>
      <c r="AE772" s="121" t="str">
        <f t="shared" si="116"/>
        <v/>
      </c>
      <c r="AF772" s="121" t="str">
        <f t="shared" si="117"/>
        <v/>
      </c>
      <c r="BK772" s="130"/>
      <c r="BL772" s="130">
        <f t="shared" si="109"/>
        <v>1.5487999999999942</v>
      </c>
      <c r="BM772" s="147">
        <f t="shared" si="110"/>
        <v>0.98057195353925586</v>
      </c>
      <c r="BN772" s="130">
        <f t="shared" si="111"/>
        <v>2.350800099335526E-4</v>
      </c>
      <c r="BO772" s="130" t="str">
        <f t="shared" si="107"/>
        <v/>
      </c>
      <c r="BP772" s="122" t="str">
        <f t="shared" si="108"/>
        <v/>
      </c>
    </row>
    <row r="773" spans="26:68" ht="20.100000000000001" customHeight="1" x14ac:dyDescent="0.25">
      <c r="Z773" s="121">
        <v>238</v>
      </c>
      <c r="AA773" s="121">
        <f t="shared" si="112"/>
        <v>-3.048</v>
      </c>
      <c r="AB773" s="121">
        <f t="shared" si="113"/>
        <v>3.8330650058511109E-3</v>
      </c>
      <c r="AC773" s="121">
        <f t="shared" si="114"/>
        <v>1.1518496369908638E-3</v>
      </c>
      <c r="AD773" s="121">
        <f t="shared" si="115"/>
        <v>3.8330650058511109E-3</v>
      </c>
      <c r="AE773" s="121" t="str">
        <f t="shared" si="116"/>
        <v/>
      </c>
      <c r="AF773" s="121" t="str">
        <f t="shared" si="117"/>
        <v/>
      </c>
      <c r="BK773" s="130"/>
      <c r="BL773" s="130">
        <f t="shared" si="109"/>
        <v>1.5551999999999941</v>
      </c>
      <c r="BM773" s="147">
        <f t="shared" si="110"/>
        <v>0.98033687352932231</v>
      </c>
      <c r="BN773" s="130">
        <f t="shared" si="111"/>
        <v>2.3675219274310599E-4</v>
      </c>
      <c r="BO773" s="130" t="str">
        <f t="shared" si="107"/>
        <v/>
      </c>
      <c r="BP773" s="122" t="str">
        <f t="shared" si="108"/>
        <v/>
      </c>
    </row>
    <row r="774" spans="26:68" ht="20.100000000000001" customHeight="1" x14ac:dyDescent="0.25">
      <c r="Z774" s="121">
        <v>239</v>
      </c>
      <c r="AA774" s="121">
        <f t="shared" si="112"/>
        <v>-3.044</v>
      </c>
      <c r="AB774" s="121">
        <f t="shared" si="113"/>
        <v>3.880052737870465E-3</v>
      </c>
      <c r="AC774" s="121">
        <f t="shared" si="114"/>
        <v>1.1672757022139627E-3</v>
      </c>
      <c r="AD774" s="121">
        <f t="shared" si="115"/>
        <v>3.880052737870465E-3</v>
      </c>
      <c r="AE774" s="121" t="str">
        <f t="shared" si="116"/>
        <v/>
      </c>
      <c r="AF774" s="121" t="str">
        <f t="shared" si="117"/>
        <v/>
      </c>
      <c r="BK774" s="130"/>
      <c r="BL774" s="130">
        <f t="shared" si="109"/>
        <v>1.5615999999999941</v>
      </c>
      <c r="BM774" s="147">
        <f t="shared" si="110"/>
        <v>0.9801001213365792</v>
      </c>
      <c r="BN774" s="130">
        <f t="shared" si="111"/>
        <v>2.3842621694225574E-4</v>
      </c>
      <c r="BO774" s="130" t="str">
        <f t="shared" si="107"/>
        <v/>
      </c>
      <c r="BP774" s="122" t="str">
        <f t="shared" si="108"/>
        <v/>
      </c>
    </row>
    <row r="775" spans="26:68" ht="20.100000000000001" customHeight="1" x14ac:dyDescent="0.25">
      <c r="Z775" s="121">
        <v>240</v>
      </c>
      <c r="AA775" s="121">
        <f t="shared" si="112"/>
        <v>-3.04</v>
      </c>
      <c r="AB775" s="121">
        <f t="shared" si="113"/>
        <v>3.9275536289247789E-3</v>
      </c>
      <c r="AC775" s="121">
        <f t="shared" si="114"/>
        <v>1.1828907431044044E-3</v>
      </c>
      <c r="AD775" s="121">
        <f t="shared" si="115"/>
        <v>3.9275536289247789E-3</v>
      </c>
      <c r="AE775" s="121" t="str">
        <f t="shared" si="116"/>
        <v/>
      </c>
      <c r="AF775" s="121" t="str">
        <f t="shared" si="117"/>
        <v/>
      </c>
      <c r="BK775" s="130"/>
      <c r="BL775" s="130">
        <f t="shared" si="109"/>
        <v>1.5679999999999941</v>
      </c>
      <c r="BM775" s="147">
        <f t="shared" si="110"/>
        <v>0.97986169511963694</v>
      </c>
      <c r="BN775" s="130">
        <f t="shared" si="111"/>
        <v>2.4010203652935491E-4</v>
      </c>
      <c r="BO775" s="130" t="str">
        <f t="shared" si="107"/>
        <v/>
      </c>
      <c r="BP775" s="122" t="str">
        <f t="shared" si="108"/>
        <v/>
      </c>
    </row>
    <row r="776" spans="26:68" ht="20.100000000000001" customHeight="1" x14ac:dyDescent="0.25">
      <c r="Z776" s="121">
        <v>241</v>
      </c>
      <c r="AA776" s="121">
        <f t="shared" si="112"/>
        <v>-3.036</v>
      </c>
      <c r="AB776" s="121">
        <f t="shared" si="113"/>
        <v>3.9755724319563406E-3</v>
      </c>
      <c r="AC776" s="121">
        <f t="shared" si="114"/>
        <v>1.1986968217931892E-3</v>
      </c>
      <c r="AD776" s="121">
        <f t="shared" si="115"/>
        <v>3.9755724319563406E-3</v>
      </c>
      <c r="AE776" s="121" t="str">
        <f t="shared" si="116"/>
        <v/>
      </c>
      <c r="AF776" s="121" t="str">
        <f t="shared" si="117"/>
        <v/>
      </c>
      <c r="BK776" s="130"/>
      <c r="BL776" s="130">
        <f t="shared" si="109"/>
        <v>1.574399999999994</v>
      </c>
      <c r="BM776" s="147">
        <f t="shared" si="110"/>
        <v>0.97962159308310759</v>
      </c>
      <c r="BN776" s="130">
        <f t="shared" si="111"/>
        <v>2.4177960567350887E-4</v>
      </c>
      <c r="BO776" s="130" t="str">
        <f t="shared" si="107"/>
        <v/>
      </c>
      <c r="BP776" s="122" t="str">
        <f t="shared" si="108"/>
        <v/>
      </c>
    </row>
    <row r="777" spans="26:68" ht="20.100000000000001" customHeight="1" x14ac:dyDescent="0.25">
      <c r="Z777" s="130">
        <v>242</v>
      </c>
      <c r="AA777" s="121">
        <f t="shared" si="112"/>
        <v>-3.032</v>
      </c>
      <c r="AB777" s="121">
        <f t="shared" si="113"/>
        <v>4.0241139330445116E-3</v>
      </c>
      <c r="AC777" s="121">
        <f t="shared" si="114"/>
        <v>1.2146960194893215E-3</v>
      </c>
      <c r="AD777" s="121">
        <f t="shared" si="115"/>
        <v>4.0241139330445116E-3</v>
      </c>
      <c r="AE777" s="121" t="str">
        <f t="shared" si="116"/>
        <v/>
      </c>
      <c r="AF777" s="121" t="str">
        <f t="shared" si="117"/>
        <v/>
      </c>
      <c r="AM777" s="130"/>
      <c r="AZ777" s="130"/>
      <c r="BK777" s="130"/>
      <c r="BL777" s="130">
        <f t="shared" si="109"/>
        <v>1.580799999999994</v>
      </c>
      <c r="BM777" s="147">
        <f t="shared" si="110"/>
        <v>0.97937981347743408</v>
      </c>
      <c r="BN777" s="130">
        <f t="shared" si="111"/>
        <v>2.4345887871457528E-4</v>
      </c>
      <c r="BO777" s="130" t="str">
        <f t="shared" si="107"/>
        <v/>
      </c>
      <c r="BP777" s="122" t="str">
        <f t="shared" si="108"/>
        <v/>
      </c>
    </row>
    <row r="778" spans="26:68" ht="20.100000000000001" customHeight="1" x14ac:dyDescent="0.25">
      <c r="Z778" s="121">
        <v>243</v>
      </c>
      <c r="AA778" s="121">
        <f t="shared" si="112"/>
        <v>-3.028</v>
      </c>
      <c r="AB778" s="121">
        <f t="shared" si="113"/>
        <v>4.0731829515026673E-3</v>
      </c>
      <c r="AC778" s="121">
        <f t="shared" si="114"/>
        <v>1.2308904366125592E-3</v>
      </c>
      <c r="AD778" s="121">
        <f t="shared" si="115"/>
        <v>4.0731829515026673E-3</v>
      </c>
      <c r="AE778" s="121" t="str">
        <f t="shared" si="116"/>
        <v/>
      </c>
      <c r="AF778" s="121" t="str">
        <f t="shared" si="117"/>
        <v/>
      </c>
      <c r="BK778" s="130"/>
      <c r="BL778" s="130">
        <f t="shared" si="109"/>
        <v>1.5871999999999939</v>
      </c>
      <c r="BM778" s="147">
        <f t="shared" si="110"/>
        <v>0.9791363545987195</v>
      </c>
      <c r="BN778" s="130">
        <f t="shared" si="111"/>
        <v>2.451398101646074E-4</v>
      </c>
      <c r="BO778" s="130" t="str">
        <f t="shared" si="107"/>
        <v/>
      </c>
      <c r="BP778" s="122" t="str">
        <f t="shared" si="108"/>
        <v/>
      </c>
    </row>
    <row r="779" spans="26:68" ht="20.100000000000001" customHeight="1" x14ac:dyDescent="0.25">
      <c r="Z779" s="121">
        <v>244</v>
      </c>
      <c r="AA779" s="121">
        <f t="shared" si="112"/>
        <v>-3.024</v>
      </c>
      <c r="AB779" s="121">
        <f t="shared" si="113"/>
        <v>4.122784339973702E-3</v>
      </c>
      <c r="AC779" s="121">
        <f t="shared" si="114"/>
        <v>1.2472821929265427E-3</v>
      </c>
      <c r="AD779" s="121">
        <f t="shared" si="115"/>
        <v>4.122784339973702E-3</v>
      </c>
      <c r="AE779" s="121" t="str">
        <f t="shared" si="116"/>
        <v/>
      </c>
      <c r="AF779" s="121" t="str">
        <f t="shared" si="117"/>
        <v/>
      </c>
      <c r="BK779" s="130"/>
      <c r="BL779" s="130">
        <f t="shared" si="109"/>
        <v>1.5935999999999939</v>
      </c>
      <c r="BM779" s="147">
        <f t="shared" si="110"/>
        <v>0.9788912147885549</v>
      </c>
      <c r="BN779" s="130">
        <f t="shared" si="111"/>
        <v>2.4682235470852021E-4</v>
      </c>
      <c r="BO779" s="130" t="str">
        <f t="shared" si="107"/>
        <v/>
      </c>
      <c r="BP779" s="122" t="str">
        <f t="shared" si="108"/>
        <v/>
      </c>
    </row>
    <row r="780" spans="26:68" ht="20.100000000000001" customHeight="1" x14ac:dyDescent="0.25">
      <c r="Z780" s="121">
        <v>245</v>
      </c>
      <c r="AA780" s="121">
        <f t="shared" si="112"/>
        <v>-3.02</v>
      </c>
      <c r="AB780" s="121">
        <f t="shared" si="113"/>
        <v>4.1729229845239623E-3</v>
      </c>
      <c r="AC780" s="121">
        <f t="shared" si="114"/>
        <v>1.2638734276722969E-3</v>
      </c>
      <c r="AD780" s="121">
        <f t="shared" si="115"/>
        <v>4.1729229845239623E-3</v>
      </c>
      <c r="AE780" s="121" t="str">
        <f t="shared" si="116"/>
        <v/>
      </c>
      <c r="AF780" s="121" t="str">
        <f t="shared" si="117"/>
        <v/>
      </c>
      <c r="BK780" s="130"/>
      <c r="BL780" s="130">
        <f t="shared" si="109"/>
        <v>1.5999999999999939</v>
      </c>
      <c r="BM780" s="147">
        <f t="shared" si="110"/>
        <v>0.97864439243384638</v>
      </c>
      <c r="BN780" s="130">
        <f t="shared" si="111"/>
        <v>2.4850646720431246E-4</v>
      </c>
      <c r="BO780" s="130" t="str">
        <f t="shared" si="107"/>
        <v/>
      </c>
      <c r="BP780" s="122" t="str">
        <f t="shared" si="108"/>
        <v/>
      </c>
    </row>
    <row r="781" spans="26:68" ht="20.100000000000001" customHeight="1" x14ac:dyDescent="0.25">
      <c r="Z781" s="121">
        <v>246</v>
      </c>
      <c r="AA781" s="121">
        <f t="shared" si="112"/>
        <v>-3.016</v>
      </c>
      <c r="AB781" s="121">
        <f t="shared" si="113"/>
        <v>4.2236038047356534E-3</v>
      </c>
      <c r="AC781" s="121">
        <f t="shared" si="114"/>
        <v>1.2806662997021205E-3</v>
      </c>
      <c r="AD781" s="121">
        <f t="shared" si="115"/>
        <v>4.2236038047356534E-3</v>
      </c>
      <c r="AE781" s="121" t="str">
        <f t="shared" si="116"/>
        <v/>
      </c>
      <c r="AF781" s="121" t="str">
        <f t="shared" si="117"/>
        <v/>
      </c>
      <c r="BK781" s="130"/>
      <c r="BL781" s="130">
        <f t="shared" si="109"/>
        <v>1.6063999999999938</v>
      </c>
      <c r="BM781" s="147">
        <f t="shared" si="110"/>
        <v>0.97839588596664206</v>
      </c>
      <c r="BN781" s="130">
        <f t="shared" si="111"/>
        <v>2.5019210268395486E-4</v>
      </c>
      <c r="BO781" s="130" t="str">
        <f t="shared" si="107"/>
        <v/>
      </c>
      <c r="BP781" s="122" t="str">
        <f t="shared" si="108"/>
        <v/>
      </c>
    </row>
    <row r="782" spans="26:68" ht="20.100000000000001" customHeight="1" x14ac:dyDescent="0.25">
      <c r="Z782" s="121">
        <v>247</v>
      </c>
      <c r="AA782" s="121">
        <f t="shared" si="112"/>
        <v>-3.012</v>
      </c>
      <c r="AB782" s="121">
        <f t="shared" si="113"/>
        <v>4.2748317537976898E-3</v>
      </c>
      <c r="AC782" s="121">
        <f t="shared" si="114"/>
        <v>1.2976629876138184E-3</v>
      </c>
      <c r="AD782" s="121">
        <f t="shared" si="115"/>
        <v>4.2748317537976898E-3</v>
      </c>
      <c r="AE782" s="121" t="str">
        <f t="shared" si="116"/>
        <v/>
      </c>
      <c r="AF782" s="121" t="str">
        <f t="shared" si="117"/>
        <v/>
      </c>
      <c r="BK782" s="130"/>
      <c r="BL782" s="130">
        <f t="shared" si="109"/>
        <v>1.6127999999999938</v>
      </c>
      <c r="BM782" s="147">
        <f t="shared" si="110"/>
        <v>0.97814569386395811</v>
      </c>
      <c r="BN782" s="130">
        <f t="shared" si="111"/>
        <v>2.5187921635483335E-4</v>
      </c>
      <c r="BO782" s="130" t="str">
        <f t="shared" si="107"/>
        <v/>
      </c>
      <c r="BP782" s="122" t="str">
        <f t="shared" si="108"/>
        <v/>
      </c>
    </row>
    <row r="783" spans="26:68" ht="20.100000000000001" customHeight="1" x14ac:dyDescent="0.25">
      <c r="Z783" s="130">
        <v>248</v>
      </c>
      <c r="AA783" s="121">
        <f t="shared" si="112"/>
        <v>-3.008</v>
      </c>
      <c r="AB783" s="121">
        <f t="shared" si="113"/>
        <v>4.3266118185949169E-3</v>
      </c>
      <c r="AC783" s="121">
        <f t="shared" si="114"/>
        <v>1.3148656898853155E-3</v>
      </c>
      <c r="AD783" s="121">
        <f t="shared" si="115"/>
        <v>4.3266118185949169E-3</v>
      </c>
      <c r="AE783" s="121" t="str">
        <f t="shared" si="116"/>
        <v/>
      </c>
      <c r="AF783" s="121" t="str">
        <f t="shared" si="117"/>
        <v/>
      </c>
      <c r="AM783" s="130"/>
      <c r="AZ783" s="130"/>
      <c r="BK783" s="130"/>
      <c r="BL783" s="130">
        <f t="shared" si="109"/>
        <v>1.6191999999999938</v>
      </c>
      <c r="BM783" s="147">
        <f t="shared" si="110"/>
        <v>0.97789381464760328</v>
      </c>
      <c r="BN783" s="130">
        <f t="shared" si="111"/>
        <v>2.5356776359952704E-4</v>
      </c>
      <c r="BO783" s="130" t="str">
        <f t="shared" si="107"/>
        <v/>
      </c>
      <c r="BP783" s="122" t="str">
        <f t="shared" si="108"/>
        <v/>
      </c>
    </row>
    <row r="784" spans="26:68" ht="20.100000000000001" customHeight="1" x14ac:dyDescent="0.25">
      <c r="Z784" s="121">
        <v>249</v>
      </c>
      <c r="AA784" s="121">
        <f t="shared" si="112"/>
        <v>-3.004</v>
      </c>
      <c r="AB784" s="121">
        <f t="shared" si="113"/>
        <v>4.3789490197957293E-3</v>
      </c>
      <c r="AC784" s="121">
        <f t="shared" si="114"/>
        <v>1.3322766250096097E-3</v>
      </c>
      <c r="AD784" s="121">
        <f t="shared" si="115"/>
        <v>4.3789490197957293E-3</v>
      </c>
      <c r="AE784" s="121" t="str">
        <f t="shared" si="116"/>
        <v/>
      </c>
      <c r="AF784" s="121" t="str">
        <f t="shared" si="117"/>
        <v/>
      </c>
      <c r="BK784" s="130"/>
      <c r="BL784" s="130">
        <f t="shared" si="109"/>
        <v>1.6255999999999937</v>
      </c>
      <c r="BM784" s="147">
        <f t="shared" si="110"/>
        <v>0.97764024688400375</v>
      </c>
      <c r="BN784" s="130">
        <f t="shared" si="111"/>
        <v>2.5525769997636338E-4</v>
      </c>
      <c r="BO784" s="130" t="str">
        <f t="shared" si="107"/>
        <v/>
      </c>
      <c r="BP784" s="122" t="str">
        <f t="shared" si="108"/>
        <v/>
      </c>
    </row>
    <row r="785" spans="26:68" ht="20.100000000000001" customHeight="1" x14ac:dyDescent="0.25">
      <c r="Z785" s="121">
        <v>250</v>
      </c>
      <c r="AA785" s="121">
        <f t="shared" si="112"/>
        <v>-3</v>
      </c>
      <c r="AB785" s="121">
        <f t="shared" si="113"/>
        <v>4.4318484119380075E-3</v>
      </c>
      <c r="AC785" s="121">
        <f t="shared" si="114"/>
        <v>1.3498980316300933E-3</v>
      </c>
      <c r="AD785" s="121">
        <f t="shared" si="115"/>
        <v>4.4318484119380075E-3</v>
      </c>
      <c r="AE785" s="121" t="str">
        <f t="shared" si="116"/>
        <v/>
      </c>
      <c r="AF785" s="121" t="str">
        <f t="shared" si="117"/>
        <v/>
      </c>
      <c r="BK785" s="130"/>
      <c r="BL785" s="130">
        <f t="shared" si="109"/>
        <v>1.6319999999999937</v>
      </c>
      <c r="BM785" s="147">
        <f t="shared" si="110"/>
        <v>0.97738498918402739</v>
      </c>
      <c r="BN785" s="130">
        <f t="shared" si="111"/>
        <v>2.5694898122119447E-4</v>
      </c>
      <c r="BO785" s="130" t="str">
        <f t="shared" si="107"/>
        <v/>
      </c>
      <c r="BP785" s="122" t="str">
        <f t="shared" si="108"/>
        <v/>
      </c>
    </row>
    <row r="786" spans="26:68" ht="20.100000000000001" customHeight="1" x14ac:dyDescent="0.25">
      <c r="Z786" s="121">
        <v>251</v>
      </c>
      <c r="AA786" s="121">
        <f t="shared" si="112"/>
        <v>-2.996</v>
      </c>
      <c r="AB786" s="121">
        <f t="shared" si="113"/>
        <v>4.4853150835133934E-3</v>
      </c>
      <c r="AC786" s="121">
        <f t="shared" si="114"/>
        <v>1.3677321686761793E-3</v>
      </c>
      <c r="AD786" s="121">
        <f t="shared" si="115"/>
        <v>4.4853150835133934E-3</v>
      </c>
      <c r="AE786" s="121" t="str">
        <f t="shared" si="116"/>
        <v/>
      </c>
      <c r="AF786" s="121" t="str">
        <f t="shared" si="117"/>
        <v/>
      </c>
      <c r="BK786" s="130"/>
      <c r="BL786" s="130">
        <f t="shared" si="109"/>
        <v>1.6383999999999936</v>
      </c>
      <c r="BM786" s="147">
        <f t="shared" si="110"/>
        <v>0.97712804020280619</v>
      </c>
      <c r="BN786" s="130">
        <f t="shared" si="111"/>
        <v>2.58641563247064E-4</v>
      </c>
      <c r="BO786" s="130" t="str">
        <f t="shared" ref="BO786:BO849" si="118">IF(BM786&lt;(1-$BK$534),BN786,"")</f>
        <v/>
      </c>
      <c r="BP786" s="122" t="str">
        <f t="shared" ref="BP786:BP849" si="119">IF(BM786&lt;(1-$BK$540),BN786,"")</f>
        <v/>
      </c>
    </row>
    <row r="787" spans="26:68" ht="20.100000000000001" customHeight="1" x14ac:dyDescent="0.25">
      <c r="Z787" s="121">
        <v>252</v>
      </c>
      <c r="AA787" s="121">
        <f t="shared" si="112"/>
        <v>-2.992</v>
      </c>
      <c r="AB787" s="121">
        <f t="shared" si="113"/>
        <v>4.5393541570498278E-3</v>
      </c>
      <c r="AC787" s="121">
        <f t="shared" si="114"/>
        <v>1.3857813154993001E-3</v>
      </c>
      <c r="AD787" s="121">
        <f t="shared" si="115"/>
        <v>4.5393541570498278E-3</v>
      </c>
      <c r="AE787" s="121" t="str">
        <f t="shared" si="116"/>
        <v/>
      </c>
      <c r="AF787" s="121" t="str">
        <f t="shared" si="117"/>
        <v/>
      </c>
      <c r="BK787" s="130"/>
      <c r="BL787" s="130">
        <f t="shared" ref="BL787:BL850" si="120">BL786+$BO$526</f>
        <v>1.6447999999999936</v>
      </c>
      <c r="BM787" s="147">
        <f t="shared" ref="BM787:BM850" si="121">_xlfn.CHISQ.DIST.RT(BL787,7)</f>
        <v>0.97686939863955913</v>
      </c>
      <c r="BN787" s="130">
        <f t="shared" ref="BN787:BN850" si="122">BM787-BM788</f>
        <v>2.6033540214487338E-4</v>
      </c>
      <c r="BO787" s="130" t="str">
        <f t="shared" si="118"/>
        <v/>
      </c>
      <c r="BP787" s="122" t="str">
        <f t="shared" si="119"/>
        <v/>
      </c>
    </row>
    <row r="788" spans="26:68" ht="20.100000000000001" customHeight="1" x14ac:dyDescent="0.25">
      <c r="Z788" s="121">
        <v>253</v>
      </c>
      <c r="AA788" s="121">
        <f t="shared" si="112"/>
        <v>-2.988</v>
      </c>
      <c r="AB788" s="121">
        <f t="shared" si="113"/>
        <v>4.5939707891923722E-3</v>
      </c>
      <c r="AC788" s="121">
        <f t="shared" si="114"/>
        <v>1.4040477720092016E-3</v>
      </c>
      <c r="AD788" s="121">
        <f t="shared" si="115"/>
        <v>4.5939707891923722E-3</v>
      </c>
      <c r="AE788" s="121" t="str">
        <f t="shared" si="116"/>
        <v/>
      </c>
      <c r="AF788" s="121" t="str">
        <f t="shared" si="117"/>
        <v/>
      </c>
      <c r="BK788" s="130"/>
      <c r="BL788" s="130">
        <f t="shared" si="120"/>
        <v>1.6511999999999936</v>
      </c>
      <c r="BM788" s="147">
        <f t="shared" si="121"/>
        <v>0.97660906323741425</v>
      </c>
      <c r="BN788" s="130">
        <f t="shared" si="122"/>
        <v>2.6203045418404791E-4</v>
      </c>
      <c r="BO788" s="130" t="str">
        <f t="shared" si="118"/>
        <v/>
      </c>
      <c r="BP788" s="122" t="str">
        <f t="shared" si="119"/>
        <v/>
      </c>
    </row>
    <row r="789" spans="26:68" ht="20.100000000000001" customHeight="1" x14ac:dyDescent="0.25">
      <c r="Z789" s="121">
        <v>254</v>
      </c>
      <c r="AA789" s="121">
        <f t="shared" si="112"/>
        <v>-2.984</v>
      </c>
      <c r="AB789" s="121">
        <f t="shared" si="113"/>
        <v>4.6491701707822254E-3</v>
      </c>
      <c r="AC789" s="121">
        <f t="shared" si="114"/>
        <v>1.4225338588105773E-3</v>
      </c>
      <c r="AD789" s="121">
        <f t="shared" si="115"/>
        <v>4.6491701707822254E-3</v>
      </c>
      <c r="AE789" s="121" t="str">
        <f t="shared" si="116"/>
        <v/>
      </c>
      <c r="AF789" s="121" t="str">
        <f t="shared" si="117"/>
        <v/>
      </c>
      <c r="BK789" s="130"/>
      <c r="BL789" s="130">
        <f t="shared" si="120"/>
        <v>1.6575999999999935</v>
      </c>
      <c r="BM789" s="147">
        <f t="shared" si="121"/>
        <v>0.97634703278323021</v>
      </c>
      <c r="BN789" s="130">
        <f t="shared" si="122"/>
        <v>2.6372667581331388E-4</v>
      </c>
      <c r="BO789" s="130" t="str">
        <f t="shared" si="118"/>
        <v/>
      </c>
      <c r="BP789" s="122" t="str">
        <f t="shared" si="119"/>
        <v/>
      </c>
    </row>
    <row r="790" spans="26:68" ht="20.100000000000001" customHeight="1" x14ac:dyDescent="0.25">
      <c r="Z790" s="130">
        <v>255</v>
      </c>
      <c r="AA790" s="121">
        <f t="shared" si="112"/>
        <v>-2.98</v>
      </c>
      <c r="AB790" s="121">
        <f t="shared" si="113"/>
        <v>4.7049575269339792E-3</v>
      </c>
      <c r="AC790" s="121">
        <f t="shared" si="114"/>
        <v>1.4412419173400134E-3</v>
      </c>
      <c r="AD790" s="121">
        <f t="shared" si="115"/>
        <v>4.7049575269339792E-3</v>
      </c>
      <c r="AE790" s="121" t="str">
        <f t="shared" si="116"/>
        <v/>
      </c>
      <c r="AF790" s="121" t="str">
        <f t="shared" si="117"/>
        <v/>
      </c>
      <c r="AM790" s="130"/>
      <c r="AZ790" s="130"/>
      <c r="BK790" s="130"/>
      <c r="BL790" s="130">
        <f t="shared" si="120"/>
        <v>1.6639999999999935</v>
      </c>
      <c r="BM790" s="147">
        <f t="shared" si="121"/>
        <v>0.97608330610741689</v>
      </c>
      <c r="BN790" s="130">
        <f t="shared" si="122"/>
        <v>2.6542402366136475E-4</v>
      </c>
      <c r="BO790" s="130" t="str">
        <f t="shared" si="118"/>
        <v/>
      </c>
      <c r="BP790" s="122" t="str">
        <f t="shared" si="119"/>
        <v/>
      </c>
    </row>
    <row r="791" spans="26:68" ht="20.100000000000001" customHeight="1" x14ac:dyDescent="0.25">
      <c r="Z791" s="121">
        <v>256</v>
      </c>
      <c r="AA791" s="121">
        <f t="shared" ref="AA791:AA854" si="123">$AA$529+(Z791*$AA$532)</f>
        <v>-2.976</v>
      </c>
      <c r="AB791" s="121">
        <f t="shared" ref="AB791:AB854" si="124">_xlfn.NORM.DIST(AA791,AA$525,AA$526,0)</f>
        <v>4.7613381171110044E-3</v>
      </c>
      <c r="AC791" s="121">
        <f t="shared" ref="AC791:AC854" si="125">_xlfn.NORM.DIST(AA791,AA$525,AA$526,1)</f>
        <v>1.4601743100032204E-3</v>
      </c>
      <c r="AD791" s="121">
        <f t="shared" ref="AD791:AD854" si="126">IF(OR(AC791&lt;$AE$531,AC791&gt;$AE$532),AB791,"")</f>
        <v>4.7613381171110044E-3</v>
      </c>
      <c r="AE791" s="121" t="str">
        <f t="shared" ref="AE791:AE854" si="127">IF(AND(AC791&gt;$AE$531,AC791&lt;$AE$532),AB791,"")</f>
        <v/>
      </c>
      <c r="AF791" s="121" t="str">
        <f t="shared" ref="AF791:AF854" si="128">IF(AB791=MAX($AB$535:$AB$2535),AB791,"")</f>
        <v/>
      </c>
      <c r="BK791" s="130"/>
      <c r="BL791" s="130">
        <f t="shared" si="120"/>
        <v>1.6703999999999934</v>
      </c>
      <c r="BM791" s="147">
        <f t="shared" si="121"/>
        <v>0.97581788208375553</v>
      </c>
      <c r="BN791" s="130">
        <f t="shared" si="122"/>
        <v>2.6712245453652805E-4</v>
      </c>
      <c r="BO791" s="130" t="str">
        <f t="shared" si="118"/>
        <v/>
      </c>
      <c r="BP791" s="122" t="str">
        <f t="shared" si="119"/>
        <v/>
      </c>
    </row>
    <row r="792" spans="26:68" ht="20.100000000000001" customHeight="1" x14ac:dyDescent="0.25">
      <c r="Z792" s="121">
        <v>257</v>
      </c>
      <c r="AA792" s="121">
        <f t="shared" si="123"/>
        <v>-2.972</v>
      </c>
      <c r="AB792" s="121">
        <f t="shared" si="124"/>
        <v>4.8183172351990121E-3</v>
      </c>
      <c r="AC792" s="121">
        <f t="shared" si="125"/>
        <v>1.4793334203125842E-3</v>
      </c>
      <c r="AD792" s="121">
        <f t="shared" si="126"/>
        <v>4.8183172351990121E-3</v>
      </c>
      <c r="AE792" s="121" t="str">
        <f t="shared" si="127"/>
        <v/>
      </c>
      <c r="AF792" s="121" t="str">
        <f t="shared" si="128"/>
        <v/>
      </c>
      <c r="BK792" s="130"/>
      <c r="BL792" s="130">
        <f t="shared" si="120"/>
        <v>1.6767999999999934</v>
      </c>
      <c r="BM792" s="147">
        <f t="shared" si="121"/>
        <v>0.975550759629219</v>
      </c>
      <c r="BN792" s="130">
        <f t="shared" si="122"/>
        <v>2.6882192542854177E-4</v>
      </c>
      <c r="BO792" s="130" t="str">
        <f t="shared" si="118"/>
        <v/>
      </c>
      <c r="BP792" s="122" t="str">
        <f t="shared" si="119"/>
        <v/>
      </c>
    </row>
    <row r="793" spans="26:68" ht="20.100000000000001" customHeight="1" x14ac:dyDescent="0.25">
      <c r="Z793" s="121">
        <v>258</v>
      </c>
      <c r="AA793" s="121">
        <f t="shared" si="123"/>
        <v>-2.968</v>
      </c>
      <c r="AB793" s="121">
        <f t="shared" si="124"/>
        <v>4.8759002095777031E-3</v>
      </c>
      <c r="AC793" s="121">
        <f t="shared" si="125"/>
        <v>1.4987216530249958E-3</v>
      </c>
      <c r="AD793" s="121">
        <f t="shared" si="126"/>
        <v>4.8759002095777031E-3</v>
      </c>
      <c r="AE793" s="121" t="str">
        <f t="shared" si="127"/>
        <v/>
      </c>
      <c r="AF793" s="121" t="str">
        <f t="shared" si="128"/>
        <v/>
      </c>
      <c r="BK793" s="130"/>
      <c r="BL793" s="130">
        <f t="shared" si="120"/>
        <v>1.6831999999999934</v>
      </c>
      <c r="BM793" s="147">
        <f t="shared" si="121"/>
        <v>0.97528193770379046</v>
      </c>
      <c r="BN793" s="130">
        <f t="shared" si="122"/>
        <v>2.7052239350777718E-4</v>
      </c>
      <c r="BO793" s="130" t="str">
        <f t="shared" si="118"/>
        <v/>
      </c>
      <c r="BP793" s="122" t="str">
        <f t="shared" si="119"/>
        <v/>
      </c>
    </row>
    <row r="794" spans="26:68" ht="20.100000000000001" customHeight="1" x14ac:dyDescent="0.25">
      <c r="Z794" s="121">
        <v>259</v>
      </c>
      <c r="AA794" s="121">
        <f t="shared" si="123"/>
        <v>-2.964</v>
      </c>
      <c r="AB794" s="121">
        <f t="shared" si="124"/>
        <v>4.9340924031905011E-3</v>
      </c>
      <c r="AC794" s="121">
        <f t="shared" si="125"/>
        <v>1.5183414342799769E-3</v>
      </c>
      <c r="AD794" s="121">
        <f t="shared" si="126"/>
        <v>4.9340924031905011E-3</v>
      </c>
      <c r="AE794" s="121" t="str">
        <f t="shared" si="127"/>
        <v/>
      </c>
      <c r="AF794" s="121" t="str">
        <f t="shared" si="128"/>
        <v/>
      </c>
      <c r="BK794" s="130"/>
      <c r="BL794" s="130">
        <f t="shared" si="120"/>
        <v>1.6895999999999933</v>
      </c>
      <c r="BM794" s="147">
        <f t="shared" si="121"/>
        <v>0.97501141531028268</v>
      </c>
      <c r="BN794" s="130">
        <f t="shared" si="122"/>
        <v>2.7222381612668212E-4</v>
      </c>
      <c r="BO794" s="130" t="str">
        <f t="shared" si="118"/>
        <v/>
      </c>
      <c r="BP794" s="122" t="str">
        <f t="shared" si="119"/>
        <v/>
      </c>
    </row>
    <row r="795" spans="26:68" ht="20.100000000000001" customHeight="1" x14ac:dyDescent="0.25">
      <c r="Z795" s="121">
        <v>260</v>
      </c>
      <c r="AA795" s="121">
        <f t="shared" si="123"/>
        <v>-2.96</v>
      </c>
      <c r="AB795" s="121">
        <f t="shared" si="124"/>
        <v>4.9928992136123763E-3</v>
      </c>
      <c r="AC795" s="121">
        <f t="shared" si="125"/>
        <v>1.538195211738057E-3</v>
      </c>
      <c r="AD795" s="121">
        <f t="shared" si="126"/>
        <v>4.9928992136123763E-3</v>
      </c>
      <c r="AE795" s="121" t="str">
        <f t="shared" si="127"/>
        <v/>
      </c>
      <c r="AF795" s="121" t="str">
        <f t="shared" si="128"/>
        <v/>
      </c>
      <c r="BK795" s="130"/>
      <c r="BL795" s="130">
        <f t="shared" si="120"/>
        <v>1.6959999999999933</v>
      </c>
      <c r="BM795" s="147">
        <f t="shared" si="121"/>
        <v>0.974739191494156</v>
      </c>
      <c r="BN795" s="130">
        <f t="shared" si="122"/>
        <v>2.7392615081966998E-4</v>
      </c>
      <c r="BO795" s="130" t="str">
        <f t="shared" si="118"/>
        <v/>
      </c>
      <c r="BP795" s="122" t="str">
        <f t="shared" si="119"/>
        <v/>
      </c>
    </row>
    <row r="796" spans="26:68" ht="20.100000000000001" customHeight="1" x14ac:dyDescent="0.25">
      <c r="Z796" s="130">
        <v>261</v>
      </c>
      <c r="AA796" s="121">
        <f t="shared" si="123"/>
        <v>-2.956</v>
      </c>
      <c r="AB796" s="121">
        <f t="shared" si="124"/>
        <v>5.0523260731156153E-3</v>
      </c>
      <c r="AC796" s="121">
        <f t="shared" si="125"/>
        <v>1.5582854547194413E-3</v>
      </c>
      <c r="AD796" s="121">
        <f t="shared" si="126"/>
        <v>5.0523260731156153E-3</v>
      </c>
      <c r="AE796" s="121" t="str">
        <f t="shared" si="127"/>
        <v/>
      </c>
      <c r="AF796" s="121" t="str">
        <f t="shared" si="128"/>
        <v/>
      </c>
      <c r="AM796" s="130"/>
      <c r="AZ796" s="130"/>
      <c r="BK796" s="130"/>
      <c r="BL796" s="130">
        <f t="shared" si="120"/>
        <v>1.7023999999999933</v>
      </c>
      <c r="BM796" s="147">
        <f t="shared" si="121"/>
        <v>0.97446526534333633</v>
      </c>
      <c r="BN796" s="130">
        <f t="shared" si="122"/>
        <v>2.7562935530400789E-4</v>
      </c>
      <c r="BO796" s="130" t="str">
        <f t="shared" si="118"/>
        <v/>
      </c>
      <c r="BP796" s="122" t="str">
        <f t="shared" si="119"/>
        <v/>
      </c>
    </row>
    <row r="797" spans="26:68" ht="20.100000000000001" customHeight="1" x14ac:dyDescent="0.25">
      <c r="Z797" s="121">
        <v>262</v>
      </c>
      <c r="AA797" s="121">
        <f t="shared" si="123"/>
        <v>-2.952</v>
      </c>
      <c r="AB797" s="121">
        <f t="shared" si="124"/>
        <v>5.1123784487336638E-3</v>
      </c>
      <c r="AC797" s="121">
        <f t="shared" si="125"/>
        <v>1.5786146543429215E-3</v>
      </c>
      <c r="AD797" s="121">
        <f t="shared" si="126"/>
        <v>5.1123784487336638E-3</v>
      </c>
      <c r="AE797" s="121" t="str">
        <f t="shared" si="127"/>
        <v/>
      </c>
      <c r="AF797" s="121" t="str">
        <f t="shared" si="128"/>
        <v/>
      </c>
      <c r="BK797" s="130"/>
      <c r="BL797" s="130">
        <f t="shared" si="120"/>
        <v>1.7087999999999932</v>
      </c>
      <c r="BM797" s="147">
        <f t="shared" si="121"/>
        <v>0.97418963598803232</v>
      </c>
      <c r="BN797" s="130">
        <f t="shared" si="122"/>
        <v>2.7733338747959468E-4</v>
      </c>
      <c r="BO797" s="130" t="str">
        <f t="shared" si="118"/>
        <v/>
      </c>
      <c r="BP797" s="122" t="str">
        <f t="shared" si="119"/>
        <v/>
      </c>
    </row>
    <row r="798" spans="26:68" ht="20.100000000000001" customHeight="1" x14ac:dyDescent="0.25">
      <c r="Z798" s="121">
        <v>263</v>
      </c>
      <c r="AA798" s="121">
        <f t="shared" si="123"/>
        <v>-2.948</v>
      </c>
      <c r="AB798" s="121">
        <f t="shared" si="124"/>
        <v>5.1730618423228882E-3</v>
      </c>
      <c r="AC798" s="121">
        <f t="shared" si="125"/>
        <v>1.599185323665053E-3</v>
      </c>
      <c r="AD798" s="121">
        <f t="shared" si="126"/>
        <v>5.1730618423228882E-3</v>
      </c>
      <c r="AE798" s="121" t="str">
        <f t="shared" si="127"/>
        <v/>
      </c>
      <c r="AF798" s="121" t="str">
        <f t="shared" si="128"/>
        <v/>
      </c>
      <c r="BK798" s="130"/>
      <c r="BL798" s="130">
        <f t="shared" si="120"/>
        <v>1.7151999999999932</v>
      </c>
      <c r="BM798" s="147">
        <f t="shared" si="121"/>
        <v>0.97391230260055273</v>
      </c>
      <c r="BN798" s="130">
        <f t="shared" si="122"/>
        <v>2.7903820542984903E-4</v>
      </c>
      <c r="BO798" s="130" t="str">
        <f t="shared" si="118"/>
        <v/>
      </c>
      <c r="BP798" s="122" t="str">
        <f t="shared" si="119"/>
        <v/>
      </c>
    </row>
    <row r="799" spans="26:68" ht="20.100000000000001" customHeight="1" x14ac:dyDescent="0.25">
      <c r="Z799" s="121">
        <v>264</v>
      </c>
      <c r="AA799" s="121">
        <f t="shared" si="123"/>
        <v>-2.944</v>
      </c>
      <c r="AB799" s="121">
        <f t="shared" si="124"/>
        <v>5.2343817906222714E-3</v>
      </c>
      <c r="AC799" s="121">
        <f t="shared" si="125"/>
        <v>1.619999997819565E-3</v>
      </c>
      <c r="AD799" s="121">
        <f t="shared" si="126"/>
        <v>5.2343817906222714E-3</v>
      </c>
      <c r="AE799" s="121" t="str">
        <f t="shared" si="127"/>
        <v/>
      </c>
      <c r="AF799" s="121" t="str">
        <f t="shared" si="128"/>
        <v/>
      </c>
      <c r="BK799" s="130"/>
      <c r="BL799" s="130">
        <f t="shared" si="120"/>
        <v>1.7215999999999931</v>
      </c>
      <c r="BM799" s="147">
        <f t="shared" si="121"/>
        <v>0.97363326439512288</v>
      </c>
      <c r="BN799" s="130">
        <f t="shared" si="122"/>
        <v>2.8074376742237561E-4</v>
      </c>
      <c r="BO799" s="130" t="str">
        <f t="shared" si="118"/>
        <v/>
      </c>
      <c r="BP799" s="122" t="str">
        <f t="shared" si="119"/>
        <v/>
      </c>
    </row>
    <row r="800" spans="26:68" ht="20.100000000000001" customHeight="1" x14ac:dyDescent="0.25">
      <c r="Z800" s="121">
        <v>265</v>
      </c>
      <c r="AA800" s="121">
        <f t="shared" si="123"/>
        <v>-2.94</v>
      </c>
      <c r="AB800" s="121">
        <f t="shared" si="124"/>
        <v>5.2963438653110201E-3</v>
      </c>
      <c r="AC800" s="121">
        <f t="shared" si="125"/>
        <v>1.6410612341569962E-3</v>
      </c>
      <c r="AD800" s="121">
        <f t="shared" si="126"/>
        <v>5.2963438653110201E-3</v>
      </c>
      <c r="AE800" s="121" t="str">
        <f t="shared" si="127"/>
        <v/>
      </c>
      <c r="AF800" s="121" t="str">
        <f t="shared" si="128"/>
        <v/>
      </c>
      <c r="BK800" s="130"/>
      <c r="BL800" s="130">
        <f t="shared" si="120"/>
        <v>1.7279999999999931</v>
      </c>
      <c r="BM800" s="147">
        <f t="shared" si="121"/>
        <v>0.9733525206277005</v>
      </c>
      <c r="BN800" s="130">
        <f t="shared" si="122"/>
        <v>2.8245003190852103E-4</v>
      </c>
      <c r="BO800" s="130" t="str">
        <f t="shared" si="118"/>
        <v/>
      </c>
      <c r="BP800" s="122" t="str">
        <f t="shared" si="119"/>
        <v/>
      </c>
    </row>
    <row r="801" spans="26:68" ht="20.100000000000001" customHeight="1" x14ac:dyDescent="0.25">
      <c r="Z801" s="121">
        <v>266</v>
      </c>
      <c r="AA801" s="121">
        <f t="shared" si="123"/>
        <v>-2.9359999999999999</v>
      </c>
      <c r="AB801" s="121">
        <f t="shared" si="124"/>
        <v>5.3589536730640434E-3</v>
      </c>
      <c r="AC801" s="121">
        <f t="shared" si="125"/>
        <v>1.6623716123845814E-3</v>
      </c>
      <c r="AD801" s="121">
        <f t="shared" si="126"/>
        <v>5.3589536730640434E-3</v>
      </c>
      <c r="AE801" s="121" t="str">
        <f t="shared" si="127"/>
        <v/>
      </c>
      <c r="AF801" s="121" t="str">
        <f t="shared" si="128"/>
        <v/>
      </c>
      <c r="BK801" s="130"/>
      <c r="BL801" s="130">
        <f t="shared" si="120"/>
        <v>1.7343999999999931</v>
      </c>
      <c r="BM801" s="147">
        <f t="shared" si="121"/>
        <v>0.97307007059579198</v>
      </c>
      <c r="BN801" s="130">
        <f t="shared" si="122"/>
        <v>2.84156957524484E-4</v>
      </c>
      <c r="BO801" s="130" t="str">
        <f t="shared" si="118"/>
        <v/>
      </c>
      <c r="BP801" s="122" t="str">
        <f t="shared" si="119"/>
        <v/>
      </c>
    </row>
    <row r="802" spans="26:68" ht="20.100000000000001" customHeight="1" x14ac:dyDescent="0.25">
      <c r="Z802" s="121">
        <v>267</v>
      </c>
      <c r="AA802" s="121">
        <f t="shared" si="123"/>
        <v>-2.9319999999999999</v>
      </c>
      <c r="AB802" s="121">
        <f t="shared" si="124"/>
        <v>5.422216855605279E-3</v>
      </c>
      <c r="AC802" s="121">
        <f t="shared" si="125"/>
        <v>1.683933734706331E-3</v>
      </c>
      <c r="AD802" s="121">
        <f t="shared" si="126"/>
        <v>5.422216855605279E-3</v>
      </c>
      <c r="AE802" s="121" t="str">
        <f t="shared" si="127"/>
        <v/>
      </c>
      <c r="AF802" s="121" t="str">
        <f t="shared" si="128"/>
        <v/>
      </c>
      <c r="BK802" s="130"/>
      <c r="BL802" s="130">
        <f t="shared" si="120"/>
        <v>1.740799999999993</v>
      </c>
      <c r="BM802" s="147">
        <f t="shared" si="121"/>
        <v>0.9727859136382675</v>
      </c>
      <c r="BN802" s="130">
        <f t="shared" si="122"/>
        <v>2.8586450309098232E-4</v>
      </c>
      <c r="BO802" s="130" t="str">
        <f t="shared" si="118"/>
        <v/>
      </c>
      <c r="BP802" s="122" t="str">
        <f t="shared" si="119"/>
        <v/>
      </c>
    </row>
    <row r="803" spans="26:68" ht="20.100000000000001" customHeight="1" x14ac:dyDescent="0.25">
      <c r="Z803" s="130">
        <v>268</v>
      </c>
      <c r="AA803" s="121">
        <f t="shared" si="123"/>
        <v>-2.9279999999999999</v>
      </c>
      <c r="AB803" s="121">
        <f t="shared" si="124"/>
        <v>5.4861390897588055E-3</v>
      </c>
      <c r="AC803" s="121">
        <f t="shared" si="125"/>
        <v>1.7057502259633433E-3</v>
      </c>
      <c r="AD803" s="121">
        <f t="shared" si="126"/>
        <v>5.4861390897588055E-3</v>
      </c>
      <c r="AE803" s="121" t="str">
        <f t="shared" si="127"/>
        <v/>
      </c>
      <c r="AF803" s="121" t="str">
        <f t="shared" si="128"/>
        <v/>
      </c>
      <c r="AM803" s="130"/>
      <c r="AZ803" s="130"/>
      <c r="BK803" s="130"/>
      <c r="BL803" s="130">
        <f t="shared" si="120"/>
        <v>1.747199999999993</v>
      </c>
      <c r="BM803" s="147">
        <f t="shared" si="121"/>
        <v>0.97250004913517651</v>
      </c>
      <c r="BN803" s="130">
        <f t="shared" si="122"/>
        <v>2.8757262761458513E-4</v>
      </c>
      <c r="BO803" s="130" t="str">
        <f t="shared" si="118"/>
        <v/>
      </c>
      <c r="BP803" s="122" t="str">
        <f t="shared" si="119"/>
        <v/>
      </c>
    </row>
    <row r="804" spans="26:68" ht="20.100000000000001" customHeight="1" x14ac:dyDescent="0.25">
      <c r="Z804" s="121">
        <v>269</v>
      </c>
      <c r="AA804" s="121">
        <f t="shared" si="123"/>
        <v>-2.9239999999999999</v>
      </c>
      <c r="AB804" s="121">
        <f t="shared" si="124"/>
        <v>5.5507260874977527E-3</v>
      </c>
      <c r="AC804" s="121">
        <f t="shared" si="125"/>
        <v>1.727823733774286E-3</v>
      </c>
      <c r="AD804" s="121">
        <f t="shared" si="126"/>
        <v>5.5507260874977527E-3</v>
      </c>
      <c r="AE804" s="121" t="str">
        <f t="shared" si="127"/>
        <v/>
      </c>
      <c r="AF804" s="121" t="str">
        <f t="shared" si="128"/>
        <v/>
      </c>
      <c r="BK804" s="130"/>
      <c r="BL804" s="130">
        <f t="shared" si="120"/>
        <v>1.7535999999999929</v>
      </c>
      <c r="BM804" s="147">
        <f t="shared" si="121"/>
        <v>0.97221247650756193</v>
      </c>
      <c r="BN804" s="130">
        <f t="shared" si="122"/>
        <v>2.8928129028649163E-4</v>
      </c>
      <c r="BO804" s="130" t="str">
        <f t="shared" si="118"/>
        <v/>
      </c>
      <c r="BP804" s="122" t="str">
        <f t="shared" si="119"/>
        <v/>
      </c>
    </row>
    <row r="805" spans="26:68" ht="20.100000000000001" customHeight="1" x14ac:dyDescent="0.25">
      <c r="Z805" s="121">
        <v>270</v>
      </c>
      <c r="AA805" s="121">
        <f t="shared" si="123"/>
        <v>-2.92</v>
      </c>
      <c r="AB805" s="121">
        <f t="shared" si="124"/>
        <v>5.615983595990969E-3</v>
      </c>
      <c r="AC805" s="121">
        <f t="shared" si="125"/>
        <v>1.7501569286760988E-3</v>
      </c>
      <c r="AD805" s="121">
        <f t="shared" si="126"/>
        <v>5.615983595990969E-3</v>
      </c>
      <c r="AE805" s="121" t="str">
        <f t="shared" si="127"/>
        <v/>
      </c>
      <c r="AF805" s="121" t="str">
        <f t="shared" si="128"/>
        <v/>
      </c>
      <c r="BK805" s="130"/>
      <c r="BL805" s="130">
        <f t="shared" si="120"/>
        <v>1.7599999999999929</v>
      </c>
      <c r="BM805" s="147">
        <f t="shared" si="121"/>
        <v>0.97192319521727544</v>
      </c>
      <c r="BN805" s="130">
        <f t="shared" si="122"/>
        <v>2.9099045048475158E-4</v>
      </c>
      <c r="BO805" s="130" t="str">
        <f t="shared" si="118"/>
        <v/>
      </c>
      <c r="BP805" s="122" t="str">
        <f t="shared" si="119"/>
        <v/>
      </c>
    </row>
    <row r="806" spans="26:68" ht="20.100000000000001" customHeight="1" x14ac:dyDescent="0.25">
      <c r="Z806" s="121">
        <v>271</v>
      </c>
      <c r="AA806" s="121">
        <f t="shared" si="123"/>
        <v>-2.9159999999999999</v>
      </c>
      <c r="AB806" s="121">
        <f t="shared" si="124"/>
        <v>5.6819173976473767E-3</v>
      </c>
      <c r="AC806" s="121">
        <f t="shared" si="125"/>
        <v>1.7727525042648654E-3</v>
      </c>
      <c r="AD806" s="121">
        <f t="shared" si="126"/>
        <v>5.6819173976473767E-3</v>
      </c>
      <c r="AE806" s="121" t="str">
        <f t="shared" si="127"/>
        <v/>
      </c>
      <c r="AF806" s="121" t="str">
        <f t="shared" si="128"/>
        <v/>
      </c>
      <c r="BK806" s="130"/>
      <c r="BL806" s="130">
        <f t="shared" si="120"/>
        <v>1.7663999999999929</v>
      </c>
      <c r="BM806" s="147">
        <f t="shared" si="121"/>
        <v>0.97163220476679069</v>
      </c>
      <c r="BN806" s="130">
        <f t="shared" si="122"/>
        <v>2.9270006777259994E-4</v>
      </c>
      <c r="BO806" s="130" t="str">
        <f t="shared" si="118"/>
        <v/>
      </c>
      <c r="BP806" s="122" t="str">
        <f t="shared" si="119"/>
        <v/>
      </c>
    </row>
    <row r="807" spans="26:68" ht="20.100000000000001" customHeight="1" x14ac:dyDescent="0.25">
      <c r="Z807" s="121">
        <v>272</v>
      </c>
      <c r="AA807" s="121">
        <f t="shared" si="123"/>
        <v>-2.9119999999999999</v>
      </c>
      <c r="AB807" s="121">
        <f t="shared" si="124"/>
        <v>5.7485333101580478E-3</v>
      </c>
      <c r="AC807" s="121">
        <f t="shared" si="125"/>
        <v>1.7956131773368459E-3</v>
      </c>
      <c r="AD807" s="121">
        <f t="shared" si="126"/>
        <v>5.7485333101580478E-3</v>
      </c>
      <c r="AE807" s="121" t="str">
        <f t="shared" si="127"/>
        <v/>
      </c>
      <c r="AF807" s="121" t="str">
        <f t="shared" si="128"/>
        <v/>
      </c>
      <c r="BK807" s="130"/>
      <c r="BL807" s="130">
        <f t="shared" si="120"/>
        <v>1.7727999999999928</v>
      </c>
      <c r="BM807" s="147">
        <f t="shared" si="121"/>
        <v>0.97133950469901809</v>
      </c>
      <c r="BN807" s="130">
        <f t="shared" si="122"/>
        <v>2.9441010190045525E-4</v>
      </c>
      <c r="BO807" s="130" t="str">
        <f t="shared" si="118"/>
        <v/>
      </c>
      <c r="BP807" s="122" t="str">
        <f t="shared" si="119"/>
        <v/>
      </c>
    </row>
    <row r="808" spans="26:68" ht="20.100000000000001" customHeight="1" x14ac:dyDescent="0.25">
      <c r="Z808" s="121">
        <v>273</v>
      </c>
      <c r="AA808" s="121">
        <f t="shared" si="123"/>
        <v>-2.9079999999999999</v>
      </c>
      <c r="AB808" s="121">
        <f t="shared" si="124"/>
        <v>5.8158371865359194E-3</v>
      </c>
      <c r="AC808" s="121">
        <f t="shared" si="125"/>
        <v>1.8187416880297129E-3</v>
      </c>
      <c r="AD808" s="121">
        <f t="shared" si="126"/>
        <v>5.8158371865359194E-3</v>
      </c>
      <c r="AE808" s="121" t="str">
        <f t="shared" si="127"/>
        <v/>
      </c>
      <c r="AF808" s="121" t="str">
        <f t="shared" si="128"/>
        <v/>
      </c>
      <c r="BK808" s="130"/>
      <c r="BL808" s="130">
        <f t="shared" si="120"/>
        <v>1.7791999999999928</v>
      </c>
      <c r="BM808" s="147">
        <f t="shared" si="121"/>
        <v>0.97104509459711763</v>
      </c>
      <c r="BN808" s="130">
        <f t="shared" si="122"/>
        <v>2.9612051280469842E-4</v>
      </c>
      <c r="BO808" s="130" t="str">
        <f t="shared" si="118"/>
        <v/>
      </c>
      <c r="BP808" s="122" t="str">
        <f t="shared" si="119"/>
        <v/>
      </c>
    </row>
    <row r="809" spans="26:68" ht="20.100000000000001" customHeight="1" x14ac:dyDescent="0.25">
      <c r="Z809" s="130">
        <v>274</v>
      </c>
      <c r="AA809" s="121">
        <f t="shared" si="123"/>
        <v>-2.9039999999999999</v>
      </c>
      <c r="AB809" s="121">
        <f t="shared" si="124"/>
        <v>5.883834915153101E-3</v>
      </c>
      <c r="AC809" s="121">
        <f t="shared" si="125"/>
        <v>1.8421407999638815E-3</v>
      </c>
      <c r="AD809" s="121">
        <f t="shared" si="126"/>
        <v>5.883834915153101E-3</v>
      </c>
      <c r="AE809" s="121" t="str">
        <f t="shared" si="127"/>
        <v/>
      </c>
      <c r="AF809" s="121" t="str">
        <f t="shared" si="128"/>
        <v/>
      </c>
      <c r="AM809" s="130"/>
      <c r="AZ809" s="130"/>
      <c r="BK809" s="130"/>
      <c r="BL809" s="130">
        <f t="shared" si="120"/>
        <v>1.7855999999999927</v>
      </c>
      <c r="BM809" s="147">
        <f t="shared" si="121"/>
        <v>0.97074897408431293</v>
      </c>
      <c r="BN809" s="130">
        <f t="shared" si="122"/>
        <v>2.97831260609005E-4</v>
      </c>
      <c r="BO809" s="130" t="str">
        <f t="shared" si="118"/>
        <v/>
      </c>
      <c r="BP809" s="122" t="str">
        <f t="shared" si="119"/>
        <v/>
      </c>
    </row>
    <row r="810" spans="26:68" ht="20.100000000000001" customHeight="1" x14ac:dyDescent="0.25">
      <c r="Z810" s="121">
        <v>275</v>
      </c>
      <c r="AA810" s="121">
        <f t="shared" si="123"/>
        <v>-2.9</v>
      </c>
      <c r="AB810" s="121">
        <f t="shared" si="124"/>
        <v>5.9525324197758538E-3</v>
      </c>
      <c r="AC810" s="121">
        <f t="shared" si="125"/>
        <v>1.8658133003840378E-3</v>
      </c>
      <c r="AD810" s="121">
        <f t="shared" si="126"/>
        <v>5.9525324197758538E-3</v>
      </c>
      <c r="AE810" s="121" t="str">
        <f t="shared" si="127"/>
        <v/>
      </c>
      <c r="AF810" s="121" t="str">
        <f t="shared" si="128"/>
        <v/>
      </c>
      <c r="BK810" s="130"/>
      <c r="BL810" s="130">
        <f t="shared" si="120"/>
        <v>1.7919999999999927</v>
      </c>
      <c r="BM810" s="147">
        <f t="shared" si="121"/>
        <v>0.97045114282370393</v>
      </c>
      <c r="BN810" s="130">
        <f t="shared" si="122"/>
        <v>2.9954230562423412E-4</v>
      </c>
      <c r="BO810" s="130" t="str">
        <f t="shared" si="118"/>
        <v/>
      </c>
      <c r="BP810" s="122" t="str">
        <f t="shared" si="119"/>
        <v/>
      </c>
    </row>
    <row r="811" spans="26:68" ht="20.100000000000001" customHeight="1" x14ac:dyDescent="0.25">
      <c r="Z811" s="121">
        <v>276</v>
      </c>
      <c r="AA811" s="121">
        <f t="shared" si="123"/>
        <v>-2.8959999999999999</v>
      </c>
      <c r="AB811" s="121">
        <f t="shared" si="124"/>
        <v>6.0219356595970453E-3</v>
      </c>
      <c r="AC811" s="121">
        <f t="shared" si="125"/>
        <v>1.8897620003007739E-3</v>
      </c>
      <c r="AD811" s="121">
        <f t="shared" si="126"/>
        <v>6.0219356595970453E-3</v>
      </c>
      <c r="AE811" s="121" t="str">
        <f t="shared" si="127"/>
        <v/>
      </c>
      <c r="AF811" s="121" t="str">
        <f t="shared" si="128"/>
        <v/>
      </c>
      <c r="BK811" s="130"/>
      <c r="BL811" s="130">
        <f t="shared" si="120"/>
        <v>1.7983999999999927</v>
      </c>
      <c r="BM811" s="147">
        <f t="shared" si="121"/>
        <v>0.97015160051807969</v>
      </c>
      <c r="BN811" s="130">
        <f t="shared" si="122"/>
        <v>3.0125360834820647E-4</v>
      </c>
      <c r="BO811" s="130" t="str">
        <f t="shared" si="118"/>
        <v/>
      </c>
      <c r="BP811" s="122" t="str">
        <f t="shared" si="119"/>
        <v/>
      </c>
    </row>
    <row r="812" spans="26:68" ht="20.100000000000001" customHeight="1" x14ac:dyDescent="0.25">
      <c r="Z812" s="121">
        <v>277</v>
      </c>
      <c r="AA812" s="121">
        <f t="shared" si="123"/>
        <v>-2.8919999999999999</v>
      </c>
      <c r="AB812" s="121">
        <f t="shared" si="124"/>
        <v>6.0920506292661764E-3</v>
      </c>
      <c r="AC812" s="121">
        <f t="shared" si="125"/>
        <v>1.9139897346323652E-3</v>
      </c>
      <c r="AD812" s="121">
        <f t="shared" si="126"/>
        <v>6.0920506292661764E-3</v>
      </c>
      <c r="AE812" s="121" t="str">
        <f t="shared" si="127"/>
        <v/>
      </c>
      <c r="AF812" s="121" t="str">
        <f t="shared" si="128"/>
        <v/>
      </c>
      <c r="BK812" s="130"/>
      <c r="BL812" s="130">
        <f t="shared" si="120"/>
        <v>1.8047999999999926</v>
      </c>
      <c r="BM812" s="147">
        <f t="shared" si="121"/>
        <v>0.96985034690973149</v>
      </c>
      <c r="BN812" s="130">
        <f t="shared" si="122"/>
        <v>3.0296512946648146E-4</v>
      </c>
      <c r="BO812" s="130" t="str">
        <f t="shared" si="118"/>
        <v/>
      </c>
      <c r="BP812" s="122" t="str">
        <f t="shared" si="119"/>
        <v/>
      </c>
    </row>
    <row r="813" spans="26:68" ht="20.100000000000001" customHeight="1" x14ac:dyDescent="0.25">
      <c r="Z813" s="121">
        <v>278</v>
      </c>
      <c r="AA813" s="121">
        <f t="shared" si="123"/>
        <v>-2.8879999999999999</v>
      </c>
      <c r="AB813" s="121">
        <f t="shared" si="124"/>
        <v>6.1628833589169102E-3</v>
      </c>
      <c r="AC813" s="121">
        <f t="shared" si="125"/>
        <v>1.9384993623466355E-3</v>
      </c>
      <c r="AD813" s="121">
        <f t="shared" si="126"/>
        <v>6.1628833589169102E-3</v>
      </c>
      <c r="AE813" s="121" t="str">
        <f t="shared" si="127"/>
        <v/>
      </c>
      <c r="AF813" s="121" t="str">
        <f t="shared" si="128"/>
        <v/>
      </c>
      <c r="BK813" s="130"/>
      <c r="BL813" s="130">
        <f t="shared" si="120"/>
        <v>1.8111999999999926</v>
      </c>
      <c r="BM813" s="147">
        <f t="shared" si="121"/>
        <v>0.96954738178026501</v>
      </c>
      <c r="BN813" s="130">
        <f t="shared" si="122"/>
        <v>3.0467682985235722E-4</v>
      </c>
      <c r="BO813" s="130" t="str">
        <f t="shared" si="118"/>
        <v/>
      </c>
      <c r="BP813" s="122" t="str">
        <f t="shared" si="119"/>
        <v/>
      </c>
    </row>
    <row r="814" spans="26:68" ht="20.100000000000001" customHeight="1" x14ac:dyDescent="0.25">
      <c r="Z814" s="121">
        <v>279</v>
      </c>
      <c r="AA814" s="121">
        <f t="shared" si="123"/>
        <v>-2.8839999999999999</v>
      </c>
      <c r="AB814" s="121">
        <f t="shared" si="124"/>
        <v>6.2344399141920411E-3</v>
      </c>
      <c r="AC814" s="121">
        <f t="shared" si="125"/>
        <v>1.9632937666029561E-3</v>
      </c>
      <c r="AD814" s="121">
        <f t="shared" si="126"/>
        <v>6.2344399141920411E-3</v>
      </c>
      <c r="AE814" s="121" t="str">
        <f t="shared" si="127"/>
        <v/>
      </c>
      <c r="AF814" s="121" t="str">
        <f t="shared" si="128"/>
        <v/>
      </c>
      <c r="BK814" s="130"/>
      <c r="BL814" s="130">
        <f t="shared" si="120"/>
        <v>1.8175999999999926</v>
      </c>
      <c r="BM814" s="147">
        <f t="shared" si="121"/>
        <v>0.96924270495041265</v>
      </c>
      <c r="BN814" s="130">
        <f t="shared" si="122"/>
        <v>3.063886705669816E-4</v>
      </c>
      <c r="BO814" s="130" t="str">
        <f t="shared" si="118"/>
        <v/>
      </c>
      <c r="BP814" s="122" t="str">
        <f t="shared" si="119"/>
        <v/>
      </c>
    </row>
    <row r="815" spans="26:68" ht="20.100000000000001" customHeight="1" x14ac:dyDescent="0.25">
      <c r="Z815" s="121">
        <v>280</v>
      </c>
      <c r="AA815" s="121">
        <f t="shared" si="123"/>
        <v>-2.88</v>
      </c>
      <c r="AB815" s="121">
        <f t="shared" si="124"/>
        <v>6.3067263962659275E-3</v>
      </c>
      <c r="AC815" s="121">
        <f t="shared" si="125"/>
        <v>1.9883758548943252E-3</v>
      </c>
      <c r="AD815" s="121">
        <f t="shared" si="126"/>
        <v>6.3067263962659275E-3</v>
      </c>
      <c r="AE815" s="121" t="str">
        <f t="shared" si="127"/>
        <v/>
      </c>
      <c r="AF815" s="121" t="str">
        <f t="shared" si="128"/>
        <v/>
      </c>
      <c r="BK815" s="130"/>
      <c r="BL815" s="130">
        <f t="shared" si="120"/>
        <v>1.8239999999999925</v>
      </c>
      <c r="BM815" s="147">
        <f t="shared" si="121"/>
        <v>0.96893631627984567</v>
      </c>
      <c r="BN815" s="130">
        <f t="shared" si="122"/>
        <v>3.0810061285968526E-4</v>
      </c>
      <c r="BO815" s="130" t="str">
        <f t="shared" si="118"/>
        <v/>
      </c>
      <c r="BP815" s="122" t="str">
        <f t="shared" si="119"/>
        <v/>
      </c>
    </row>
    <row r="816" spans="26:68" ht="20.100000000000001" customHeight="1" x14ac:dyDescent="0.25">
      <c r="Z816" s="130">
        <v>281</v>
      </c>
      <c r="AA816" s="121">
        <f t="shared" si="123"/>
        <v>-2.8759999999999999</v>
      </c>
      <c r="AB816" s="121">
        <f t="shared" si="124"/>
        <v>6.3797489418642855E-3</v>
      </c>
      <c r="AC816" s="121">
        <f t="shared" si="125"/>
        <v>2.0137485591895342E-3</v>
      </c>
      <c r="AD816" s="121">
        <f t="shared" si="126"/>
        <v>6.3797489418642855E-3</v>
      </c>
      <c r="AE816" s="121" t="str">
        <f t="shared" si="127"/>
        <v/>
      </c>
      <c r="AF816" s="121" t="str">
        <f t="shared" si="128"/>
        <v/>
      </c>
      <c r="AM816" s="130"/>
      <c r="AZ816" s="130"/>
      <c r="BK816" s="130"/>
      <c r="BL816" s="130">
        <f t="shared" si="120"/>
        <v>1.8303999999999925</v>
      </c>
      <c r="BM816" s="147">
        <f t="shared" si="121"/>
        <v>0.96862821566698598</v>
      </c>
      <c r="BN816" s="130">
        <f t="shared" si="122"/>
        <v>3.0981261816775962E-4</v>
      </c>
      <c r="BO816" s="130" t="str">
        <f t="shared" si="118"/>
        <v/>
      </c>
      <c r="BP816" s="122" t="str">
        <f t="shared" si="119"/>
        <v/>
      </c>
    </row>
    <row r="817" spans="26:68" ht="20.100000000000001" customHeight="1" x14ac:dyDescent="0.25">
      <c r="Z817" s="121">
        <v>282</v>
      </c>
      <c r="AA817" s="121">
        <f t="shared" si="123"/>
        <v>-2.8719999999999999</v>
      </c>
      <c r="AB817" s="121">
        <f t="shared" si="124"/>
        <v>6.4535137232814037E-3</v>
      </c>
      <c r="AC817" s="121">
        <f t="shared" si="125"/>
        <v>2.0394148360754136E-3</v>
      </c>
      <c r="AD817" s="121">
        <f t="shared" si="126"/>
        <v>6.4535137232814037E-3</v>
      </c>
      <c r="AE817" s="121" t="str">
        <f t="shared" si="127"/>
        <v/>
      </c>
      <c r="AF817" s="121" t="str">
        <f t="shared" si="128"/>
        <v/>
      </c>
      <c r="BK817" s="130"/>
      <c r="BL817" s="130">
        <f t="shared" si="120"/>
        <v>1.8367999999999924</v>
      </c>
      <c r="BM817" s="147">
        <f t="shared" si="121"/>
        <v>0.96831840304881822</v>
      </c>
      <c r="BN817" s="130">
        <f t="shared" si="122"/>
        <v>3.1152464811701197E-4</v>
      </c>
      <c r="BO817" s="130" t="str">
        <f t="shared" si="118"/>
        <v/>
      </c>
      <c r="BP817" s="122" t="str">
        <f t="shared" si="119"/>
        <v/>
      </c>
    </row>
    <row r="818" spans="26:68" ht="20.100000000000001" customHeight="1" x14ac:dyDescent="0.25">
      <c r="Z818" s="121">
        <v>283</v>
      </c>
      <c r="AA818" s="121">
        <f t="shared" si="123"/>
        <v>-2.8679999999999999</v>
      </c>
      <c r="AB818" s="121">
        <f t="shared" si="124"/>
        <v>6.5280269483946468E-3</v>
      </c>
      <c r="AC818" s="121">
        <f t="shared" si="125"/>
        <v>2.0653776668991329E-3</v>
      </c>
      <c r="AD818" s="121">
        <f t="shared" si="126"/>
        <v>6.5280269483946468E-3</v>
      </c>
      <c r="AE818" s="121" t="str">
        <f t="shared" si="127"/>
        <v/>
      </c>
      <c r="AF818" s="121" t="str">
        <f t="shared" si="128"/>
        <v/>
      </c>
      <c r="BK818" s="130"/>
      <c r="BL818" s="130">
        <f t="shared" si="120"/>
        <v>1.8431999999999924</v>
      </c>
      <c r="BM818" s="147">
        <f t="shared" si="121"/>
        <v>0.96800687840070121</v>
      </c>
      <c r="BN818" s="130">
        <f t="shared" si="122"/>
        <v>3.1323666452176546E-4</v>
      </c>
      <c r="BO818" s="130" t="str">
        <f t="shared" si="118"/>
        <v/>
      </c>
      <c r="BP818" s="122" t="str">
        <f t="shared" si="119"/>
        <v/>
      </c>
    </row>
    <row r="819" spans="26:68" ht="20.100000000000001" customHeight="1" x14ac:dyDescent="0.25">
      <c r="Z819" s="121">
        <v>284</v>
      </c>
      <c r="AA819" s="121">
        <f t="shared" si="123"/>
        <v>-2.8639999999999999</v>
      </c>
      <c r="AB819" s="121">
        <f t="shared" si="124"/>
        <v>6.603294860676282E-3</v>
      </c>
      <c r="AC819" s="121">
        <f t="shared" si="125"/>
        <v>2.0916400579105488E-3</v>
      </c>
      <c r="AD819" s="121">
        <f t="shared" si="126"/>
        <v>6.603294860676282E-3</v>
      </c>
      <c r="AE819" s="121" t="str">
        <f t="shared" si="127"/>
        <v/>
      </c>
      <c r="AF819" s="121" t="str">
        <f t="shared" si="128"/>
        <v/>
      </c>
      <c r="BK819" s="130"/>
      <c r="BL819" s="130">
        <f t="shared" si="120"/>
        <v>1.8495999999999924</v>
      </c>
      <c r="BM819" s="147">
        <f t="shared" si="121"/>
        <v>0.96769364173617944</v>
      </c>
      <c r="BN819" s="130">
        <f t="shared" si="122"/>
        <v>3.1494862938497015E-4</v>
      </c>
      <c r="BO819" s="130" t="str">
        <f t="shared" si="118"/>
        <v/>
      </c>
      <c r="BP819" s="122" t="str">
        <f t="shared" si="119"/>
        <v/>
      </c>
    </row>
    <row r="820" spans="26:68" ht="20.100000000000001" customHeight="1" x14ac:dyDescent="0.25">
      <c r="Z820" s="121">
        <v>285</v>
      </c>
      <c r="AA820" s="121">
        <f t="shared" si="123"/>
        <v>-2.86</v>
      </c>
      <c r="AB820" s="121">
        <f t="shared" si="124"/>
        <v>6.6793237392026202E-3</v>
      </c>
      <c r="AC820" s="121">
        <f t="shared" si="125"/>
        <v>2.1182050404046204E-3</v>
      </c>
      <c r="AD820" s="121">
        <f t="shared" si="126"/>
        <v>6.6793237392026202E-3</v>
      </c>
      <c r="AE820" s="121" t="str">
        <f t="shared" si="127"/>
        <v/>
      </c>
      <c r="AF820" s="121" t="str">
        <f t="shared" si="128"/>
        <v/>
      </c>
      <c r="BK820" s="130"/>
      <c r="BL820" s="130">
        <f t="shared" si="120"/>
        <v>1.8559999999999923</v>
      </c>
      <c r="BM820" s="147">
        <f t="shared" si="121"/>
        <v>0.96737869310679447</v>
      </c>
      <c r="BN820" s="130">
        <f t="shared" si="122"/>
        <v>3.166605048978699E-4</v>
      </c>
      <c r="BO820" s="130" t="str">
        <f t="shared" si="118"/>
        <v/>
      </c>
      <c r="BP820" s="122" t="str">
        <f t="shared" si="119"/>
        <v/>
      </c>
    </row>
    <row r="821" spans="26:68" ht="20.100000000000001" customHeight="1" x14ac:dyDescent="0.25">
      <c r="Z821" s="121">
        <v>286</v>
      </c>
      <c r="AA821" s="121">
        <f t="shared" si="123"/>
        <v>-2.8559999999999999</v>
      </c>
      <c r="AB821" s="121">
        <f t="shared" si="124"/>
        <v>6.7561198986603012E-3</v>
      </c>
      <c r="AC821" s="121">
        <f t="shared" si="125"/>
        <v>2.1450756708638256E-3</v>
      </c>
      <c r="AD821" s="121">
        <f t="shared" si="126"/>
        <v>6.7561198986603012E-3</v>
      </c>
      <c r="AE821" s="121" t="str">
        <f t="shared" si="127"/>
        <v/>
      </c>
      <c r="AF821" s="121" t="str">
        <f t="shared" si="128"/>
        <v/>
      </c>
      <c r="BK821" s="130"/>
      <c r="BL821" s="130">
        <f t="shared" si="120"/>
        <v>1.8623999999999923</v>
      </c>
      <c r="BM821" s="147">
        <f t="shared" si="121"/>
        <v>0.9670620326018966</v>
      </c>
      <c r="BN821" s="130">
        <f t="shared" si="122"/>
        <v>3.1837225344100162E-4</v>
      </c>
      <c r="BO821" s="130" t="str">
        <f t="shared" si="118"/>
        <v/>
      </c>
      <c r="BP821" s="122" t="str">
        <f t="shared" si="119"/>
        <v/>
      </c>
    </row>
    <row r="822" spans="26:68" ht="20.100000000000001" customHeight="1" x14ac:dyDescent="0.25">
      <c r="Z822" s="130">
        <v>287</v>
      </c>
      <c r="AA822" s="121">
        <f t="shared" si="123"/>
        <v>-2.8519999999999999</v>
      </c>
      <c r="AB822" s="121">
        <f t="shared" si="124"/>
        <v>6.8336896893498806E-3</v>
      </c>
      <c r="AC822" s="121">
        <f t="shared" si="125"/>
        <v>2.1722550311006278E-3</v>
      </c>
      <c r="AD822" s="121">
        <f t="shared" si="126"/>
        <v>6.8336896893498806E-3</v>
      </c>
      <c r="AE822" s="121" t="str">
        <f t="shared" si="127"/>
        <v/>
      </c>
      <c r="AF822" s="121" t="str">
        <f t="shared" si="128"/>
        <v/>
      </c>
      <c r="AM822" s="130"/>
      <c r="AZ822" s="130"/>
      <c r="BK822" s="130"/>
      <c r="BL822" s="130">
        <f t="shared" si="120"/>
        <v>1.8687999999999922</v>
      </c>
      <c r="BM822" s="147">
        <f t="shared" si="121"/>
        <v>0.9667436603484556</v>
      </c>
      <c r="BN822" s="130">
        <f t="shared" si="122"/>
        <v>3.2008383758341807E-4</v>
      </c>
      <c r="BO822" s="130" t="str">
        <f t="shared" si="118"/>
        <v/>
      </c>
      <c r="BP822" s="122" t="str">
        <f t="shared" si="119"/>
        <v/>
      </c>
    </row>
    <row r="823" spans="26:68" ht="20.100000000000001" customHeight="1" x14ac:dyDescent="0.25">
      <c r="Z823" s="121">
        <v>288</v>
      </c>
      <c r="AA823" s="121">
        <f t="shared" si="123"/>
        <v>-2.8479999999999999</v>
      </c>
      <c r="AB823" s="121">
        <f t="shared" si="124"/>
        <v>6.9120394971865584E-3</v>
      </c>
      <c r="AC823" s="121">
        <f t="shared" si="125"/>
        <v>2.1997462283999082E-3</v>
      </c>
      <c r="AD823" s="121">
        <f t="shared" si="126"/>
        <v>6.9120394971865584E-3</v>
      </c>
      <c r="AE823" s="121" t="str">
        <f t="shared" si="127"/>
        <v/>
      </c>
      <c r="AF823" s="121" t="str">
        <f t="shared" si="128"/>
        <v/>
      </c>
      <c r="BK823" s="130"/>
      <c r="BL823" s="130">
        <f t="shared" si="120"/>
        <v>1.8751999999999922</v>
      </c>
      <c r="BM823" s="147">
        <f t="shared" si="121"/>
        <v>0.96642357651087218</v>
      </c>
      <c r="BN823" s="130">
        <f t="shared" si="122"/>
        <v>3.2179522008335404E-4</v>
      </c>
      <c r="BO823" s="130" t="str">
        <f t="shared" si="118"/>
        <v/>
      </c>
      <c r="BP823" s="122" t="str">
        <f t="shared" si="119"/>
        <v/>
      </c>
    </row>
    <row r="824" spans="26:68" ht="20.100000000000001" customHeight="1" x14ac:dyDescent="0.25">
      <c r="Z824" s="121">
        <v>289</v>
      </c>
      <c r="AA824" s="121">
        <f t="shared" si="123"/>
        <v>-2.8440000000000003</v>
      </c>
      <c r="AB824" s="121">
        <f t="shared" si="124"/>
        <v>6.9911757436980134E-3</v>
      </c>
      <c r="AC824" s="121">
        <f t="shared" si="125"/>
        <v>2.2275523956614353E-3</v>
      </c>
      <c r="AD824" s="121">
        <f t="shared" si="126"/>
        <v>6.9911757436980134E-3</v>
      </c>
      <c r="AE824" s="121" t="str">
        <f t="shared" si="127"/>
        <v/>
      </c>
      <c r="AF824" s="121" t="str">
        <f t="shared" si="128"/>
        <v/>
      </c>
      <c r="BK824" s="130"/>
      <c r="BL824" s="130">
        <f t="shared" si="120"/>
        <v>1.8815999999999922</v>
      </c>
      <c r="BM824" s="147">
        <f t="shared" si="121"/>
        <v>0.96610178129078883</v>
      </c>
      <c r="BN824" s="130">
        <f t="shared" si="122"/>
        <v>3.235063638877822E-4</v>
      </c>
      <c r="BO824" s="130" t="str">
        <f t="shared" si="118"/>
        <v/>
      </c>
      <c r="BP824" s="122" t="str">
        <f t="shared" si="119"/>
        <v/>
      </c>
    </row>
    <row r="825" spans="26:68" ht="20.100000000000001" customHeight="1" x14ac:dyDescent="0.25">
      <c r="Z825" s="121">
        <v>290</v>
      </c>
      <c r="AA825" s="121">
        <f t="shared" si="123"/>
        <v>-2.84</v>
      </c>
      <c r="AB825" s="121">
        <f t="shared" si="124"/>
        <v>7.0711048860194487E-3</v>
      </c>
      <c r="AC825" s="121">
        <f t="shared" si="125"/>
        <v>2.2556766915423207E-3</v>
      </c>
      <c r="AD825" s="121">
        <f t="shared" si="126"/>
        <v>7.0711048860194487E-3</v>
      </c>
      <c r="AE825" s="121" t="str">
        <f t="shared" si="127"/>
        <v/>
      </c>
      <c r="AF825" s="121" t="str">
        <f t="shared" si="128"/>
        <v/>
      </c>
      <c r="BK825" s="130"/>
      <c r="BL825" s="130">
        <f t="shared" si="120"/>
        <v>1.8879999999999921</v>
      </c>
      <c r="BM825" s="147">
        <f t="shared" si="121"/>
        <v>0.96577827492690105</v>
      </c>
      <c r="BN825" s="130">
        <f t="shared" si="122"/>
        <v>3.2521723213307929E-4</v>
      </c>
      <c r="BO825" s="130" t="str">
        <f t="shared" si="118"/>
        <v/>
      </c>
      <c r="BP825" s="122" t="str">
        <f t="shared" si="119"/>
        <v/>
      </c>
    </row>
    <row r="826" spans="26:68" ht="20.100000000000001" customHeight="1" x14ac:dyDescent="0.25">
      <c r="Z826" s="121">
        <v>291</v>
      </c>
      <c r="AA826" s="121">
        <f t="shared" si="123"/>
        <v>-2.8360000000000003</v>
      </c>
      <c r="AB826" s="121">
        <f t="shared" si="124"/>
        <v>7.1518334168855441E-3</v>
      </c>
      <c r="AC826" s="121">
        <f t="shared" si="125"/>
        <v>2.2841223005993999E-3</v>
      </c>
      <c r="AD826" s="121">
        <f t="shared" si="126"/>
        <v>7.1518334168855441E-3</v>
      </c>
      <c r="AE826" s="121" t="str">
        <f t="shared" si="127"/>
        <v/>
      </c>
      <c r="AF826" s="121" t="str">
        <f t="shared" si="128"/>
        <v/>
      </c>
      <c r="BK826" s="130"/>
      <c r="BL826" s="130">
        <f t="shared" si="120"/>
        <v>1.8943999999999921</v>
      </c>
      <c r="BM826" s="147">
        <f t="shared" si="121"/>
        <v>0.96545305769476797</v>
      </c>
      <c r="BN826" s="130">
        <f t="shared" si="122"/>
        <v>3.2692778814435997E-4</v>
      </c>
      <c r="BO826" s="130" t="str">
        <f t="shared" si="118"/>
        <v/>
      </c>
      <c r="BP826" s="122" t="str">
        <f t="shared" si="119"/>
        <v/>
      </c>
    </row>
    <row r="827" spans="26:68" ht="20.100000000000001" customHeight="1" x14ac:dyDescent="0.25">
      <c r="Z827" s="121">
        <v>292</v>
      </c>
      <c r="AA827" s="121">
        <f t="shared" si="123"/>
        <v>-2.8319999999999999</v>
      </c>
      <c r="AB827" s="121">
        <f t="shared" si="124"/>
        <v>7.2333678646196876E-3</v>
      </c>
      <c r="AC827" s="121">
        <f t="shared" si="125"/>
        <v>2.3128924334316482E-3</v>
      </c>
      <c r="AD827" s="121">
        <f t="shared" si="126"/>
        <v>7.2333678646196876E-3</v>
      </c>
      <c r="AE827" s="121" t="str">
        <f t="shared" si="127"/>
        <v/>
      </c>
      <c r="AF827" s="121" t="str">
        <f t="shared" si="128"/>
        <v/>
      </c>
      <c r="BK827" s="130"/>
      <c r="BL827" s="130">
        <f t="shared" si="120"/>
        <v>1.9007999999999921</v>
      </c>
      <c r="BM827" s="147">
        <f t="shared" si="121"/>
        <v>0.96512612990662361</v>
      </c>
      <c r="BN827" s="130">
        <f t="shared" si="122"/>
        <v>3.286379954355878E-4</v>
      </c>
      <c r="BO827" s="130" t="str">
        <f t="shared" si="118"/>
        <v/>
      </c>
      <c r="BP827" s="122" t="str">
        <f t="shared" si="119"/>
        <v/>
      </c>
    </row>
    <row r="828" spans="26:68" ht="20.100000000000001" customHeight="1" x14ac:dyDescent="0.25">
      <c r="Z828" s="121">
        <v>293</v>
      </c>
      <c r="AA828" s="121">
        <f t="shared" si="123"/>
        <v>-2.8280000000000003</v>
      </c>
      <c r="AB828" s="121">
        <f t="shared" si="124"/>
        <v>7.3157147931199405E-3</v>
      </c>
      <c r="AC828" s="121">
        <f t="shared" si="125"/>
        <v>2.3419903268224666E-3</v>
      </c>
      <c r="AD828" s="121">
        <f t="shared" si="126"/>
        <v>7.3157147931199405E-3</v>
      </c>
      <c r="AE828" s="121" t="str">
        <f t="shared" si="127"/>
        <v/>
      </c>
      <c r="AF828" s="121" t="str">
        <f t="shared" si="128"/>
        <v/>
      </c>
      <c r="BK828" s="130"/>
      <c r="BL828" s="130">
        <f t="shared" si="120"/>
        <v>1.907199999999992</v>
      </c>
      <c r="BM828" s="147">
        <f t="shared" si="121"/>
        <v>0.96479749191118802</v>
      </c>
      <c r="BN828" s="130">
        <f t="shared" si="122"/>
        <v>3.3034781771068555E-4</v>
      </c>
      <c r="BO828" s="130" t="str">
        <f t="shared" si="118"/>
        <v/>
      </c>
      <c r="BP828" s="122" t="str">
        <f t="shared" si="119"/>
        <v/>
      </c>
    </row>
    <row r="829" spans="26:68" ht="20.100000000000001" customHeight="1" x14ac:dyDescent="0.25">
      <c r="Z829" s="130">
        <v>294</v>
      </c>
      <c r="AA829" s="121">
        <f t="shared" si="123"/>
        <v>-2.8239999999999998</v>
      </c>
      <c r="AB829" s="121">
        <f t="shared" si="124"/>
        <v>7.3988808018422966E-3</v>
      </c>
      <c r="AC829" s="121">
        <f t="shared" si="125"/>
        <v>2.3714192438819936E-3</v>
      </c>
      <c r="AD829" s="121">
        <f t="shared" si="126"/>
        <v>7.3988808018422966E-3</v>
      </c>
      <c r="AE829" s="121" t="str">
        <f t="shared" si="127"/>
        <v/>
      </c>
      <c r="AF829" s="121" t="str">
        <f t="shared" si="128"/>
        <v/>
      </c>
      <c r="AM829" s="130"/>
      <c r="AZ829" s="130"/>
      <c r="BK829" s="130"/>
      <c r="BL829" s="130">
        <f t="shared" si="120"/>
        <v>1.913599999999992</v>
      </c>
      <c r="BM829" s="147">
        <f t="shared" si="121"/>
        <v>0.96446714409347734</v>
      </c>
      <c r="BN829" s="130">
        <f t="shared" si="122"/>
        <v>3.3205721886175876E-4</v>
      </c>
      <c r="BO829" s="130" t="str">
        <f t="shared" si="118"/>
        <v/>
      </c>
      <c r="BP829" s="122" t="str">
        <f t="shared" si="119"/>
        <v/>
      </c>
    </row>
    <row r="830" spans="26:68" ht="20.100000000000001" customHeight="1" x14ac:dyDescent="0.25">
      <c r="Z830" s="121">
        <v>295</v>
      </c>
      <c r="AA830" s="121">
        <f t="shared" si="123"/>
        <v>-2.8200000000000003</v>
      </c>
      <c r="AB830" s="121">
        <f t="shared" si="124"/>
        <v>7.4828725257805526E-3</v>
      </c>
      <c r="AC830" s="121">
        <f t="shared" si="125"/>
        <v>2.4011824741892464E-3</v>
      </c>
      <c r="AD830" s="121">
        <f t="shared" si="126"/>
        <v>7.4828725257805526E-3</v>
      </c>
      <c r="AE830" s="121" t="str">
        <f t="shared" si="127"/>
        <v/>
      </c>
      <c r="AF830" s="121" t="str">
        <f t="shared" si="128"/>
        <v/>
      </c>
      <c r="BK830" s="130"/>
      <c r="BL830" s="130">
        <f t="shared" si="120"/>
        <v>1.9199999999999919</v>
      </c>
      <c r="BM830" s="147">
        <f t="shared" si="121"/>
        <v>0.96413508687461558</v>
      </c>
      <c r="BN830" s="130">
        <f t="shared" si="122"/>
        <v>3.3376616297065009E-4</v>
      </c>
      <c r="BO830" s="130" t="str">
        <f t="shared" si="118"/>
        <v/>
      </c>
      <c r="BP830" s="122" t="str">
        <f t="shared" si="119"/>
        <v/>
      </c>
    </row>
    <row r="831" spans="26:68" ht="20.100000000000001" customHeight="1" x14ac:dyDescent="0.25">
      <c r="Z831" s="121">
        <v>296</v>
      </c>
      <c r="AA831" s="121">
        <f t="shared" si="123"/>
        <v>-2.8159999999999998</v>
      </c>
      <c r="AB831" s="121">
        <f t="shared" si="124"/>
        <v>7.5676966354434258E-3</v>
      </c>
      <c r="AC831" s="121">
        <f t="shared" si="125"/>
        <v>2.4312833339342915E-3</v>
      </c>
      <c r="AD831" s="121">
        <f t="shared" si="126"/>
        <v>7.5676966354434258E-3</v>
      </c>
      <c r="AE831" s="121" t="str">
        <f t="shared" si="127"/>
        <v/>
      </c>
      <c r="AF831" s="121" t="str">
        <f t="shared" si="128"/>
        <v/>
      </c>
      <c r="BK831" s="130"/>
      <c r="BL831" s="130">
        <f t="shared" si="120"/>
        <v>1.9263999999999919</v>
      </c>
      <c r="BM831" s="147">
        <f t="shared" si="121"/>
        <v>0.96380132071164493</v>
      </c>
      <c r="BN831" s="130">
        <f t="shared" si="122"/>
        <v>3.3547461430827319E-4</v>
      </c>
      <c r="BO831" s="130" t="str">
        <f t="shared" si="118"/>
        <v/>
      </c>
      <c r="BP831" s="122" t="str">
        <f t="shared" si="119"/>
        <v/>
      </c>
    </row>
    <row r="832" spans="26:68" ht="20.100000000000001" customHeight="1" x14ac:dyDescent="0.25">
      <c r="Z832" s="121">
        <v>297</v>
      </c>
      <c r="AA832" s="121">
        <f t="shared" si="123"/>
        <v>-2.8120000000000003</v>
      </c>
      <c r="AB832" s="121">
        <f t="shared" si="124"/>
        <v>7.6533598368282241E-3</v>
      </c>
      <c r="AC832" s="121">
        <f t="shared" si="125"/>
        <v>2.4617251660601809E-3</v>
      </c>
      <c r="AD832" s="121">
        <f t="shared" si="126"/>
        <v>7.6533598368282241E-3</v>
      </c>
      <c r="AE832" s="121" t="str">
        <f t="shared" si="127"/>
        <v/>
      </c>
      <c r="AF832" s="121" t="str">
        <f t="shared" si="128"/>
        <v/>
      </c>
      <c r="BK832" s="130"/>
      <c r="BL832" s="130">
        <f t="shared" si="120"/>
        <v>1.9327999999999919</v>
      </c>
      <c r="BM832" s="147">
        <f t="shared" si="121"/>
        <v>0.96346584609733665</v>
      </c>
      <c r="BN832" s="130">
        <f t="shared" si="122"/>
        <v>3.3718253733383552E-4</v>
      </c>
      <c r="BO832" s="130" t="str">
        <f t="shared" si="118"/>
        <v/>
      </c>
      <c r="BP832" s="122" t="str">
        <f t="shared" si="119"/>
        <v/>
      </c>
    </row>
    <row r="833" spans="26:68" ht="20.100000000000001" customHeight="1" x14ac:dyDescent="0.25">
      <c r="Z833" s="121">
        <v>298</v>
      </c>
      <c r="AA833" s="121">
        <f t="shared" si="123"/>
        <v>-2.8079999999999998</v>
      </c>
      <c r="AB833" s="121">
        <f t="shared" si="124"/>
        <v>7.739868871391698E-3</v>
      </c>
      <c r="AC833" s="121">
        <f t="shared" si="125"/>
        <v>2.4925113404049141E-3</v>
      </c>
      <c r="AD833" s="121">
        <f t="shared" si="126"/>
        <v>7.739868871391698E-3</v>
      </c>
      <c r="AE833" s="121" t="str">
        <f t="shared" si="127"/>
        <v/>
      </c>
      <c r="AF833" s="121" t="str">
        <f t="shared" si="128"/>
        <v/>
      </c>
      <c r="BK833" s="130"/>
      <c r="BL833" s="130">
        <f t="shared" si="120"/>
        <v>1.9391999999999918</v>
      </c>
      <c r="BM833" s="147">
        <f t="shared" si="121"/>
        <v>0.96312866356000282</v>
      </c>
      <c r="BN833" s="130">
        <f t="shared" si="122"/>
        <v>3.3888989669672576E-4</v>
      </c>
      <c r="BO833" s="130" t="str">
        <f t="shared" si="118"/>
        <v/>
      </c>
      <c r="BP833" s="122" t="str">
        <f t="shared" si="119"/>
        <v/>
      </c>
    </row>
    <row r="834" spans="26:68" ht="20.100000000000001" customHeight="1" x14ac:dyDescent="0.25">
      <c r="Z834" s="121">
        <v>299</v>
      </c>
      <c r="AA834" s="121">
        <f t="shared" si="123"/>
        <v>-2.8040000000000003</v>
      </c>
      <c r="AB834" s="121">
        <f t="shared" si="124"/>
        <v>7.8272305160173687E-3</v>
      </c>
      <c r="AC834" s="121">
        <f t="shared" si="125"/>
        <v>2.5236452538431571E-3</v>
      </c>
      <c r="AD834" s="121">
        <f t="shared" si="126"/>
        <v>7.8272305160173687E-3</v>
      </c>
      <c r="AE834" s="121" t="str">
        <f t="shared" si="127"/>
        <v/>
      </c>
      <c r="AF834" s="121" t="str">
        <f t="shared" si="128"/>
        <v/>
      </c>
      <c r="BK834" s="130"/>
      <c r="BL834" s="130">
        <f t="shared" si="120"/>
        <v>1.9455999999999918</v>
      </c>
      <c r="BM834" s="147">
        <f t="shared" si="121"/>
        <v>0.96278977366330609</v>
      </c>
      <c r="BN834" s="130">
        <f t="shared" si="122"/>
        <v>3.4059665723451538E-4</v>
      </c>
      <c r="BO834" s="130" t="str">
        <f t="shared" si="118"/>
        <v/>
      </c>
      <c r="BP834" s="122" t="str">
        <f t="shared" si="119"/>
        <v/>
      </c>
    </row>
    <row r="835" spans="26:68" ht="20.100000000000001" customHeight="1" x14ac:dyDescent="0.25">
      <c r="Z835" s="130">
        <v>300</v>
      </c>
      <c r="AA835" s="121">
        <f t="shared" si="123"/>
        <v>-2.8</v>
      </c>
      <c r="AB835" s="121">
        <f t="shared" si="124"/>
        <v>7.9154515829799686E-3</v>
      </c>
      <c r="AC835" s="121">
        <f t="shared" si="125"/>
        <v>2.5551303304279312E-3</v>
      </c>
      <c r="AD835" s="121">
        <f t="shared" si="126"/>
        <v>7.9154515829799686E-3</v>
      </c>
      <c r="AE835" s="121" t="str">
        <f t="shared" si="127"/>
        <v/>
      </c>
      <c r="AF835" s="121" t="str">
        <f t="shared" si="128"/>
        <v/>
      </c>
      <c r="AM835" s="130"/>
      <c r="AZ835" s="130"/>
      <c r="BK835" s="130"/>
      <c r="BL835" s="130">
        <f t="shared" si="120"/>
        <v>1.9519999999999917</v>
      </c>
      <c r="BM835" s="147">
        <f t="shared" si="121"/>
        <v>0.96244917700607158</v>
      </c>
      <c r="BN835" s="130">
        <f t="shared" si="122"/>
        <v>3.4230278397384684E-4</v>
      </c>
      <c r="BO835" s="130" t="str">
        <f t="shared" si="118"/>
        <v/>
      </c>
      <c r="BP835" s="122" t="str">
        <f t="shared" si="119"/>
        <v/>
      </c>
    </row>
    <row r="836" spans="26:68" ht="20.100000000000001" customHeight="1" x14ac:dyDescent="0.25">
      <c r="Z836" s="121">
        <v>301</v>
      </c>
      <c r="AA836" s="121">
        <f t="shared" si="123"/>
        <v>-2.7960000000000003</v>
      </c>
      <c r="AB836" s="121">
        <f t="shared" si="124"/>
        <v>8.0045389199063163E-3</v>
      </c>
      <c r="AC836" s="121">
        <f t="shared" si="125"/>
        <v>2.5869700215320475E-3</v>
      </c>
      <c r="AD836" s="121">
        <f t="shared" si="126"/>
        <v>8.0045389199063163E-3</v>
      </c>
      <c r="AE836" s="121" t="str">
        <f t="shared" si="127"/>
        <v/>
      </c>
      <c r="AF836" s="121" t="str">
        <f t="shared" si="128"/>
        <v/>
      </c>
      <c r="BK836" s="130"/>
      <c r="BL836" s="130">
        <f t="shared" si="120"/>
        <v>1.9583999999999917</v>
      </c>
      <c r="BM836" s="147">
        <f t="shared" si="121"/>
        <v>0.96210687422209773</v>
      </c>
      <c r="BN836" s="130">
        <f t="shared" si="122"/>
        <v>3.4400824213043357E-4</v>
      </c>
      <c r="BO836" s="130" t="str">
        <f t="shared" si="118"/>
        <v/>
      </c>
      <c r="BP836" s="122" t="str">
        <f t="shared" si="119"/>
        <v/>
      </c>
    </row>
    <row r="837" spans="26:68" ht="20.100000000000001" customHeight="1" x14ac:dyDescent="0.25">
      <c r="Z837" s="121">
        <v>302</v>
      </c>
      <c r="AA837" s="121">
        <f t="shared" si="123"/>
        <v>-2.7919999999999998</v>
      </c>
      <c r="AB837" s="121">
        <f t="shared" si="124"/>
        <v>8.094499409733228E-3</v>
      </c>
      <c r="AC837" s="121">
        <f t="shared" si="125"/>
        <v>2.6191678059894813E-3</v>
      </c>
      <c r="AD837" s="121">
        <f t="shared" si="126"/>
        <v>8.094499409733228E-3</v>
      </c>
      <c r="AE837" s="121" t="str">
        <f t="shared" si="127"/>
        <v/>
      </c>
      <c r="AF837" s="121" t="str">
        <f t="shared" si="128"/>
        <v/>
      </c>
      <c r="BK837" s="130"/>
      <c r="BL837" s="130">
        <f t="shared" si="120"/>
        <v>1.9647999999999917</v>
      </c>
      <c r="BM837" s="147">
        <f t="shared" si="121"/>
        <v>0.9617628659799673</v>
      </c>
      <c r="BN837" s="130">
        <f t="shared" si="122"/>
        <v>3.4571299710872694E-4</v>
      </c>
      <c r="BO837" s="130" t="str">
        <f t="shared" si="118"/>
        <v/>
      </c>
      <c r="BP837" s="122" t="str">
        <f t="shared" si="119"/>
        <v/>
      </c>
    </row>
    <row r="838" spans="26:68" ht="20.100000000000001" customHeight="1" x14ac:dyDescent="0.25">
      <c r="Z838" s="121">
        <v>303</v>
      </c>
      <c r="AA838" s="121">
        <f t="shared" si="123"/>
        <v>-2.7880000000000003</v>
      </c>
      <c r="AB838" s="121">
        <f t="shared" si="124"/>
        <v>8.1853399706617643E-3</v>
      </c>
      <c r="AC838" s="121">
        <f t="shared" si="125"/>
        <v>2.6517271902364845E-3</v>
      </c>
      <c r="AD838" s="121">
        <f t="shared" si="126"/>
        <v>8.1853399706617643E-3</v>
      </c>
      <c r="AE838" s="121" t="str">
        <f t="shared" si="127"/>
        <v/>
      </c>
      <c r="AF838" s="121" t="str">
        <f t="shared" si="128"/>
        <v/>
      </c>
      <c r="BK838" s="130"/>
      <c r="BL838" s="130">
        <f t="shared" si="120"/>
        <v>1.9711999999999916</v>
      </c>
      <c r="BM838" s="147">
        <f t="shared" si="121"/>
        <v>0.96141715298285857</v>
      </c>
      <c r="BN838" s="130">
        <f t="shared" si="122"/>
        <v>3.4741701450147211E-4</v>
      </c>
      <c r="BO838" s="130" t="str">
        <f t="shared" si="118"/>
        <v/>
      </c>
      <c r="BP838" s="122" t="str">
        <f t="shared" si="119"/>
        <v/>
      </c>
    </row>
    <row r="839" spans="26:68" ht="20.100000000000001" customHeight="1" x14ac:dyDescent="0.25">
      <c r="Z839" s="121">
        <v>304</v>
      </c>
      <c r="AA839" s="121">
        <f t="shared" si="123"/>
        <v>-2.7839999999999998</v>
      </c>
      <c r="AB839" s="121">
        <f t="shared" si="124"/>
        <v>8.2770675561084951E-3</v>
      </c>
      <c r="AC839" s="121">
        <f t="shared" si="125"/>
        <v>2.6846517084525724E-3</v>
      </c>
      <c r="AD839" s="121">
        <f t="shared" si="126"/>
        <v>8.2770675561084951E-3</v>
      </c>
      <c r="AE839" s="121" t="str">
        <f t="shared" si="127"/>
        <v/>
      </c>
      <c r="AF839" s="121" t="str">
        <f t="shared" si="128"/>
        <v/>
      </c>
      <c r="BK839" s="130"/>
      <c r="BL839" s="130">
        <f t="shared" si="120"/>
        <v>1.9775999999999916</v>
      </c>
      <c r="BM839" s="147">
        <f t="shared" si="121"/>
        <v>0.9610697359683571</v>
      </c>
      <c r="BN839" s="130">
        <f t="shared" si="122"/>
        <v>3.4912026009092934E-4</v>
      </c>
      <c r="BO839" s="130" t="str">
        <f t="shared" si="118"/>
        <v/>
      </c>
      <c r="BP839" s="122" t="str">
        <f t="shared" si="119"/>
        <v/>
      </c>
    </row>
    <row r="840" spans="26:68" ht="20.100000000000001" customHeight="1" x14ac:dyDescent="0.25">
      <c r="Z840" s="121">
        <v>305</v>
      </c>
      <c r="AA840" s="121">
        <f t="shared" si="123"/>
        <v>-2.7800000000000002</v>
      </c>
      <c r="AB840" s="121">
        <f t="shared" si="124"/>
        <v>8.3696891546530226E-3</v>
      </c>
      <c r="AC840" s="121">
        <f t="shared" si="125"/>
        <v>2.7179449227012539E-3</v>
      </c>
      <c r="AD840" s="121">
        <f t="shared" si="126"/>
        <v>8.3696891546530226E-3</v>
      </c>
      <c r="AE840" s="121" t="str">
        <f t="shared" si="127"/>
        <v/>
      </c>
      <c r="AF840" s="121" t="str">
        <f t="shared" si="128"/>
        <v/>
      </c>
      <c r="BK840" s="130"/>
      <c r="BL840" s="130">
        <f t="shared" si="120"/>
        <v>1.9839999999999915</v>
      </c>
      <c r="BM840" s="147">
        <f t="shared" si="121"/>
        <v>0.96072061570826617</v>
      </c>
      <c r="BN840" s="130">
        <f t="shared" si="122"/>
        <v>3.5082269984698655E-4</v>
      </c>
      <c r="BO840" s="130" t="str">
        <f t="shared" si="118"/>
        <v/>
      </c>
      <c r="BP840" s="122" t="str">
        <f t="shared" si="119"/>
        <v/>
      </c>
    </row>
    <row r="841" spans="26:68" ht="20.100000000000001" customHeight="1" x14ac:dyDescent="0.25">
      <c r="Z841" s="121">
        <v>306</v>
      </c>
      <c r="AA841" s="121">
        <f t="shared" si="123"/>
        <v>-2.7759999999999998</v>
      </c>
      <c r="AB841" s="121">
        <f t="shared" si="124"/>
        <v>8.4632117899824232E-3</v>
      </c>
      <c r="AC841" s="121">
        <f t="shared" si="125"/>
        <v>2.7516104230706205E-3</v>
      </c>
      <c r="AD841" s="121">
        <f t="shared" si="126"/>
        <v>8.4632117899824232E-3</v>
      </c>
      <c r="AE841" s="121" t="str">
        <f t="shared" si="127"/>
        <v/>
      </c>
      <c r="AF841" s="121" t="str">
        <f t="shared" si="128"/>
        <v/>
      </c>
      <c r="BK841" s="130"/>
      <c r="BL841" s="130">
        <f t="shared" si="120"/>
        <v>1.9903999999999915</v>
      </c>
      <c r="BM841" s="147">
        <f t="shared" si="121"/>
        <v>0.96036979300841918</v>
      </c>
      <c r="BN841" s="130">
        <f t="shared" si="122"/>
        <v>3.5252429992804757E-4</v>
      </c>
      <c r="BO841" s="130" t="str">
        <f t="shared" si="118"/>
        <v/>
      </c>
      <c r="BP841" s="122" t="str">
        <f t="shared" si="119"/>
        <v/>
      </c>
    </row>
    <row r="842" spans="26:68" ht="20.100000000000001" customHeight="1" x14ac:dyDescent="0.25">
      <c r="Z842" s="130">
        <v>307</v>
      </c>
      <c r="AA842" s="121">
        <f t="shared" si="123"/>
        <v>-2.7720000000000002</v>
      </c>
      <c r="AB842" s="121">
        <f t="shared" si="124"/>
        <v>8.5576425208319339E-3</v>
      </c>
      <c r="AC842" s="121">
        <f t="shared" si="125"/>
        <v>2.785651827813586E-3</v>
      </c>
      <c r="AD842" s="121">
        <f t="shared" si="126"/>
        <v>8.5576425208319339E-3</v>
      </c>
      <c r="AE842" s="121" t="str">
        <f t="shared" si="127"/>
        <v/>
      </c>
      <c r="AF842" s="121" t="str">
        <f t="shared" si="128"/>
        <v/>
      </c>
      <c r="AM842" s="130"/>
      <c r="AZ842" s="130"/>
      <c r="BK842" s="130"/>
      <c r="BL842" s="130">
        <f t="shared" si="120"/>
        <v>1.9967999999999915</v>
      </c>
      <c r="BM842" s="147">
        <f t="shared" si="121"/>
        <v>0.96001726870849113</v>
      </c>
      <c r="BN842" s="130">
        <f t="shared" si="122"/>
        <v>3.542250266816982E-4</v>
      </c>
      <c r="BO842" s="130" t="str">
        <f t="shared" si="118"/>
        <v/>
      </c>
      <c r="BP842" s="122" t="str">
        <f t="shared" si="119"/>
        <v/>
      </c>
    </row>
    <row r="843" spans="26:68" ht="20.100000000000001" customHeight="1" x14ac:dyDescent="0.25">
      <c r="Z843" s="121">
        <v>308</v>
      </c>
      <c r="AA843" s="121">
        <f t="shared" si="123"/>
        <v>-2.7679999999999998</v>
      </c>
      <c r="AB843" s="121">
        <f t="shared" si="124"/>
        <v>8.6529884409224447E-3</v>
      </c>
      <c r="AC843" s="121">
        <f t="shared" si="125"/>
        <v>2.8200727834880434E-3</v>
      </c>
      <c r="AD843" s="121">
        <f t="shared" si="126"/>
        <v>8.6529884409224447E-3</v>
      </c>
      <c r="AE843" s="121" t="str">
        <f t="shared" si="127"/>
        <v/>
      </c>
      <c r="AF843" s="121" t="str">
        <f t="shared" si="128"/>
        <v/>
      </c>
      <c r="BK843" s="130"/>
      <c r="BL843" s="130">
        <f t="shared" si="120"/>
        <v>2.0031999999999917</v>
      </c>
      <c r="BM843" s="147">
        <f t="shared" si="121"/>
        <v>0.95966304368180944</v>
      </c>
      <c r="BN843" s="130">
        <f t="shared" si="122"/>
        <v>3.559248466424858E-4</v>
      </c>
      <c r="BO843" s="130" t="str">
        <f t="shared" si="118"/>
        <v/>
      </c>
      <c r="BP843" s="122" t="str">
        <f t="shared" si="119"/>
        <v/>
      </c>
    </row>
    <row r="844" spans="26:68" ht="20.100000000000001" customHeight="1" x14ac:dyDescent="0.25">
      <c r="Z844" s="121">
        <v>309</v>
      </c>
      <c r="AA844" s="121">
        <f t="shared" si="123"/>
        <v>-2.7640000000000002</v>
      </c>
      <c r="AB844" s="121">
        <f t="shared" si="124"/>
        <v>8.7492566788941965E-3</v>
      </c>
      <c r="AC844" s="121">
        <f t="shared" si="125"/>
        <v>2.8548769650965917E-3</v>
      </c>
      <c r="AD844" s="121">
        <f t="shared" si="126"/>
        <v>8.7492566788941965E-3</v>
      </c>
      <c r="AE844" s="121" t="str">
        <f t="shared" si="127"/>
        <v/>
      </c>
      <c r="AF844" s="121" t="str">
        <f t="shared" si="128"/>
        <v/>
      </c>
      <c r="BK844" s="130"/>
      <c r="BL844" s="130">
        <f t="shared" si="120"/>
        <v>2.0095999999999918</v>
      </c>
      <c r="BM844" s="147">
        <f t="shared" si="121"/>
        <v>0.95930711883516695</v>
      </c>
      <c r="BN844" s="130">
        <f t="shared" si="122"/>
        <v>3.5762372653391772E-4</v>
      </c>
      <c r="BO844" s="130" t="str">
        <f t="shared" si="118"/>
        <v/>
      </c>
      <c r="BP844" s="122" t="str">
        <f t="shared" si="119"/>
        <v/>
      </c>
    </row>
    <row r="845" spans="26:68" ht="20.100000000000001" customHeight="1" x14ac:dyDescent="0.25">
      <c r="Z845" s="121">
        <v>310</v>
      </c>
      <c r="AA845" s="121">
        <f t="shared" si="123"/>
        <v>-2.76</v>
      </c>
      <c r="AB845" s="121">
        <f t="shared" si="124"/>
        <v>8.8464543982372315E-3</v>
      </c>
      <c r="AC845" s="121">
        <f t="shared" si="125"/>
        <v>2.890068076226146E-3</v>
      </c>
      <c r="AD845" s="121">
        <f t="shared" si="126"/>
        <v>8.8464543982372315E-3</v>
      </c>
      <c r="AE845" s="121" t="str">
        <f t="shared" si="127"/>
        <v/>
      </c>
      <c r="AF845" s="121" t="str">
        <f t="shared" si="128"/>
        <v/>
      </c>
      <c r="BK845" s="130"/>
      <c r="BL845" s="130">
        <f t="shared" si="120"/>
        <v>2.015999999999992</v>
      </c>
      <c r="BM845" s="147">
        <f t="shared" si="121"/>
        <v>0.95894949510863303</v>
      </c>
      <c r="BN845" s="130">
        <f t="shared" si="122"/>
        <v>3.5932163326668487E-4</v>
      </c>
      <c r="BO845" s="130" t="str">
        <f t="shared" si="118"/>
        <v/>
      </c>
      <c r="BP845" s="122" t="str">
        <f t="shared" si="119"/>
        <v/>
      </c>
    </row>
    <row r="846" spans="26:68" ht="20.100000000000001" customHeight="1" x14ac:dyDescent="0.25">
      <c r="Z846" s="121">
        <v>311</v>
      </c>
      <c r="AA846" s="121">
        <f t="shared" si="123"/>
        <v>-2.7560000000000002</v>
      </c>
      <c r="AB846" s="121">
        <f t="shared" si="124"/>
        <v>8.94458879721792E-3</v>
      </c>
      <c r="AC846" s="121">
        <f t="shared" si="125"/>
        <v>2.9256498491871301E-3</v>
      </c>
      <c r="AD846" s="121">
        <f t="shared" si="126"/>
        <v>8.94458879721792E-3</v>
      </c>
      <c r="AE846" s="121" t="str">
        <f t="shared" si="127"/>
        <v/>
      </c>
      <c r="AF846" s="121" t="str">
        <f t="shared" si="128"/>
        <v/>
      </c>
      <c r="BK846" s="130"/>
      <c r="BL846" s="130">
        <f t="shared" si="120"/>
        <v>2.0223999999999922</v>
      </c>
      <c r="BM846" s="147">
        <f t="shared" si="121"/>
        <v>0.95859017347536635</v>
      </c>
      <c r="BN846" s="130">
        <f t="shared" si="122"/>
        <v>3.6101853393977201E-4</v>
      </c>
      <c r="BO846" s="130" t="str">
        <f t="shared" si="118"/>
        <v/>
      </c>
      <c r="BP846" s="122" t="str">
        <f t="shared" si="119"/>
        <v/>
      </c>
    </row>
    <row r="847" spans="26:68" ht="20.100000000000001" customHeight="1" x14ac:dyDescent="0.25">
      <c r="Z847" s="121">
        <v>312</v>
      </c>
      <c r="AA847" s="121">
        <f t="shared" si="123"/>
        <v>-2.7519999999999998</v>
      </c>
      <c r="AB847" s="121">
        <f t="shared" si="124"/>
        <v>9.0436671088022641E-3</v>
      </c>
      <c r="AC847" s="121">
        <f t="shared" si="125"/>
        <v>2.9616260451524891E-3</v>
      </c>
      <c r="AD847" s="121">
        <f t="shared" si="126"/>
        <v>9.0436671088022641E-3</v>
      </c>
      <c r="AE847" s="121" t="str">
        <f t="shared" si="127"/>
        <v/>
      </c>
      <c r="AF847" s="121" t="str">
        <f t="shared" si="128"/>
        <v/>
      </c>
      <c r="BK847" s="130"/>
      <c r="BL847" s="130">
        <f t="shared" si="120"/>
        <v>2.0287999999999924</v>
      </c>
      <c r="BM847" s="147">
        <f t="shared" si="121"/>
        <v>0.95822915494142658</v>
      </c>
      <c r="BN847" s="130">
        <f t="shared" si="122"/>
        <v>3.6271439583979159E-4</v>
      </c>
      <c r="BO847" s="130" t="str">
        <f t="shared" si="118"/>
        <v/>
      </c>
      <c r="BP847" s="122" t="str">
        <f t="shared" si="119"/>
        <v/>
      </c>
    </row>
    <row r="848" spans="26:68" ht="20.100000000000001" customHeight="1" x14ac:dyDescent="0.25">
      <c r="Z848" s="130">
        <v>313</v>
      </c>
      <c r="AA848" s="121">
        <f t="shared" si="123"/>
        <v>-2.7480000000000002</v>
      </c>
      <c r="AB848" s="121">
        <f t="shared" si="124"/>
        <v>9.1436966005751536E-3</v>
      </c>
      <c r="AC848" s="121">
        <f t="shared" si="125"/>
        <v>2.9980004542962645E-3</v>
      </c>
      <c r="AD848" s="121">
        <f t="shared" si="126"/>
        <v>9.1436966005751536E-3</v>
      </c>
      <c r="AE848" s="121" t="str">
        <f t="shared" si="127"/>
        <v/>
      </c>
      <c r="AF848" s="121" t="str">
        <f t="shared" si="128"/>
        <v/>
      </c>
      <c r="AM848" s="130"/>
      <c r="AZ848" s="130"/>
      <c r="BK848" s="130"/>
      <c r="BL848" s="130">
        <f t="shared" si="120"/>
        <v>2.0351999999999926</v>
      </c>
      <c r="BM848" s="147">
        <f t="shared" si="121"/>
        <v>0.95786644054558678</v>
      </c>
      <c r="BN848" s="130">
        <f t="shared" si="122"/>
        <v>3.6440918643987352E-4</v>
      </c>
      <c r="BO848" s="130" t="str">
        <f t="shared" si="118"/>
        <v/>
      </c>
      <c r="BP848" s="122" t="str">
        <f t="shared" si="119"/>
        <v/>
      </c>
    </row>
    <row r="849" spans="26:68" ht="20.100000000000001" customHeight="1" x14ac:dyDescent="0.25">
      <c r="Z849" s="121">
        <v>314</v>
      </c>
      <c r="AA849" s="121">
        <f t="shared" si="123"/>
        <v>-2.7439999999999998</v>
      </c>
      <c r="AB849" s="121">
        <f t="shared" si="124"/>
        <v>9.2446845746563342E-3</v>
      </c>
      <c r="AC849" s="121">
        <f t="shared" si="125"/>
        <v>3.03477689593197E-3</v>
      </c>
      <c r="AD849" s="121">
        <f t="shared" si="126"/>
        <v>9.2446845746563342E-3</v>
      </c>
      <c r="AE849" s="121" t="str">
        <f t="shared" si="127"/>
        <v/>
      </c>
      <c r="AF849" s="121" t="str">
        <f t="shared" si="128"/>
        <v/>
      </c>
      <c r="BK849" s="130"/>
      <c r="BL849" s="130">
        <f t="shared" si="120"/>
        <v>2.0415999999999928</v>
      </c>
      <c r="BM849" s="147">
        <f t="shared" si="121"/>
        <v>0.95750203135914691</v>
      </c>
      <c r="BN849" s="130">
        <f t="shared" si="122"/>
        <v>3.6610287340166359E-4</v>
      </c>
      <c r="BO849" s="130" t="str">
        <f t="shared" si="118"/>
        <v/>
      </c>
      <c r="BP849" s="122" t="str">
        <f t="shared" si="119"/>
        <v/>
      </c>
    </row>
    <row r="850" spans="26:68" ht="20.100000000000001" customHeight="1" x14ac:dyDescent="0.25">
      <c r="Z850" s="121">
        <v>315</v>
      </c>
      <c r="AA850" s="121">
        <f t="shared" si="123"/>
        <v>-2.74</v>
      </c>
      <c r="AB850" s="121">
        <f t="shared" si="124"/>
        <v>9.3466383676122835E-3</v>
      </c>
      <c r="AC850" s="121">
        <f t="shared" si="125"/>
        <v>3.071959218650487E-3</v>
      </c>
      <c r="AD850" s="121">
        <f t="shared" si="126"/>
        <v>9.3466383676122835E-3</v>
      </c>
      <c r="AE850" s="121" t="str">
        <f t="shared" si="127"/>
        <v/>
      </c>
      <c r="AF850" s="121" t="str">
        <f t="shared" si="128"/>
        <v/>
      </c>
      <c r="BK850" s="130"/>
      <c r="BL850" s="130">
        <f t="shared" si="120"/>
        <v>2.0479999999999929</v>
      </c>
      <c r="BM850" s="147">
        <f t="shared" si="121"/>
        <v>0.95713592848574525</v>
      </c>
      <c r="BN850" s="130">
        <f t="shared" si="122"/>
        <v>3.6779542457321401E-4</v>
      </c>
      <c r="BO850" s="130" t="str">
        <f t="shared" ref="BO850:BO913" si="129">IF(BM850&lt;(1-$BK$534),BN850,"")</f>
        <v/>
      </c>
      <c r="BP850" s="122" t="str">
        <f t="shared" ref="BP850:BP913" si="130">IF(BM850&lt;(1-$BK$540),BN850,"")</f>
        <v/>
      </c>
    </row>
    <row r="851" spans="26:68" ht="20.100000000000001" customHeight="1" x14ac:dyDescent="0.25">
      <c r="Z851" s="121">
        <v>316</v>
      </c>
      <c r="AA851" s="121">
        <f t="shared" si="123"/>
        <v>-2.7359999999999998</v>
      </c>
      <c r="AB851" s="121">
        <f t="shared" si="124"/>
        <v>9.4495653503647269E-3</v>
      </c>
      <c r="AC851" s="121">
        <f t="shared" si="125"/>
        <v>3.1095513004577406E-3</v>
      </c>
      <c r="AD851" s="121">
        <f t="shared" si="126"/>
        <v>9.4495653503647269E-3</v>
      </c>
      <c r="AE851" s="121" t="str">
        <f t="shared" si="127"/>
        <v/>
      </c>
      <c r="AF851" s="121" t="str">
        <f t="shared" si="128"/>
        <v/>
      </c>
      <c r="BK851" s="130"/>
      <c r="BL851" s="130">
        <f t="shared" ref="BL851:BL914" si="131">BL850+$BO$526</f>
        <v>2.0543999999999931</v>
      </c>
      <c r="BM851" s="147">
        <f t="shared" ref="BM851:BM914" si="132">_xlfn.CHISQ.DIST.RT(BL851,7)</f>
        <v>0.95676813306117203</v>
      </c>
      <c r="BN851" s="130">
        <f t="shared" ref="BN851:BN914" si="133">BM851-BM852</f>
        <v>3.6948680798920552E-4</v>
      </c>
      <c r="BO851" s="130" t="str">
        <f t="shared" si="129"/>
        <v/>
      </c>
      <c r="BP851" s="122" t="str">
        <f t="shared" si="130"/>
        <v/>
      </c>
    </row>
    <row r="852" spans="26:68" ht="20.100000000000001" customHeight="1" x14ac:dyDescent="0.25">
      <c r="Z852" s="121">
        <v>317</v>
      </c>
      <c r="AA852" s="121">
        <f t="shared" si="123"/>
        <v>-2.7320000000000002</v>
      </c>
      <c r="AB852" s="121">
        <f t="shared" si="124"/>
        <v>9.5534729280950109E-3</v>
      </c>
      <c r="AC852" s="121">
        <f t="shared" si="125"/>
        <v>3.1475570489118564E-3</v>
      </c>
      <c r="AD852" s="121">
        <f t="shared" si="126"/>
        <v>9.5534729280950109E-3</v>
      </c>
      <c r="AE852" s="121" t="str">
        <f t="shared" si="127"/>
        <v/>
      </c>
      <c r="AF852" s="121" t="str">
        <f t="shared" si="128"/>
        <v/>
      </c>
      <c r="BK852" s="130"/>
      <c r="BL852" s="130">
        <f t="shared" si="131"/>
        <v>2.0607999999999933</v>
      </c>
      <c r="BM852" s="147">
        <f t="shared" si="132"/>
        <v>0.95639864625318283</v>
      </c>
      <c r="BN852" s="130">
        <f t="shared" si="133"/>
        <v>3.7117699187150244E-4</v>
      </c>
      <c r="BO852" s="130" t="str">
        <f t="shared" si="129"/>
        <v/>
      </c>
      <c r="BP852" s="122" t="str">
        <f t="shared" si="130"/>
        <v/>
      </c>
    </row>
    <row r="853" spans="26:68" ht="20.100000000000001" customHeight="1" x14ac:dyDescent="0.25">
      <c r="Z853" s="121">
        <v>318</v>
      </c>
      <c r="AA853" s="121">
        <f t="shared" si="123"/>
        <v>-2.7279999999999998</v>
      </c>
      <c r="AB853" s="121">
        <f t="shared" si="124"/>
        <v>9.6583685401450091E-3</v>
      </c>
      <c r="AC853" s="121">
        <f t="shared" si="125"/>
        <v>3.1859804012600796E-3</v>
      </c>
      <c r="AD853" s="121">
        <f t="shared" si="126"/>
        <v>9.6583685401450091E-3</v>
      </c>
      <c r="AE853" s="121" t="str">
        <f t="shared" si="127"/>
        <v/>
      </c>
      <c r="AF853" s="121" t="str">
        <f t="shared" si="128"/>
        <v/>
      </c>
      <c r="BK853" s="130"/>
      <c r="BL853" s="130">
        <f t="shared" si="131"/>
        <v>2.0671999999999935</v>
      </c>
      <c r="BM853" s="147">
        <f t="shared" si="132"/>
        <v>0.95602746926131132</v>
      </c>
      <c r="BN853" s="130">
        <f t="shared" si="133"/>
        <v>3.728659446282645E-4</v>
      </c>
      <c r="BO853" s="130" t="str">
        <f t="shared" si="129"/>
        <v/>
      </c>
      <c r="BP853" s="122" t="str">
        <f t="shared" si="130"/>
        <v/>
      </c>
    </row>
    <row r="854" spans="26:68" ht="20.100000000000001" customHeight="1" x14ac:dyDescent="0.25">
      <c r="Z854" s="121">
        <v>319</v>
      </c>
      <c r="AA854" s="121">
        <f t="shared" si="123"/>
        <v>-2.7240000000000002</v>
      </c>
      <c r="AB854" s="121">
        <f t="shared" si="124"/>
        <v>9.7642596599138518E-3</v>
      </c>
      <c r="AC854" s="121">
        <f t="shared" si="125"/>
        <v>3.2248253245751352E-3</v>
      </c>
      <c r="AD854" s="121">
        <f t="shared" si="126"/>
        <v>9.7642596599138518E-3</v>
      </c>
      <c r="AE854" s="121" t="str">
        <f t="shared" si="127"/>
        <v/>
      </c>
      <c r="AF854" s="121" t="str">
        <f t="shared" si="128"/>
        <v/>
      </c>
      <c r="BK854" s="130"/>
      <c r="BL854" s="130">
        <f t="shared" si="131"/>
        <v>2.0735999999999937</v>
      </c>
      <c r="BM854" s="147">
        <f t="shared" si="132"/>
        <v>0.95565460331668306</v>
      </c>
      <c r="BN854" s="130">
        <f t="shared" si="133"/>
        <v>3.745536348540579E-4</v>
      </c>
      <c r="BO854" s="130" t="str">
        <f t="shared" si="129"/>
        <v/>
      </c>
      <c r="BP854" s="122" t="str">
        <f t="shared" si="130"/>
        <v/>
      </c>
    </row>
    <row r="855" spans="26:68" ht="20.100000000000001" customHeight="1" x14ac:dyDescent="0.25">
      <c r="Z855" s="130">
        <v>320</v>
      </c>
      <c r="AA855" s="121">
        <f t="shared" ref="AA855:AA918" si="134">$AA$529+(Z855*$AA$532)</f>
        <v>-2.7199999999999998</v>
      </c>
      <c r="AB855" s="121">
        <f t="shared" ref="AB855:AB918" si="135">_xlfn.NORM.DIST(AA855,AA$525,AA$526,0)</f>
        <v>9.8711537947511439E-3</v>
      </c>
      <c r="AC855" s="121">
        <f t="shared" ref="AC855:AC918" si="136">_xlfn.NORM.DIST(AA855,AA$525,AA$526,1)</f>
        <v>3.2640958158913144E-3</v>
      </c>
      <c r="AD855" s="121">
        <f t="shared" ref="AD855:AD918" si="137">IF(OR(AC855&lt;$AE$531,AC855&gt;$AE$532),AB855,"")</f>
        <v>9.8711537947511439E-3</v>
      </c>
      <c r="AE855" s="121" t="str">
        <f t="shared" ref="AE855:AE918" si="138">IF(AND(AC855&gt;$AE$531,AC855&lt;$AE$532),AB855,"")</f>
        <v/>
      </c>
      <c r="AF855" s="121" t="str">
        <f t="shared" ref="AF855:AF918" si="139">IF(AB855=MAX($AB$535:$AB$2535),AB855,"")</f>
        <v/>
      </c>
      <c r="AM855" s="130"/>
      <c r="AZ855" s="130"/>
      <c r="BK855" s="130"/>
      <c r="BL855" s="130">
        <f t="shared" si="131"/>
        <v>2.0799999999999939</v>
      </c>
      <c r="BM855" s="147">
        <f t="shared" si="132"/>
        <v>0.955280049681829</v>
      </c>
      <c r="BN855" s="130">
        <f t="shared" si="133"/>
        <v>3.7624003132907813E-4</v>
      </c>
      <c r="BO855" s="130" t="str">
        <f t="shared" si="129"/>
        <v/>
      </c>
      <c r="BP855" s="122" t="str">
        <f t="shared" si="130"/>
        <v/>
      </c>
    </row>
    <row r="856" spans="26:68" ht="20.100000000000001" customHeight="1" x14ac:dyDescent="0.25">
      <c r="Z856" s="121">
        <v>321</v>
      </c>
      <c r="AA856" s="121">
        <f t="shared" si="134"/>
        <v>-2.7160000000000002</v>
      </c>
      <c r="AB856" s="121">
        <f t="shared" si="135"/>
        <v>9.9790584858458903E-3</v>
      </c>
      <c r="AC856" s="121">
        <f t="shared" si="136"/>
        <v>3.3037959023399892E-3</v>
      </c>
      <c r="AD856" s="121">
        <f t="shared" si="137"/>
        <v>9.9790584858458903E-3</v>
      </c>
      <c r="AE856" s="121" t="str">
        <f t="shared" si="138"/>
        <v/>
      </c>
      <c r="AF856" s="121" t="str">
        <f t="shared" si="139"/>
        <v/>
      </c>
      <c r="BK856" s="130"/>
      <c r="BL856" s="130">
        <f t="shared" si="131"/>
        <v>2.086399999999994</v>
      </c>
      <c r="BM856" s="147">
        <f t="shared" si="132"/>
        <v>0.95490380965049992</v>
      </c>
      <c r="BN856" s="130">
        <f t="shared" si="133"/>
        <v>3.7792510302003812E-4</v>
      </c>
      <c r="BO856" s="130" t="str">
        <f t="shared" si="129"/>
        <v/>
      </c>
      <c r="BP856" s="122" t="str">
        <f t="shared" si="130"/>
        <v/>
      </c>
    </row>
    <row r="857" spans="26:68" ht="20.100000000000001" customHeight="1" x14ac:dyDescent="0.25">
      <c r="Z857" s="121">
        <v>322</v>
      </c>
      <c r="AA857" s="121">
        <f t="shared" si="134"/>
        <v>-2.7119999999999997</v>
      </c>
      <c r="AB857" s="121">
        <f t="shared" si="135"/>
        <v>1.008798130811189E-2</v>
      </c>
      <c r="AC857" s="121">
        <f t="shared" si="136"/>
        <v>3.3439296412848167E-3</v>
      </c>
      <c r="AD857" s="121">
        <f t="shared" si="137"/>
        <v>1.008798130811189E-2</v>
      </c>
      <c r="AE857" s="121" t="str">
        <f t="shared" si="138"/>
        <v/>
      </c>
      <c r="AF857" s="121" t="str">
        <f t="shared" si="139"/>
        <v/>
      </c>
      <c r="BK857" s="130"/>
      <c r="BL857" s="130">
        <f t="shared" si="131"/>
        <v>2.0927999999999942</v>
      </c>
      <c r="BM857" s="147">
        <f t="shared" si="132"/>
        <v>0.95452588454747989</v>
      </c>
      <c r="BN857" s="130">
        <f t="shared" si="133"/>
        <v>3.7960881907861399E-4</v>
      </c>
      <c r="BO857" s="130" t="str">
        <f t="shared" si="129"/>
        <v/>
      </c>
      <c r="BP857" s="122" t="str">
        <f t="shared" si="130"/>
        <v/>
      </c>
    </row>
    <row r="858" spans="26:68" ht="20.100000000000001" customHeight="1" x14ac:dyDescent="0.25">
      <c r="Z858" s="121">
        <v>323</v>
      </c>
      <c r="AA858" s="121">
        <f t="shared" si="134"/>
        <v>-2.7080000000000002</v>
      </c>
      <c r="AB858" s="121">
        <f t="shared" si="135"/>
        <v>1.0197929870068748E-2</v>
      </c>
      <c r="AC858" s="121">
        <f t="shared" si="136"/>
        <v>3.3845011204563179E-3</v>
      </c>
      <c r="AD858" s="121">
        <f t="shared" si="137"/>
        <v>1.0197929870068748E-2</v>
      </c>
      <c r="AE858" s="121" t="str">
        <f t="shared" si="138"/>
        <v/>
      </c>
      <c r="AF858" s="121" t="str">
        <f t="shared" si="139"/>
        <v/>
      </c>
      <c r="BK858" s="130"/>
      <c r="BL858" s="130">
        <f t="shared" si="131"/>
        <v>2.0991999999999944</v>
      </c>
      <c r="BM858" s="147">
        <f t="shared" si="132"/>
        <v>0.95414627572840127</v>
      </c>
      <c r="BN858" s="130">
        <f t="shared" si="133"/>
        <v>3.8129114884244419E-4</v>
      </c>
      <c r="BO858" s="130" t="str">
        <f t="shared" si="129"/>
        <v/>
      </c>
      <c r="BP858" s="122" t="str">
        <f t="shared" si="130"/>
        <v/>
      </c>
    </row>
    <row r="859" spans="26:68" ht="20.100000000000001" customHeight="1" x14ac:dyDescent="0.25">
      <c r="Z859" s="121">
        <v>324</v>
      </c>
      <c r="AA859" s="121">
        <f t="shared" si="134"/>
        <v>-2.7039999999999997</v>
      </c>
      <c r="AB859" s="121">
        <f t="shared" si="135"/>
        <v>1.0308911813719294E-2</v>
      </c>
      <c r="AC859" s="121">
        <f t="shared" si="136"/>
        <v>3.4255144580861408E-3</v>
      </c>
      <c r="AD859" s="121">
        <f t="shared" si="137"/>
        <v>1.0308911813719294E-2</v>
      </c>
      <c r="AE859" s="121" t="str">
        <f t="shared" si="138"/>
        <v/>
      </c>
      <c r="AF859" s="121" t="str">
        <f t="shared" si="139"/>
        <v/>
      </c>
      <c r="BK859" s="130"/>
      <c r="BL859" s="130">
        <f t="shared" si="131"/>
        <v>2.1055999999999946</v>
      </c>
      <c r="BM859" s="147">
        <f t="shared" si="132"/>
        <v>0.95376498457955883</v>
      </c>
      <c r="BN859" s="130">
        <f t="shared" si="133"/>
        <v>3.8297206183346422E-4</v>
      </c>
      <c r="BO859" s="130" t="str">
        <f t="shared" si="129"/>
        <v/>
      </c>
      <c r="BP859" s="122" t="str">
        <f t="shared" si="130"/>
        <v/>
      </c>
    </row>
    <row r="860" spans="26:68" ht="20.100000000000001" customHeight="1" x14ac:dyDescent="0.25">
      <c r="Z860" s="121">
        <v>325</v>
      </c>
      <c r="AA860" s="121">
        <f t="shared" si="134"/>
        <v>-2.7</v>
      </c>
      <c r="AB860" s="121">
        <f t="shared" si="135"/>
        <v>1.0420934814422592E-2</v>
      </c>
      <c r="AC860" s="121">
        <f t="shared" si="136"/>
        <v>3.4669738030406643E-3</v>
      </c>
      <c r="AD860" s="121">
        <f t="shared" si="137"/>
        <v>1.0420934814422592E-2</v>
      </c>
      <c r="AE860" s="121" t="str">
        <f t="shared" si="138"/>
        <v/>
      </c>
      <c r="AF860" s="121" t="str">
        <f t="shared" si="139"/>
        <v/>
      </c>
      <c r="BK860" s="130"/>
      <c r="BL860" s="130">
        <f t="shared" si="131"/>
        <v>2.1119999999999948</v>
      </c>
      <c r="BM860" s="147">
        <f t="shared" si="132"/>
        <v>0.95338201251772536</v>
      </c>
      <c r="BN860" s="130">
        <f t="shared" si="133"/>
        <v>3.8465152775968292E-4</v>
      </c>
      <c r="BO860" s="130" t="str">
        <f t="shared" si="129"/>
        <v/>
      </c>
      <c r="BP860" s="122" t="str">
        <f t="shared" si="130"/>
        <v/>
      </c>
    </row>
    <row r="861" spans="26:68" ht="20.100000000000001" customHeight="1" x14ac:dyDescent="0.25">
      <c r="Z861" s="130">
        <v>326</v>
      </c>
      <c r="AA861" s="121">
        <f t="shared" si="134"/>
        <v>-2.6959999999999997</v>
      </c>
      <c r="AB861" s="121">
        <f t="shared" si="135"/>
        <v>1.0534006580763219E-2</v>
      </c>
      <c r="AC861" s="121">
        <f t="shared" si="136"/>
        <v>3.5088833349542358E-3</v>
      </c>
      <c r="AD861" s="121">
        <f t="shared" si="137"/>
        <v>1.0534006580763219E-2</v>
      </c>
      <c r="AE861" s="121" t="str">
        <f t="shared" si="138"/>
        <v/>
      </c>
      <c r="AF861" s="121" t="str">
        <f t="shared" si="139"/>
        <v/>
      </c>
      <c r="AM861" s="130"/>
      <c r="AZ861" s="130"/>
      <c r="BK861" s="130"/>
      <c r="BL861" s="130">
        <f t="shared" si="131"/>
        <v>2.118399999999995</v>
      </c>
      <c r="BM861" s="147">
        <f t="shared" si="132"/>
        <v>0.95299736098996568</v>
      </c>
      <c r="BN861" s="130">
        <f t="shared" si="133"/>
        <v>3.8632951651262903E-4</v>
      </c>
      <c r="BO861" s="130" t="str">
        <f t="shared" si="129"/>
        <v/>
      </c>
      <c r="BP861" s="122" t="str">
        <f t="shared" si="130"/>
        <v/>
      </c>
    </row>
    <row r="862" spans="26:68" ht="20.100000000000001" customHeight="1" x14ac:dyDescent="0.25">
      <c r="Z862" s="121">
        <v>327</v>
      </c>
      <c r="AA862" s="121">
        <f t="shared" si="134"/>
        <v>-2.6920000000000002</v>
      </c>
      <c r="AB862" s="121">
        <f t="shared" si="135"/>
        <v>1.064813485441613E-2</v>
      </c>
      <c r="AC862" s="121">
        <f t="shared" si="136"/>
        <v>3.5512472643617209E-3</v>
      </c>
      <c r="AD862" s="121">
        <f t="shared" si="137"/>
        <v>1.064813485441613E-2</v>
      </c>
      <c r="AE862" s="121" t="str">
        <f t="shared" si="138"/>
        <v/>
      </c>
      <c r="AF862" s="121" t="str">
        <f t="shared" si="139"/>
        <v/>
      </c>
      <c r="BK862" s="130"/>
      <c r="BL862" s="130">
        <f t="shared" si="131"/>
        <v>2.1247999999999951</v>
      </c>
      <c r="BM862" s="147">
        <f t="shared" si="132"/>
        <v>0.95261103147345305</v>
      </c>
      <c r="BN862" s="130">
        <f t="shared" si="133"/>
        <v>3.8800599816868342E-4</v>
      </c>
      <c r="BO862" s="130" t="str">
        <f t="shared" si="129"/>
        <v/>
      </c>
      <c r="BP862" s="122" t="str">
        <f t="shared" si="130"/>
        <v/>
      </c>
    </row>
    <row r="863" spans="26:68" ht="20.100000000000001" customHeight="1" x14ac:dyDescent="0.25">
      <c r="Z863" s="121">
        <v>328</v>
      </c>
      <c r="AA863" s="121">
        <f t="shared" si="134"/>
        <v>-2.6879999999999997</v>
      </c>
      <c r="AB863" s="121">
        <f t="shared" si="135"/>
        <v>1.0763327410007753E-2</v>
      </c>
      <c r="AC863" s="121">
        <f t="shared" si="136"/>
        <v>3.5940698328306882E-3</v>
      </c>
      <c r="AD863" s="121">
        <f t="shared" si="137"/>
        <v>1.0763327410007753E-2</v>
      </c>
      <c r="AE863" s="121" t="str">
        <f t="shared" si="138"/>
        <v/>
      </c>
      <c r="AF863" s="121" t="str">
        <f t="shared" si="139"/>
        <v/>
      </c>
      <c r="BK863" s="130"/>
      <c r="BL863" s="130">
        <f t="shared" si="131"/>
        <v>2.1311999999999953</v>
      </c>
      <c r="BM863" s="147">
        <f t="shared" si="132"/>
        <v>0.95222302547528437</v>
      </c>
      <c r="BN863" s="130">
        <f t="shared" si="133"/>
        <v>3.8968094298841294E-4</v>
      </c>
      <c r="BO863" s="130" t="str">
        <f t="shared" si="129"/>
        <v/>
      </c>
      <c r="BP863" s="122" t="str">
        <f t="shared" si="130"/>
        <v/>
      </c>
    </row>
    <row r="864" spans="26:68" ht="20.100000000000001" customHeight="1" x14ac:dyDescent="0.25">
      <c r="Z864" s="121">
        <v>329</v>
      </c>
      <c r="AA864" s="121">
        <f t="shared" si="134"/>
        <v>-2.6840000000000002</v>
      </c>
      <c r="AB864" s="121">
        <f t="shared" si="135"/>
        <v>1.0879592054972511E-2</v>
      </c>
      <c r="AC864" s="121">
        <f t="shared" si="136"/>
        <v>3.63735531309283E-3</v>
      </c>
      <c r="AD864" s="121">
        <f t="shared" si="137"/>
        <v>1.0879592054972511E-2</v>
      </c>
      <c r="AE864" s="121" t="str">
        <f t="shared" si="138"/>
        <v/>
      </c>
      <c r="AF864" s="121" t="str">
        <f t="shared" si="139"/>
        <v/>
      </c>
      <c r="BK864" s="130"/>
      <c r="BL864" s="130">
        <f t="shared" si="131"/>
        <v>2.1375999999999955</v>
      </c>
      <c r="BM864" s="147">
        <f t="shared" si="132"/>
        <v>0.95183334453229596</v>
      </c>
      <c r="BN864" s="130">
        <f t="shared" si="133"/>
        <v>3.9135432141612636E-4</v>
      </c>
      <c r="BO864" s="130" t="str">
        <f t="shared" si="129"/>
        <v/>
      </c>
      <c r="BP864" s="122" t="str">
        <f t="shared" si="130"/>
        <v/>
      </c>
    </row>
    <row r="865" spans="26:68" ht="20.100000000000001" customHeight="1" x14ac:dyDescent="0.25">
      <c r="Z865" s="121">
        <v>330</v>
      </c>
      <c r="AA865" s="121">
        <f t="shared" si="134"/>
        <v>-2.6799999999999997</v>
      </c>
      <c r="AB865" s="121">
        <f t="shared" si="135"/>
        <v>1.0996936629405587E-2</v>
      </c>
      <c r="AC865" s="121">
        <f t="shared" si="136"/>
        <v>3.6811080091749822E-3</v>
      </c>
      <c r="AD865" s="121">
        <f t="shared" si="137"/>
        <v>1.0996936629405587E-2</v>
      </c>
      <c r="AE865" s="121" t="str">
        <f t="shared" si="138"/>
        <v/>
      </c>
      <c r="AF865" s="121" t="str">
        <f t="shared" si="139"/>
        <v/>
      </c>
      <c r="BK865" s="130"/>
      <c r="BL865" s="130">
        <f t="shared" si="131"/>
        <v>2.1439999999999957</v>
      </c>
      <c r="BM865" s="147">
        <f t="shared" si="132"/>
        <v>0.95144199021087983</v>
      </c>
      <c r="BN865" s="130">
        <f t="shared" si="133"/>
        <v>3.9302610407943028E-4</v>
      </c>
      <c r="BO865" s="130" t="str">
        <f t="shared" si="129"/>
        <v/>
      </c>
      <c r="BP865" s="122" t="str">
        <f t="shared" si="130"/>
        <v/>
      </c>
    </row>
    <row r="866" spans="26:68" ht="20.100000000000001" customHeight="1" x14ac:dyDescent="0.25">
      <c r="Z866" s="121">
        <v>331</v>
      </c>
      <c r="AA866" s="121">
        <f t="shared" si="134"/>
        <v>-2.6760000000000002</v>
      </c>
      <c r="AB866" s="121">
        <f t="shared" si="135"/>
        <v>1.1115369005911058E-2</v>
      </c>
      <c r="AC866" s="121">
        <f t="shared" si="136"/>
        <v>3.7253322565293976E-3</v>
      </c>
      <c r="AD866" s="121">
        <f t="shared" si="137"/>
        <v>1.1115369005911058E-2</v>
      </c>
      <c r="AE866" s="121" t="str">
        <f t="shared" si="138"/>
        <v/>
      </c>
      <c r="AF866" s="121" t="str">
        <f t="shared" si="139"/>
        <v/>
      </c>
      <c r="BK866" s="130"/>
      <c r="BL866" s="130">
        <f t="shared" si="131"/>
        <v>2.1503999999999959</v>
      </c>
      <c r="BM866" s="147">
        <f t="shared" si="132"/>
        <v>0.9510489641068004</v>
      </c>
      <c r="BN866" s="130">
        <f t="shared" si="133"/>
        <v>3.9469626178956219E-4</v>
      </c>
      <c r="BO866" s="130" t="str">
        <f t="shared" si="129"/>
        <v/>
      </c>
      <c r="BP866" s="122" t="str">
        <f t="shared" si="130"/>
        <v/>
      </c>
    </row>
    <row r="867" spans="26:68" ht="20.100000000000001" customHeight="1" x14ac:dyDescent="0.25">
      <c r="Z867" s="121">
        <v>332</v>
      </c>
      <c r="AA867" s="121">
        <f t="shared" si="134"/>
        <v>-2.6719999999999997</v>
      </c>
      <c r="AB867" s="121">
        <f t="shared" si="135"/>
        <v>1.1234897089446165E-2</v>
      </c>
      <c r="AC867" s="121">
        <f t="shared" si="136"/>
        <v>3.7700324221635441E-3</v>
      </c>
      <c r="AD867" s="121">
        <f t="shared" si="137"/>
        <v>1.1234897089446165E-2</v>
      </c>
      <c r="AE867" s="121" t="str">
        <f t="shared" si="138"/>
        <v/>
      </c>
      <c r="AF867" s="121" t="str">
        <f t="shared" si="139"/>
        <v/>
      </c>
      <c r="BK867" s="130"/>
      <c r="BL867" s="130">
        <f t="shared" si="131"/>
        <v>2.1567999999999961</v>
      </c>
      <c r="BM867" s="147">
        <f t="shared" si="132"/>
        <v>0.95065426784501084</v>
      </c>
      <c r="BN867" s="130">
        <f t="shared" si="133"/>
        <v>3.9636476554061328E-4</v>
      </c>
      <c r="BO867" s="130" t="str">
        <f t="shared" si="129"/>
        <v/>
      </c>
      <c r="BP867" s="122" t="str">
        <f t="shared" si="130"/>
        <v/>
      </c>
    </row>
    <row r="868" spans="26:68" ht="20.100000000000001" customHeight="1" x14ac:dyDescent="0.25">
      <c r="Z868" s="130">
        <v>333</v>
      </c>
      <c r="AA868" s="121">
        <f t="shared" si="134"/>
        <v>-2.6680000000000001</v>
      </c>
      <c r="AB868" s="121">
        <f t="shared" si="135"/>
        <v>1.1355528817160915E-2</v>
      </c>
      <c r="AC868" s="121">
        <f t="shared" si="136"/>
        <v>3.8152129047691161E-3</v>
      </c>
      <c r="AD868" s="121">
        <f t="shared" si="137"/>
        <v>1.1355528817160915E-2</v>
      </c>
      <c r="AE868" s="121" t="str">
        <f t="shared" si="138"/>
        <v/>
      </c>
      <c r="AF868" s="121" t="str">
        <f t="shared" si="139"/>
        <v/>
      </c>
      <c r="AM868" s="130"/>
      <c r="AZ868" s="130"/>
      <c r="BK868" s="130"/>
      <c r="BL868" s="130">
        <f t="shared" si="131"/>
        <v>2.1631999999999962</v>
      </c>
      <c r="BM868" s="147">
        <f t="shared" si="132"/>
        <v>0.95025790307947022</v>
      </c>
      <c r="BN868" s="130">
        <f t="shared" si="133"/>
        <v>3.9803158650897341E-4</v>
      </c>
      <c r="BO868" s="130" t="str">
        <f t="shared" si="129"/>
        <v/>
      </c>
      <c r="BP868" s="122" t="str">
        <f t="shared" si="130"/>
        <v/>
      </c>
    </row>
    <row r="869" spans="26:68" ht="20.100000000000001" customHeight="1" x14ac:dyDescent="0.25">
      <c r="Z869" s="121">
        <v>334</v>
      </c>
      <c r="AA869" s="121">
        <f t="shared" si="134"/>
        <v>-2.6639999999999997</v>
      </c>
      <c r="AB869" s="121">
        <f t="shared" si="135"/>
        <v>1.1477272158233767E-2</v>
      </c>
      <c r="AC869" s="121">
        <f t="shared" si="136"/>
        <v>3.8608781348505603E-3</v>
      </c>
      <c r="AD869" s="121">
        <f t="shared" si="137"/>
        <v>1.1477272158233767E-2</v>
      </c>
      <c r="AE869" s="121" t="str">
        <f t="shared" si="138"/>
        <v/>
      </c>
      <c r="AF869" s="121" t="str">
        <f t="shared" si="139"/>
        <v/>
      </c>
      <c r="BK869" s="130"/>
      <c r="BL869" s="130">
        <f t="shared" si="131"/>
        <v>2.1695999999999964</v>
      </c>
      <c r="BM869" s="147">
        <f t="shared" si="132"/>
        <v>0.94985987149296125</v>
      </c>
      <c r="BN869" s="130">
        <f t="shared" si="133"/>
        <v>3.996966960542192E-4</v>
      </c>
      <c r="BO869" s="130" t="str">
        <f t="shared" si="129"/>
        <v/>
      </c>
      <c r="BP869" s="122" t="str">
        <f t="shared" si="130"/>
        <v/>
      </c>
    </row>
    <row r="870" spans="26:68" ht="20.100000000000001" customHeight="1" x14ac:dyDescent="0.25">
      <c r="Z870" s="121">
        <v>335</v>
      </c>
      <c r="AA870" s="121">
        <f t="shared" si="134"/>
        <v>-2.66</v>
      </c>
      <c r="AB870" s="121">
        <f t="shared" si="135"/>
        <v>1.1600135113702561E-2</v>
      </c>
      <c r="AC870" s="121">
        <f t="shared" si="136"/>
        <v>3.9070325748527717E-3</v>
      </c>
      <c r="AD870" s="121">
        <f t="shared" si="137"/>
        <v>1.1600135113702561E-2</v>
      </c>
      <c r="AE870" s="121" t="str">
        <f t="shared" si="138"/>
        <v/>
      </c>
      <c r="AF870" s="121" t="str">
        <f t="shared" si="139"/>
        <v/>
      </c>
      <c r="BK870" s="130"/>
      <c r="BL870" s="130">
        <f t="shared" si="131"/>
        <v>2.1759999999999966</v>
      </c>
      <c r="BM870" s="147">
        <f t="shared" si="132"/>
        <v>0.94946017479690703</v>
      </c>
      <c r="BN870" s="130">
        <f t="shared" si="133"/>
        <v>4.0136006571722671E-4</v>
      </c>
      <c r="BO870" s="130" t="str">
        <f t="shared" si="129"/>
        <v/>
      </c>
      <c r="BP870" s="122" t="str">
        <f t="shared" si="130"/>
        <v/>
      </c>
    </row>
    <row r="871" spans="26:68" ht="20.100000000000001" customHeight="1" x14ac:dyDescent="0.25">
      <c r="Z871" s="121">
        <v>336</v>
      </c>
      <c r="AA871" s="121">
        <f t="shared" si="134"/>
        <v>-2.6559999999999997</v>
      </c>
      <c r="AB871" s="121">
        <f t="shared" si="135"/>
        <v>1.1724125716291499E-2</v>
      </c>
      <c r="AC871" s="121">
        <f t="shared" si="136"/>
        <v>3.9536807192882741E-3</v>
      </c>
      <c r="AD871" s="121">
        <f t="shared" si="137"/>
        <v>1.1724125716291499E-2</v>
      </c>
      <c r="AE871" s="121" t="str">
        <f t="shared" si="138"/>
        <v/>
      </c>
      <c r="AF871" s="121" t="str">
        <f t="shared" si="139"/>
        <v/>
      </c>
      <c r="BK871" s="130"/>
      <c r="BL871" s="130">
        <f t="shared" si="131"/>
        <v>2.1823999999999968</v>
      </c>
      <c r="BM871" s="147">
        <f t="shared" si="132"/>
        <v>0.9490588147311898</v>
      </c>
      <c r="BN871" s="130">
        <f t="shared" si="133"/>
        <v>4.0302166722094857E-4</v>
      </c>
      <c r="BO871" s="130" t="str">
        <f t="shared" si="129"/>
        <v/>
      </c>
      <c r="BP871" s="122" t="str">
        <f t="shared" si="130"/>
        <v/>
      </c>
    </row>
    <row r="872" spans="26:68" ht="20.100000000000001" customHeight="1" x14ac:dyDescent="0.25">
      <c r="Z872" s="121">
        <v>337</v>
      </c>
      <c r="AA872" s="121">
        <f t="shared" si="134"/>
        <v>-2.6520000000000001</v>
      </c>
      <c r="AB872" s="121">
        <f t="shared" si="135"/>
        <v>1.1849252030233286E-2</v>
      </c>
      <c r="AC872" s="121">
        <f t="shared" si="136"/>
        <v>4.0008270948635218E-3</v>
      </c>
      <c r="AD872" s="121">
        <f t="shared" si="137"/>
        <v>1.1849252030233286E-2</v>
      </c>
      <c r="AE872" s="121" t="str">
        <f t="shared" si="138"/>
        <v/>
      </c>
      <c r="AF872" s="121" t="str">
        <f t="shared" si="139"/>
        <v/>
      </c>
      <c r="BK872" s="130"/>
      <c r="BL872" s="130">
        <f t="shared" si="131"/>
        <v>2.188799999999997</v>
      </c>
      <c r="BM872" s="147">
        <f t="shared" si="132"/>
        <v>0.94865579306396886</v>
      </c>
      <c r="BN872" s="130">
        <f t="shared" si="133"/>
        <v>4.0468147246974784E-4</v>
      </c>
      <c r="BO872" s="130" t="str">
        <f t="shared" si="129"/>
        <v/>
      </c>
      <c r="BP872" s="122" t="str">
        <f t="shared" si="130"/>
        <v/>
      </c>
    </row>
    <row r="873" spans="26:68" ht="20.100000000000001" customHeight="1" x14ac:dyDescent="0.25">
      <c r="Z873" s="121">
        <v>338</v>
      </c>
      <c r="AA873" s="121">
        <f t="shared" si="134"/>
        <v>-2.6479999999999997</v>
      </c>
      <c r="AB873" s="121">
        <f t="shared" si="135"/>
        <v>1.197552215108728E-2</v>
      </c>
      <c r="AC873" s="121">
        <f t="shared" si="136"/>
        <v>4.0484762606046434E-3</v>
      </c>
      <c r="AD873" s="121">
        <f t="shared" si="137"/>
        <v>1.197552215108728E-2</v>
      </c>
      <c r="AE873" s="121" t="str">
        <f t="shared" si="138"/>
        <v/>
      </c>
      <c r="AF873" s="121" t="str">
        <f t="shared" si="139"/>
        <v/>
      </c>
      <c r="BK873" s="130"/>
      <c r="BL873" s="130">
        <f t="shared" si="131"/>
        <v>2.1951999999999972</v>
      </c>
      <c r="BM873" s="147">
        <f t="shared" si="132"/>
        <v>0.94825111159149911</v>
      </c>
      <c r="BN873" s="130">
        <f t="shared" si="133"/>
        <v>4.0633945354906498E-4</v>
      </c>
      <c r="BO873" s="130" t="str">
        <f t="shared" si="129"/>
        <v/>
      </c>
      <c r="BP873" s="122" t="str">
        <f t="shared" si="130"/>
        <v/>
      </c>
    </row>
    <row r="874" spans="26:68" ht="20.100000000000001" customHeight="1" x14ac:dyDescent="0.25">
      <c r="Z874" s="130">
        <v>339</v>
      </c>
      <c r="AA874" s="121">
        <f t="shared" si="134"/>
        <v>-2.6440000000000001</v>
      </c>
      <c r="AB874" s="121">
        <f t="shared" si="135"/>
        <v>1.2102944205552734E-2</v>
      </c>
      <c r="AC874" s="121">
        <f t="shared" si="136"/>
        <v>4.0966328079823245E-3</v>
      </c>
      <c r="AD874" s="121">
        <f t="shared" si="137"/>
        <v>1.2102944205552734E-2</v>
      </c>
      <c r="AE874" s="121" t="str">
        <f t="shared" si="138"/>
        <v/>
      </c>
      <c r="AF874" s="121" t="str">
        <f t="shared" si="139"/>
        <v/>
      </c>
      <c r="AM874" s="130"/>
      <c r="AZ874" s="130"/>
      <c r="BK874" s="130"/>
      <c r="BL874" s="130">
        <f t="shared" si="131"/>
        <v>2.2015999999999973</v>
      </c>
      <c r="BM874" s="147">
        <f t="shared" si="132"/>
        <v>0.94784477213795004</v>
      </c>
      <c r="BN874" s="130">
        <f t="shared" si="133"/>
        <v>4.0799558272530678E-4</v>
      </c>
      <c r="BO874" s="130" t="str">
        <f t="shared" si="129"/>
        <v/>
      </c>
      <c r="BP874" s="122" t="str">
        <f t="shared" si="130"/>
        <v/>
      </c>
    </row>
    <row r="875" spans="26:68" ht="20.100000000000001" customHeight="1" x14ac:dyDescent="0.25">
      <c r="Z875" s="121">
        <v>340</v>
      </c>
      <c r="AA875" s="121">
        <f t="shared" si="134"/>
        <v>-2.6399999999999997</v>
      </c>
      <c r="AB875" s="121">
        <f t="shared" si="135"/>
        <v>1.2231526351277987E-2</v>
      </c>
      <c r="AC875" s="121">
        <f t="shared" si="136"/>
        <v>4.1453013610360436E-3</v>
      </c>
      <c r="AD875" s="121">
        <f t="shared" si="137"/>
        <v>1.2231526351277987E-2</v>
      </c>
      <c r="AE875" s="121" t="str">
        <f t="shared" si="138"/>
        <v/>
      </c>
      <c r="AF875" s="121" t="str">
        <f t="shared" si="139"/>
        <v/>
      </c>
      <c r="BK875" s="130"/>
      <c r="BL875" s="130">
        <f t="shared" si="131"/>
        <v>2.2079999999999975</v>
      </c>
      <c r="BM875" s="147">
        <f t="shared" si="132"/>
        <v>0.94743677655522474</v>
      </c>
      <c r="BN875" s="130">
        <f t="shared" si="133"/>
        <v>4.0964983244495823E-4</v>
      </c>
      <c r="BO875" s="130" t="str">
        <f t="shared" si="129"/>
        <v/>
      </c>
      <c r="BP875" s="122" t="str">
        <f t="shared" si="130"/>
        <v/>
      </c>
    </row>
    <row r="876" spans="26:68" ht="20.100000000000001" customHeight="1" x14ac:dyDescent="0.25">
      <c r="Z876" s="121">
        <v>341</v>
      </c>
      <c r="AA876" s="121">
        <f t="shared" si="134"/>
        <v>-2.6360000000000001</v>
      </c>
      <c r="AB876" s="121">
        <f t="shared" si="135"/>
        <v>1.2361276776664673E-2</v>
      </c>
      <c r="AC876" s="121">
        <f t="shared" si="136"/>
        <v>4.1944865764974035E-3</v>
      </c>
      <c r="AD876" s="121">
        <f t="shared" si="137"/>
        <v>1.2361276776664673E-2</v>
      </c>
      <c r="AE876" s="121" t="str">
        <f t="shared" si="138"/>
        <v/>
      </c>
      <c r="AF876" s="121" t="str">
        <f t="shared" si="139"/>
        <v/>
      </c>
      <c r="BK876" s="130"/>
      <c r="BL876" s="130">
        <f t="shared" si="131"/>
        <v>2.2143999999999977</v>
      </c>
      <c r="BM876" s="147">
        <f t="shared" si="132"/>
        <v>0.94702712672277978</v>
      </c>
      <c r="BN876" s="130">
        <f t="shared" si="133"/>
        <v>4.1130217533502655E-4</v>
      </c>
      <c r="BO876" s="130" t="str">
        <f t="shared" si="129"/>
        <v/>
      </c>
      <c r="BP876" s="122" t="str">
        <f t="shared" si="130"/>
        <v/>
      </c>
    </row>
    <row r="877" spans="26:68" ht="20.100000000000001" customHeight="1" x14ac:dyDescent="0.25">
      <c r="Z877" s="121">
        <v>342</v>
      </c>
      <c r="AA877" s="121">
        <f t="shared" si="134"/>
        <v>-2.6319999999999997</v>
      </c>
      <c r="AB877" s="121">
        <f t="shared" si="135"/>
        <v>1.2492203700667864E-2</v>
      </c>
      <c r="AC877" s="121">
        <f t="shared" si="136"/>
        <v>4.244193143912835E-3</v>
      </c>
      <c r="AD877" s="121">
        <f t="shared" si="137"/>
        <v>1.2492203700667864E-2</v>
      </c>
      <c r="AE877" s="121" t="str">
        <f t="shared" si="138"/>
        <v/>
      </c>
      <c r="AF877" s="121" t="str">
        <f t="shared" si="139"/>
        <v/>
      </c>
      <c r="BK877" s="130"/>
      <c r="BL877" s="130">
        <f t="shared" si="131"/>
        <v>2.2207999999999979</v>
      </c>
      <c r="BM877" s="147">
        <f t="shared" si="132"/>
        <v>0.94661582454744475</v>
      </c>
      <c r="BN877" s="130">
        <f t="shared" si="133"/>
        <v>4.1295258420182002E-4</v>
      </c>
      <c r="BO877" s="130" t="str">
        <f t="shared" si="129"/>
        <v/>
      </c>
      <c r="BP877" s="122" t="str">
        <f t="shared" si="130"/>
        <v/>
      </c>
    </row>
    <row r="878" spans="26:68" ht="20.100000000000001" customHeight="1" x14ac:dyDescent="0.25">
      <c r="Z878" s="121">
        <v>343</v>
      </c>
      <c r="AA878" s="121">
        <f t="shared" si="134"/>
        <v>-2.6280000000000001</v>
      </c>
      <c r="AB878" s="121">
        <f t="shared" si="135"/>
        <v>1.2624315372591137E-2</v>
      </c>
      <c r="AC878" s="121">
        <f t="shared" si="136"/>
        <v>4.2944257857653002E-3</v>
      </c>
      <c r="AD878" s="121">
        <f t="shared" si="137"/>
        <v>1.2624315372591137E-2</v>
      </c>
      <c r="AE878" s="121" t="str">
        <f t="shared" si="138"/>
        <v/>
      </c>
      <c r="AF878" s="121" t="str">
        <f t="shared" si="139"/>
        <v/>
      </c>
      <c r="BK878" s="130"/>
      <c r="BL878" s="130">
        <f t="shared" si="131"/>
        <v>2.2271999999999981</v>
      </c>
      <c r="BM878" s="147">
        <f t="shared" si="132"/>
        <v>0.94620287196324293</v>
      </c>
      <c r="BN878" s="130">
        <f t="shared" si="133"/>
        <v>4.1460103203183607E-4</v>
      </c>
      <c r="BO878" s="130" t="str">
        <f t="shared" si="129"/>
        <v/>
      </c>
      <c r="BP878" s="122" t="str">
        <f t="shared" si="130"/>
        <v/>
      </c>
    </row>
    <row r="879" spans="26:68" ht="20.100000000000001" customHeight="1" x14ac:dyDescent="0.25">
      <c r="Z879" s="121">
        <v>344</v>
      </c>
      <c r="AA879" s="121">
        <f t="shared" si="134"/>
        <v>-2.6239999999999997</v>
      </c>
      <c r="AB879" s="121">
        <f t="shared" si="135"/>
        <v>1.2757620071877524E-2</v>
      </c>
      <c r="AC879" s="121">
        <f t="shared" si="136"/>
        <v>4.3451892575953836E-3</v>
      </c>
      <c r="AD879" s="121">
        <f t="shared" si="137"/>
        <v>1.2757620071877524E-2</v>
      </c>
      <c r="AE879" s="121" t="str">
        <f t="shared" si="138"/>
        <v/>
      </c>
      <c r="AF879" s="121" t="str">
        <f t="shared" si="139"/>
        <v/>
      </c>
      <c r="BK879" s="130"/>
      <c r="BL879" s="130">
        <f t="shared" si="131"/>
        <v>2.2335999999999983</v>
      </c>
      <c r="BM879" s="147">
        <f t="shared" si="132"/>
        <v>0.94578827093121109</v>
      </c>
      <c r="BN879" s="130">
        <f t="shared" si="133"/>
        <v>4.1624749198976296E-4</v>
      </c>
      <c r="BO879" s="130" t="str">
        <f t="shared" si="129"/>
        <v/>
      </c>
      <c r="BP879" s="122" t="str">
        <f t="shared" si="130"/>
        <v/>
      </c>
    </row>
    <row r="880" spans="26:68" ht="20.100000000000001" customHeight="1" x14ac:dyDescent="0.25">
      <c r="Z880" s="121">
        <v>345</v>
      </c>
      <c r="AA880" s="121">
        <f t="shared" si="134"/>
        <v>-2.62</v>
      </c>
      <c r="AB880" s="121">
        <f t="shared" si="135"/>
        <v>1.2892126107895304E-2</v>
      </c>
      <c r="AC880" s="121">
        <f t="shared" si="136"/>
        <v>4.3964883481213092E-3</v>
      </c>
      <c r="AD880" s="121">
        <f t="shared" si="137"/>
        <v>1.2892126107895304E-2</v>
      </c>
      <c r="AE880" s="121" t="str">
        <f t="shared" si="138"/>
        <v/>
      </c>
      <c r="AF880" s="121" t="str">
        <f t="shared" si="139"/>
        <v/>
      </c>
      <c r="BK880" s="130"/>
      <c r="BL880" s="130">
        <f t="shared" si="131"/>
        <v>2.2399999999999984</v>
      </c>
      <c r="BM880" s="147">
        <f t="shared" si="132"/>
        <v>0.94537202343922133</v>
      </c>
      <c r="BN880" s="130">
        <f t="shared" si="133"/>
        <v>4.1789193741958996E-4</v>
      </c>
      <c r="BO880" s="130" t="str">
        <f t="shared" si="129"/>
        <v/>
      </c>
      <c r="BP880" s="122" t="str">
        <f t="shared" si="130"/>
        <v/>
      </c>
    </row>
    <row r="881" spans="26:68" ht="20.100000000000001" customHeight="1" x14ac:dyDescent="0.25">
      <c r="Z881" s="130">
        <v>346</v>
      </c>
      <c r="AA881" s="121">
        <f t="shared" si="134"/>
        <v>-2.6159999999999997</v>
      </c>
      <c r="AB881" s="121">
        <f t="shared" si="135"/>
        <v>1.3027841819719681E-2</v>
      </c>
      <c r="AC881" s="121">
        <f t="shared" si="136"/>
        <v>4.4483278793583129E-3</v>
      </c>
      <c r="AD881" s="121">
        <f t="shared" si="137"/>
        <v>1.3027841819719681E-2</v>
      </c>
      <c r="AE881" s="121" t="str">
        <f t="shared" si="138"/>
        <v/>
      </c>
      <c r="AF881" s="121" t="str">
        <f t="shared" si="139"/>
        <v/>
      </c>
      <c r="AM881" s="130"/>
      <c r="AZ881" s="130"/>
      <c r="BK881" s="130"/>
      <c r="BL881" s="130">
        <f t="shared" si="131"/>
        <v>2.2463999999999986</v>
      </c>
      <c r="BM881" s="147">
        <f t="shared" si="132"/>
        <v>0.94495413150180174</v>
      </c>
      <c r="BN881" s="130">
        <f t="shared" si="133"/>
        <v>4.1953434184316407E-4</v>
      </c>
      <c r="BO881" s="130" t="str">
        <f t="shared" si="129"/>
        <v/>
      </c>
      <c r="BP881" s="122" t="str">
        <f t="shared" si="130"/>
        <v/>
      </c>
    </row>
    <row r="882" spans="26:68" ht="20.100000000000001" customHeight="1" x14ac:dyDescent="0.25">
      <c r="Z882" s="121">
        <v>347</v>
      </c>
      <c r="AA882" s="121">
        <f t="shared" si="134"/>
        <v>-2.6120000000000001</v>
      </c>
      <c r="AB882" s="121">
        <f t="shared" si="135"/>
        <v>1.3164775575909208E-2</v>
      </c>
      <c r="AC882" s="121">
        <f t="shared" si="136"/>
        <v>4.5007127067369194E-3</v>
      </c>
      <c r="AD882" s="121">
        <f t="shared" si="137"/>
        <v>1.3164775575909208E-2</v>
      </c>
      <c r="AE882" s="121" t="str">
        <f t="shared" si="138"/>
        <v/>
      </c>
      <c r="AF882" s="121" t="str">
        <f t="shared" si="139"/>
        <v/>
      </c>
      <c r="BK882" s="130"/>
      <c r="BL882" s="130">
        <f t="shared" si="131"/>
        <v>2.2527999999999988</v>
      </c>
      <c r="BM882" s="147">
        <f t="shared" si="132"/>
        <v>0.94453459715995858</v>
      </c>
      <c r="BN882" s="130">
        <f t="shared" si="133"/>
        <v>4.2117467896130023E-4</v>
      </c>
      <c r="BO882" s="130" t="str">
        <f t="shared" si="129"/>
        <v/>
      </c>
      <c r="BP882" s="122" t="str">
        <f t="shared" si="130"/>
        <v/>
      </c>
    </row>
    <row r="883" spans="26:68" ht="20.100000000000001" customHeight="1" x14ac:dyDescent="0.25">
      <c r="Z883" s="121">
        <v>348</v>
      </c>
      <c r="AA883" s="121">
        <f t="shared" si="134"/>
        <v>-2.6079999999999997</v>
      </c>
      <c r="AB883" s="121">
        <f t="shared" si="135"/>
        <v>1.3302935774278032E-2</v>
      </c>
      <c r="AC883" s="121">
        <f t="shared" si="136"/>
        <v>4.5536477192205322E-3</v>
      </c>
      <c r="AD883" s="121">
        <f t="shared" si="137"/>
        <v>1.3302935774278032E-2</v>
      </c>
      <c r="AE883" s="121" t="str">
        <f t="shared" si="138"/>
        <v/>
      </c>
      <c r="AF883" s="121" t="str">
        <f t="shared" si="139"/>
        <v/>
      </c>
      <c r="BK883" s="130"/>
      <c r="BL883" s="130">
        <f t="shared" si="131"/>
        <v>2.259199999999999</v>
      </c>
      <c r="BM883" s="147">
        <f t="shared" si="132"/>
        <v>0.94411342248099728</v>
      </c>
      <c r="BN883" s="130">
        <f t="shared" si="133"/>
        <v>4.2281292265100578E-4</v>
      </c>
      <c r="BO883" s="130" t="str">
        <f t="shared" si="129"/>
        <v/>
      </c>
      <c r="BP883" s="122" t="str">
        <f t="shared" si="130"/>
        <v/>
      </c>
    </row>
    <row r="884" spans="26:68" ht="20.100000000000001" customHeight="1" x14ac:dyDescent="0.25">
      <c r="Z884" s="121">
        <v>349</v>
      </c>
      <c r="AA884" s="121">
        <f t="shared" si="134"/>
        <v>-2.6040000000000001</v>
      </c>
      <c r="AB884" s="121">
        <f t="shared" si="135"/>
        <v>1.3442330841662849E-2</v>
      </c>
      <c r="AC884" s="121">
        <f t="shared" si="136"/>
        <v>4.6071378394218843E-3</v>
      </c>
      <c r="AD884" s="121">
        <f t="shared" si="137"/>
        <v>1.3442330841662849E-2</v>
      </c>
      <c r="AE884" s="121" t="str">
        <f t="shared" si="138"/>
        <v/>
      </c>
      <c r="AF884" s="121" t="str">
        <f t="shared" si="139"/>
        <v/>
      </c>
      <c r="BK884" s="130"/>
      <c r="BL884" s="130">
        <f t="shared" si="131"/>
        <v>2.2655999999999992</v>
      </c>
      <c r="BM884" s="147">
        <f t="shared" si="132"/>
        <v>0.94369060955834627</v>
      </c>
      <c r="BN884" s="130">
        <f t="shared" si="133"/>
        <v>4.2444904696792296E-4</v>
      </c>
      <c r="BO884" s="130" t="str">
        <f t="shared" si="129"/>
        <v/>
      </c>
      <c r="BP884" s="122" t="str">
        <f t="shared" si="130"/>
        <v/>
      </c>
    </row>
    <row r="885" spans="26:68" ht="20.100000000000001" customHeight="1" x14ac:dyDescent="0.25">
      <c r="Z885" s="121">
        <v>350</v>
      </c>
      <c r="AA885" s="121">
        <f t="shared" si="134"/>
        <v>-2.5999999999999996</v>
      </c>
      <c r="AB885" s="121">
        <f t="shared" si="135"/>
        <v>1.3582969233685634E-2</v>
      </c>
      <c r="AC885" s="121">
        <f t="shared" si="136"/>
        <v>4.6611880237187493E-3</v>
      </c>
      <c r="AD885" s="121">
        <f t="shared" si="137"/>
        <v>1.3582969233685634E-2</v>
      </c>
      <c r="AE885" s="121" t="str">
        <f t="shared" si="138"/>
        <v/>
      </c>
      <c r="AF885" s="121" t="str">
        <f t="shared" si="139"/>
        <v/>
      </c>
      <c r="BK885" s="130"/>
      <c r="BL885" s="130">
        <f t="shared" si="131"/>
        <v>2.2719999999999994</v>
      </c>
      <c r="BM885" s="147">
        <f t="shared" si="132"/>
        <v>0.94326616051137835</v>
      </c>
      <c r="BN885" s="130">
        <f t="shared" si="133"/>
        <v>4.2608302614355331E-4</v>
      </c>
      <c r="BO885" s="130" t="str">
        <f t="shared" si="129"/>
        <v/>
      </c>
      <c r="BP885" s="122" t="str">
        <f t="shared" si="130"/>
        <v/>
      </c>
    </row>
    <row r="886" spans="26:68" ht="20.100000000000001" customHeight="1" x14ac:dyDescent="0.25">
      <c r="Z886" s="121">
        <v>351</v>
      </c>
      <c r="AA886" s="121">
        <f t="shared" si="134"/>
        <v>-2.5960000000000001</v>
      </c>
      <c r="AB886" s="121">
        <f t="shared" si="135"/>
        <v>1.3724859434510971E-2</v>
      </c>
      <c r="AC886" s="121">
        <f t="shared" si="136"/>
        <v>4.715803262368516E-3</v>
      </c>
      <c r="AD886" s="121">
        <f t="shared" si="137"/>
        <v>1.3724859434510971E-2</v>
      </c>
      <c r="AE886" s="121" t="str">
        <f t="shared" si="138"/>
        <v/>
      </c>
      <c r="AF886" s="121" t="str">
        <f t="shared" si="139"/>
        <v/>
      </c>
      <c r="BK886" s="130"/>
      <c r="BL886" s="130">
        <f t="shared" si="131"/>
        <v>2.2783999999999995</v>
      </c>
      <c r="BM886" s="147">
        <f t="shared" si="132"/>
        <v>0.9428400774852348</v>
      </c>
      <c r="BN886" s="130">
        <f t="shared" si="133"/>
        <v>4.2771483458636794E-4</v>
      </c>
      <c r="BO886" s="130" t="str">
        <f t="shared" si="129"/>
        <v/>
      </c>
      <c r="BP886" s="122" t="str">
        <f t="shared" si="130"/>
        <v/>
      </c>
    </row>
    <row r="887" spans="26:68" ht="20.100000000000001" customHeight="1" x14ac:dyDescent="0.25">
      <c r="Z887" s="130">
        <v>352</v>
      </c>
      <c r="AA887" s="121">
        <f t="shared" si="134"/>
        <v>-2.5920000000000001</v>
      </c>
      <c r="AB887" s="121">
        <f t="shared" si="135"/>
        <v>1.3868009956599181E-2</v>
      </c>
      <c r="AC887" s="121">
        <f t="shared" si="136"/>
        <v>4.7709885796219384E-3</v>
      </c>
      <c r="AD887" s="121">
        <f t="shared" si="137"/>
        <v>1.3868009956599181E-2</v>
      </c>
      <c r="AE887" s="121" t="str">
        <f t="shared" si="138"/>
        <v/>
      </c>
      <c r="AF887" s="121" t="str">
        <f t="shared" si="139"/>
        <v/>
      </c>
      <c r="AM887" s="130"/>
      <c r="AZ887" s="130"/>
      <c r="BK887" s="130"/>
      <c r="BL887" s="130">
        <f t="shared" si="131"/>
        <v>2.2847999999999997</v>
      </c>
      <c r="BM887" s="147">
        <f t="shared" si="132"/>
        <v>0.94241236265064843</v>
      </c>
      <c r="BN887" s="130">
        <f t="shared" si="133"/>
        <v>4.2934444688103035E-4</v>
      </c>
      <c r="BO887" s="130" t="str">
        <f t="shared" si="129"/>
        <v/>
      </c>
      <c r="BP887" s="122" t="str">
        <f t="shared" si="130"/>
        <v/>
      </c>
    </row>
    <row r="888" spans="26:68" ht="20.100000000000001" customHeight="1" x14ac:dyDescent="0.25">
      <c r="Z888" s="121">
        <v>353</v>
      </c>
      <c r="AA888" s="121">
        <f t="shared" si="134"/>
        <v>-2.5880000000000001</v>
      </c>
      <c r="AB888" s="121">
        <f t="shared" si="135"/>
        <v>1.4012429340453998E-2</v>
      </c>
      <c r="AC888" s="121">
        <f t="shared" si="136"/>
        <v>4.8267490338357614E-3</v>
      </c>
      <c r="AD888" s="121">
        <f t="shared" si="137"/>
        <v>1.4012429340453998E-2</v>
      </c>
      <c r="AE888" s="121" t="str">
        <f t="shared" si="138"/>
        <v/>
      </c>
      <c r="AF888" s="121" t="str">
        <f t="shared" si="139"/>
        <v/>
      </c>
      <c r="BK888" s="130"/>
      <c r="BL888" s="130">
        <f t="shared" si="131"/>
        <v>2.2911999999999999</v>
      </c>
      <c r="BM888" s="147">
        <f t="shared" si="132"/>
        <v>0.9419830182037674</v>
      </c>
      <c r="BN888" s="130">
        <f t="shared" si="133"/>
        <v>4.309718377872862E-4</v>
      </c>
      <c r="BO888" s="130" t="str">
        <f t="shared" si="129"/>
        <v/>
      </c>
      <c r="BP888" s="122" t="str">
        <f t="shared" si="130"/>
        <v/>
      </c>
    </row>
    <row r="889" spans="26:68" ht="20.100000000000001" customHeight="1" x14ac:dyDescent="0.25">
      <c r="Z889" s="121">
        <v>354</v>
      </c>
      <c r="AA889" s="121">
        <f t="shared" si="134"/>
        <v>-2.5840000000000001</v>
      </c>
      <c r="AB889" s="121">
        <f t="shared" si="135"/>
        <v>1.4158126154365801E-2</v>
      </c>
      <c r="AC889" s="121">
        <f t="shared" si="136"/>
        <v>4.8830897175844226E-3</v>
      </c>
      <c r="AD889" s="121">
        <f t="shared" si="137"/>
        <v>1.4158126154365801E-2</v>
      </c>
      <c r="AE889" s="121" t="str">
        <f t="shared" si="138"/>
        <v/>
      </c>
      <c r="AF889" s="121" t="str">
        <f t="shared" si="139"/>
        <v/>
      </c>
      <c r="BK889" s="130"/>
      <c r="BL889" s="130">
        <f t="shared" si="131"/>
        <v>2.2976000000000001</v>
      </c>
      <c r="BM889" s="147">
        <f t="shared" si="132"/>
        <v>0.94155204636598011</v>
      </c>
      <c r="BN889" s="130">
        <f t="shared" si="133"/>
        <v>4.3259698224118459E-4</v>
      </c>
      <c r="BO889" s="130" t="str">
        <f t="shared" si="129"/>
        <v/>
      </c>
      <c r="BP889" s="122" t="str">
        <f t="shared" si="130"/>
        <v/>
      </c>
    </row>
    <row r="890" spans="26:68" ht="20.100000000000001" customHeight="1" x14ac:dyDescent="0.25">
      <c r="Z890" s="121">
        <v>355</v>
      </c>
      <c r="AA890" s="121">
        <f t="shared" si="134"/>
        <v>-2.58</v>
      </c>
      <c r="AB890" s="121">
        <f t="shared" si="135"/>
        <v>1.430510899414969E-2</v>
      </c>
      <c r="AC890" s="121">
        <f t="shared" si="136"/>
        <v>4.9400157577706438E-3</v>
      </c>
      <c r="AD890" s="121">
        <f t="shared" si="137"/>
        <v>1.430510899414969E-2</v>
      </c>
      <c r="AE890" s="121" t="str">
        <f t="shared" si="138"/>
        <v/>
      </c>
      <c r="AF890" s="121" t="str">
        <f t="shared" si="139"/>
        <v/>
      </c>
      <c r="BK890" s="130"/>
      <c r="BL890" s="130">
        <f t="shared" si="131"/>
        <v>2.3040000000000003</v>
      </c>
      <c r="BM890" s="147">
        <f t="shared" si="132"/>
        <v>0.94111944938373893</v>
      </c>
      <c r="BN890" s="130">
        <f t="shared" si="133"/>
        <v>4.3421985535274654E-4</v>
      </c>
      <c r="BO890" s="130" t="str">
        <f t="shared" si="129"/>
        <v/>
      </c>
      <c r="BP890" s="122" t="str">
        <f t="shared" si="130"/>
        <v/>
      </c>
    </row>
    <row r="891" spans="26:68" ht="20.100000000000001" customHeight="1" x14ac:dyDescent="0.25">
      <c r="Z891" s="121">
        <v>356</v>
      </c>
      <c r="AA891" s="121">
        <f t="shared" si="134"/>
        <v>-2.5760000000000001</v>
      </c>
      <c r="AB891" s="121">
        <f t="shared" si="135"/>
        <v>1.4453386482878713E-2</v>
      </c>
      <c r="AC891" s="121">
        <f t="shared" si="136"/>
        <v>4.9975323157350135E-3</v>
      </c>
      <c r="AD891" s="121">
        <f t="shared" si="137"/>
        <v>1.4453386482878713E-2</v>
      </c>
      <c r="AE891" s="121" t="str">
        <f t="shared" si="138"/>
        <v/>
      </c>
      <c r="AF891" s="121" t="str">
        <f t="shared" si="139"/>
        <v/>
      </c>
      <c r="BK891" s="130"/>
      <c r="BL891" s="130">
        <f t="shared" si="131"/>
        <v>2.3104000000000005</v>
      </c>
      <c r="BM891" s="147">
        <f t="shared" si="132"/>
        <v>0.94068522952838618</v>
      </c>
      <c r="BN891" s="130">
        <f t="shared" si="133"/>
        <v>4.3584043240707526E-4</v>
      </c>
      <c r="BO891" s="130" t="str">
        <f t="shared" si="129"/>
        <v/>
      </c>
      <c r="BP891" s="122" t="str">
        <f t="shared" si="130"/>
        <v/>
      </c>
    </row>
    <row r="892" spans="26:68" ht="20.100000000000001" customHeight="1" x14ac:dyDescent="0.25">
      <c r="Z892" s="121">
        <v>357</v>
      </c>
      <c r="AA892" s="121">
        <f t="shared" si="134"/>
        <v>-2.5720000000000001</v>
      </c>
      <c r="AB892" s="121">
        <f t="shared" si="135"/>
        <v>1.4602967270612131E-2</v>
      </c>
      <c r="AC892" s="121">
        <f t="shared" si="136"/>
        <v>5.055644587364491E-3</v>
      </c>
      <c r="AD892" s="121">
        <f t="shared" si="137"/>
        <v>1.4602967270612131E-2</v>
      </c>
      <c r="AE892" s="121" t="str">
        <f t="shared" si="138"/>
        <v/>
      </c>
      <c r="AF892" s="121" t="str">
        <f t="shared" si="139"/>
        <v/>
      </c>
      <c r="BK892" s="130"/>
      <c r="BL892" s="130">
        <f t="shared" si="131"/>
        <v>2.3168000000000006</v>
      </c>
      <c r="BM892" s="147">
        <f t="shared" si="132"/>
        <v>0.9402493890959791</v>
      </c>
      <c r="BN892" s="130">
        <f t="shared" si="133"/>
        <v>4.3745868886302386E-4</v>
      </c>
      <c r="BO892" s="130" t="str">
        <f t="shared" si="129"/>
        <v/>
      </c>
      <c r="BP892" s="122" t="str">
        <f t="shared" si="130"/>
        <v/>
      </c>
    </row>
    <row r="893" spans="26:68" ht="20.100000000000001" customHeight="1" x14ac:dyDescent="0.25">
      <c r="Z893" s="121">
        <v>358</v>
      </c>
      <c r="AA893" s="121">
        <f t="shared" si="134"/>
        <v>-2.5680000000000001</v>
      </c>
      <c r="AB893" s="121">
        <f t="shared" si="135"/>
        <v>1.4753860034118634E-2</v>
      </c>
      <c r="AC893" s="121">
        <f t="shared" si="136"/>
        <v>5.114357803199767E-3</v>
      </c>
      <c r="AD893" s="121">
        <f t="shared" si="137"/>
        <v>1.4753860034118634E-2</v>
      </c>
      <c r="AE893" s="121" t="str">
        <f t="shared" si="138"/>
        <v/>
      </c>
      <c r="AF893" s="121" t="str">
        <f t="shared" si="139"/>
        <v/>
      </c>
      <c r="BK893" s="130"/>
      <c r="BL893" s="130">
        <f t="shared" si="131"/>
        <v>2.3232000000000008</v>
      </c>
      <c r="BM893" s="147">
        <f t="shared" si="132"/>
        <v>0.93981193040711608</v>
      </c>
      <c r="BN893" s="130">
        <f t="shared" si="133"/>
        <v>4.3907460035363943E-4</v>
      </c>
      <c r="BO893" s="130" t="str">
        <f t="shared" si="129"/>
        <v/>
      </c>
      <c r="BP893" s="122" t="str">
        <f t="shared" si="130"/>
        <v/>
      </c>
    </row>
    <row r="894" spans="26:68" ht="20.100000000000001" customHeight="1" x14ac:dyDescent="0.25">
      <c r="Z894" s="130">
        <v>359</v>
      </c>
      <c r="AA894" s="121">
        <f t="shared" si="134"/>
        <v>-2.5640000000000001</v>
      </c>
      <c r="AB894" s="121">
        <f t="shared" si="135"/>
        <v>1.4906073476594639E-2</v>
      </c>
      <c r="AC894" s="121">
        <f t="shared" si="136"/>
        <v>5.1736772285415709E-3</v>
      </c>
      <c r="AD894" s="121">
        <f t="shared" si="137"/>
        <v>1.4906073476594639E-2</v>
      </c>
      <c r="AE894" s="121" t="str">
        <f t="shared" si="138"/>
        <v/>
      </c>
      <c r="AF894" s="121" t="str">
        <f t="shared" si="139"/>
        <v/>
      </c>
      <c r="AM894" s="130"/>
      <c r="AZ894" s="130"/>
      <c r="BK894" s="130"/>
      <c r="BL894" s="130">
        <f t="shared" si="131"/>
        <v>2.329600000000001</v>
      </c>
      <c r="BM894" s="147">
        <f t="shared" si="132"/>
        <v>0.93937285580676244</v>
      </c>
      <c r="BN894" s="130">
        <f t="shared" si="133"/>
        <v>4.4068814268471979E-4</v>
      </c>
      <c r="BO894" s="130" t="str">
        <f t="shared" si="129"/>
        <v/>
      </c>
      <c r="BP894" s="122" t="str">
        <f t="shared" si="130"/>
        <v/>
      </c>
    </row>
    <row r="895" spans="26:68" ht="20.100000000000001" customHeight="1" x14ac:dyDescent="0.25">
      <c r="Z895" s="121">
        <v>360</v>
      </c>
      <c r="AA895" s="121">
        <f t="shared" si="134"/>
        <v>-2.56</v>
      </c>
      <c r="AB895" s="121">
        <f t="shared" si="135"/>
        <v>1.5059616327377449E-2</v>
      </c>
      <c r="AC895" s="121">
        <f t="shared" si="136"/>
        <v>5.2336081635557816E-3</v>
      </c>
      <c r="AD895" s="121">
        <f t="shared" si="137"/>
        <v>1.5059616327377449E-2</v>
      </c>
      <c r="AE895" s="121" t="str">
        <f t="shared" si="138"/>
        <v/>
      </c>
      <c r="AF895" s="121" t="str">
        <f t="shared" si="139"/>
        <v/>
      </c>
      <c r="BK895" s="130"/>
      <c r="BL895" s="130">
        <f t="shared" si="131"/>
        <v>2.3360000000000012</v>
      </c>
      <c r="BM895" s="147">
        <f t="shared" si="132"/>
        <v>0.93893216766407772</v>
      </c>
      <c r="BN895" s="130">
        <f t="shared" si="133"/>
        <v>4.4229929183514649E-4</v>
      </c>
      <c r="BO895" s="130" t="str">
        <f t="shared" si="129"/>
        <v/>
      </c>
      <c r="BP895" s="122" t="str">
        <f t="shared" si="130"/>
        <v/>
      </c>
    </row>
    <row r="896" spans="26:68" ht="20.100000000000001" customHeight="1" x14ac:dyDescent="0.25">
      <c r="Z896" s="121">
        <v>361</v>
      </c>
      <c r="AA896" s="121">
        <f t="shared" si="134"/>
        <v>-2.556</v>
      </c>
      <c r="AB896" s="121">
        <f t="shared" si="135"/>
        <v>1.5214497341653437E-2</v>
      </c>
      <c r="AC896" s="121">
        <f t="shared" si="136"/>
        <v>5.2941559433774465E-3</v>
      </c>
      <c r="AD896" s="121">
        <f t="shared" si="137"/>
        <v>1.5214497341653437E-2</v>
      </c>
      <c r="AE896" s="121" t="str">
        <f t="shared" si="138"/>
        <v/>
      </c>
      <c r="AF896" s="121" t="str">
        <f t="shared" si="139"/>
        <v/>
      </c>
      <c r="BK896" s="130"/>
      <c r="BL896" s="130">
        <f t="shared" si="131"/>
        <v>2.3424000000000014</v>
      </c>
      <c r="BM896" s="147">
        <f t="shared" si="132"/>
        <v>0.93848986837224257</v>
      </c>
      <c r="BN896" s="130">
        <f t="shared" si="133"/>
        <v>4.4390802395655182E-4</v>
      </c>
      <c r="BO896" s="130" t="str">
        <f t="shared" si="129"/>
        <v/>
      </c>
      <c r="BP896" s="122" t="str">
        <f t="shared" si="130"/>
        <v/>
      </c>
    </row>
    <row r="897" spans="26:68" ht="20.100000000000001" customHeight="1" x14ac:dyDescent="0.25">
      <c r="Z897" s="121">
        <v>362</v>
      </c>
      <c r="AA897" s="121">
        <f t="shared" si="134"/>
        <v>-2.552</v>
      </c>
      <c r="AB897" s="121">
        <f t="shared" si="135"/>
        <v>1.5370725300161052E-2</v>
      </c>
      <c r="AC897" s="121">
        <f t="shared" si="136"/>
        <v>5.3553259382135348E-3</v>
      </c>
      <c r="AD897" s="121">
        <f t="shared" si="137"/>
        <v>1.5370725300161052E-2</v>
      </c>
      <c r="AE897" s="121" t="str">
        <f t="shared" si="138"/>
        <v/>
      </c>
      <c r="AF897" s="121" t="str">
        <f t="shared" si="139"/>
        <v/>
      </c>
      <c r="BK897" s="130"/>
      <c r="BL897" s="130">
        <f t="shared" si="131"/>
        <v>2.3488000000000016</v>
      </c>
      <c r="BM897" s="147">
        <f t="shared" si="132"/>
        <v>0.93804596034828602</v>
      </c>
      <c r="BN897" s="130">
        <f t="shared" si="133"/>
        <v>4.4551431537198649E-4</v>
      </c>
      <c r="BO897" s="130" t="str">
        <f t="shared" si="129"/>
        <v/>
      </c>
      <c r="BP897" s="122" t="str">
        <f t="shared" si="130"/>
        <v/>
      </c>
    </row>
    <row r="898" spans="26:68" ht="20.100000000000001" customHeight="1" x14ac:dyDescent="0.25">
      <c r="Z898" s="121">
        <v>363</v>
      </c>
      <c r="AA898" s="121">
        <f t="shared" si="134"/>
        <v>-2.548</v>
      </c>
      <c r="AB898" s="121">
        <f t="shared" si="135"/>
        <v>1.5528309008888823E-2</v>
      </c>
      <c r="AC898" s="121">
        <f t="shared" si="136"/>
        <v>5.4171235534445838E-3</v>
      </c>
      <c r="AD898" s="121">
        <f t="shared" si="137"/>
        <v>1.5528309008888823E-2</v>
      </c>
      <c r="AE898" s="121" t="str">
        <f t="shared" si="138"/>
        <v/>
      </c>
      <c r="AF898" s="121" t="str">
        <f t="shared" si="139"/>
        <v/>
      </c>
      <c r="BK898" s="130"/>
      <c r="BL898" s="130">
        <f t="shared" si="131"/>
        <v>2.3552000000000017</v>
      </c>
      <c r="BM898" s="147">
        <f t="shared" si="132"/>
        <v>0.93760044603291404</v>
      </c>
      <c r="BN898" s="130">
        <f t="shared" si="133"/>
        <v>4.471181425766968E-4</v>
      </c>
      <c r="BO898" s="130" t="str">
        <f t="shared" si="129"/>
        <v/>
      </c>
      <c r="BP898" s="122" t="str">
        <f t="shared" si="130"/>
        <v/>
      </c>
    </row>
    <row r="899" spans="26:68" ht="20.100000000000001" customHeight="1" x14ac:dyDescent="0.25">
      <c r="Z899" s="121">
        <v>364</v>
      </c>
      <c r="AA899" s="121">
        <f t="shared" si="134"/>
        <v>-2.544</v>
      </c>
      <c r="AB899" s="121">
        <f t="shared" si="135"/>
        <v>1.5687257298768114E-2</v>
      </c>
      <c r="AC899" s="121">
        <f t="shared" si="136"/>
        <v>5.4795542297250881E-3</v>
      </c>
      <c r="AD899" s="121">
        <f t="shared" si="137"/>
        <v>1.5687257298768114E-2</v>
      </c>
      <c r="AE899" s="121" t="str">
        <f t="shared" si="138"/>
        <v/>
      </c>
      <c r="AF899" s="121" t="str">
        <f t="shared" si="139"/>
        <v/>
      </c>
      <c r="BK899" s="130"/>
      <c r="BL899" s="130">
        <f t="shared" si="131"/>
        <v>2.3616000000000019</v>
      </c>
      <c r="BM899" s="147">
        <f t="shared" si="132"/>
        <v>0.93715332789033734</v>
      </c>
      <c r="BN899" s="130">
        <f t="shared" si="133"/>
        <v>4.4871948223668134E-4</v>
      </c>
      <c r="BO899" s="130" t="str">
        <f t="shared" si="129"/>
        <v/>
      </c>
      <c r="BP899" s="122" t="str">
        <f t="shared" si="130"/>
        <v/>
      </c>
    </row>
    <row r="900" spans="26:68" ht="20.100000000000001" customHeight="1" x14ac:dyDescent="0.25">
      <c r="Z900" s="130">
        <v>365</v>
      </c>
      <c r="AA900" s="121">
        <f t="shared" si="134"/>
        <v>-2.54</v>
      </c>
      <c r="AB900" s="121">
        <f t="shared" si="135"/>
        <v>1.5847579025360818E-2</v>
      </c>
      <c r="AC900" s="121">
        <f t="shared" si="136"/>
        <v>5.5426234430825993E-3</v>
      </c>
      <c r="AD900" s="121">
        <f t="shared" si="137"/>
        <v>1.5847579025360818E-2</v>
      </c>
      <c r="AE900" s="121" t="str">
        <f t="shared" si="138"/>
        <v/>
      </c>
      <c r="AF900" s="121" t="str">
        <f t="shared" si="139"/>
        <v/>
      </c>
      <c r="AM900" s="130"/>
      <c r="AZ900" s="130"/>
      <c r="BK900" s="130"/>
      <c r="BL900" s="130">
        <f t="shared" si="131"/>
        <v>2.3680000000000021</v>
      </c>
      <c r="BM900" s="147">
        <f t="shared" si="132"/>
        <v>0.93670460840810066</v>
      </c>
      <c r="BN900" s="130">
        <f t="shared" si="133"/>
        <v>4.503183111890241E-4</v>
      </c>
      <c r="BO900" s="130" t="str">
        <f t="shared" si="129"/>
        <v/>
      </c>
      <c r="BP900" s="122" t="str">
        <f t="shared" si="130"/>
        <v/>
      </c>
    </row>
    <row r="901" spans="26:68" ht="20.100000000000001" customHeight="1" x14ac:dyDescent="0.25">
      <c r="Z901" s="121">
        <v>366</v>
      </c>
      <c r="AA901" s="121">
        <f t="shared" si="134"/>
        <v>-2.536</v>
      </c>
      <c r="AB901" s="121">
        <f t="shared" si="135"/>
        <v>1.6009283068541796E-2</v>
      </c>
      <c r="AC901" s="121">
        <f t="shared" si="136"/>
        <v>5.6063367050156916E-3</v>
      </c>
      <c r="AD901" s="121">
        <f t="shared" si="137"/>
        <v>1.6009283068541796E-2</v>
      </c>
      <c r="AE901" s="121" t="str">
        <f t="shared" si="138"/>
        <v/>
      </c>
      <c r="AF901" s="121" t="str">
        <f t="shared" si="139"/>
        <v/>
      </c>
      <c r="BK901" s="130"/>
      <c r="BL901" s="130">
        <f t="shared" si="131"/>
        <v>2.3744000000000023</v>
      </c>
      <c r="BM901" s="147">
        <f t="shared" si="132"/>
        <v>0.93625429009691163</v>
      </c>
      <c r="BN901" s="130">
        <f t="shared" si="133"/>
        <v>4.5191460644067316E-4</v>
      </c>
      <c r="BO901" s="130" t="str">
        <f t="shared" si="129"/>
        <v/>
      </c>
      <c r="BP901" s="122" t="str">
        <f t="shared" si="130"/>
        <v/>
      </c>
    </row>
    <row r="902" spans="26:68" ht="20.100000000000001" customHeight="1" x14ac:dyDescent="0.25">
      <c r="Z902" s="121">
        <v>367</v>
      </c>
      <c r="AA902" s="121">
        <f t="shared" si="134"/>
        <v>-2.532</v>
      </c>
      <c r="AB902" s="121">
        <f t="shared" si="135"/>
        <v>1.6172378332176187E-2</v>
      </c>
      <c r="AC902" s="121">
        <f t="shared" si="136"/>
        <v>5.6706995625904867E-3</v>
      </c>
      <c r="AD902" s="121">
        <f t="shared" si="137"/>
        <v>1.6172378332176187E-2</v>
      </c>
      <c r="AE902" s="121" t="str">
        <f t="shared" si="138"/>
        <v/>
      </c>
      <c r="AF902" s="121" t="str">
        <f t="shared" si="139"/>
        <v/>
      </c>
      <c r="BK902" s="130"/>
      <c r="BL902" s="130">
        <f t="shared" si="131"/>
        <v>2.3808000000000025</v>
      </c>
      <c r="BM902" s="147">
        <f t="shared" si="132"/>
        <v>0.93580237549047096</v>
      </c>
      <c r="BN902" s="130">
        <f t="shared" si="133"/>
        <v>4.5350834516910687E-4</v>
      </c>
      <c r="BO902" s="130" t="str">
        <f t="shared" si="129"/>
        <v/>
      </c>
      <c r="BP902" s="122" t="str">
        <f t="shared" si="130"/>
        <v/>
      </c>
    </row>
    <row r="903" spans="26:68" ht="20.100000000000001" customHeight="1" x14ac:dyDescent="0.25">
      <c r="Z903" s="121">
        <v>368</v>
      </c>
      <c r="AA903" s="121">
        <f t="shared" si="134"/>
        <v>-2.528</v>
      </c>
      <c r="AB903" s="121">
        <f t="shared" si="135"/>
        <v>1.6336873743791409E-2</v>
      </c>
      <c r="AC903" s="121">
        <f t="shared" si="136"/>
        <v>5.7357175985360354E-3</v>
      </c>
      <c r="AD903" s="121">
        <f t="shared" si="137"/>
        <v>1.6336873743791409E-2</v>
      </c>
      <c r="AE903" s="121" t="str">
        <f t="shared" si="138"/>
        <v/>
      </c>
      <c r="AF903" s="121" t="str">
        <f t="shared" si="139"/>
        <v/>
      </c>
      <c r="BK903" s="130"/>
      <c r="BL903" s="130">
        <f t="shared" si="131"/>
        <v>2.3872000000000027</v>
      </c>
      <c r="BM903" s="147">
        <f t="shared" si="132"/>
        <v>0.93534886714530185</v>
      </c>
      <c r="BN903" s="130">
        <f t="shared" si="133"/>
        <v>4.5509950472055749E-4</v>
      </c>
      <c r="BO903" s="130" t="str">
        <f t="shared" si="129"/>
        <v/>
      </c>
      <c r="BP903" s="122" t="str">
        <f t="shared" si="130"/>
        <v/>
      </c>
    </row>
    <row r="904" spans="26:68" ht="20.100000000000001" customHeight="1" x14ac:dyDescent="0.25">
      <c r="Z904" s="121">
        <v>369</v>
      </c>
      <c r="AA904" s="121">
        <f t="shared" si="134"/>
        <v>-2.524</v>
      </c>
      <c r="AB904" s="121">
        <f t="shared" si="135"/>
        <v>1.6502778254243983E-2</v>
      </c>
      <c r="AC904" s="121">
        <f t="shared" si="136"/>
        <v>5.801396431338245E-3</v>
      </c>
      <c r="AD904" s="121">
        <f t="shared" si="137"/>
        <v>1.6502778254243983E-2</v>
      </c>
      <c r="AE904" s="121" t="str">
        <f t="shared" si="138"/>
        <v/>
      </c>
      <c r="AF904" s="121" t="str">
        <f t="shared" si="139"/>
        <v/>
      </c>
      <c r="BK904" s="130"/>
      <c r="BL904" s="130">
        <f t="shared" si="131"/>
        <v>2.3936000000000028</v>
      </c>
      <c r="BM904" s="147">
        <f t="shared" si="132"/>
        <v>0.9348937676405813</v>
      </c>
      <c r="BN904" s="130">
        <f t="shared" si="133"/>
        <v>4.5668806261045525E-4</v>
      </c>
      <c r="BO904" s="130" t="str">
        <f t="shared" si="129"/>
        <v/>
      </c>
      <c r="BP904" s="122" t="str">
        <f t="shared" si="130"/>
        <v/>
      </c>
    </row>
    <row r="905" spans="26:68" ht="20.100000000000001" customHeight="1" x14ac:dyDescent="0.25">
      <c r="Z905" s="121">
        <v>370</v>
      </c>
      <c r="AA905" s="121">
        <f t="shared" si="134"/>
        <v>-2.52</v>
      </c>
      <c r="AB905" s="121">
        <f t="shared" si="135"/>
        <v>1.6670100837381057E-2</v>
      </c>
      <c r="AC905" s="121">
        <f t="shared" si="136"/>
        <v>5.8677417153325615E-3</v>
      </c>
      <c r="AD905" s="121">
        <f t="shared" si="137"/>
        <v>1.6670100837381057E-2</v>
      </c>
      <c r="AE905" s="121" t="str">
        <f t="shared" si="138"/>
        <v/>
      </c>
      <c r="AF905" s="121" t="str">
        <f t="shared" si="139"/>
        <v/>
      </c>
      <c r="BK905" s="130"/>
      <c r="BL905" s="130">
        <f t="shared" si="131"/>
        <v>2.400000000000003</v>
      </c>
      <c r="BM905" s="147">
        <f t="shared" si="132"/>
        <v>0.93443707957797084</v>
      </c>
      <c r="BN905" s="130">
        <f t="shared" si="133"/>
        <v>4.5827399652320633E-4</v>
      </c>
      <c r="BO905" s="130" t="str">
        <f t="shared" si="129"/>
        <v/>
      </c>
      <c r="BP905" s="122" t="str">
        <f t="shared" si="130"/>
        <v/>
      </c>
    </row>
    <row r="906" spans="26:68" ht="20.100000000000001" customHeight="1" x14ac:dyDescent="0.25">
      <c r="Z906" s="121">
        <v>371</v>
      </c>
      <c r="AA906" s="121">
        <f t="shared" si="134"/>
        <v>-2.516</v>
      </c>
      <c r="AB906" s="121">
        <f t="shared" si="135"/>
        <v>1.6838850489696671E-2</v>
      </c>
      <c r="AC906" s="121">
        <f t="shared" si="136"/>
        <v>5.9347591407952118E-3</v>
      </c>
      <c r="AD906" s="121">
        <f t="shared" si="137"/>
        <v>1.6838850489696671E-2</v>
      </c>
      <c r="AE906" s="121" t="str">
        <f t="shared" si="138"/>
        <v/>
      </c>
      <c r="AF906" s="121" t="str">
        <f t="shared" si="139"/>
        <v/>
      </c>
      <c r="BK906" s="130"/>
      <c r="BL906" s="130">
        <f t="shared" si="131"/>
        <v>2.4064000000000032</v>
      </c>
      <c r="BM906" s="147">
        <f t="shared" si="132"/>
        <v>0.93397880558144764</v>
      </c>
      <c r="BN906" s="130">
        <f t="shared" si="133"/>
        <v>4.5985728431063855E-4</v>
      </c>
      <c r="BO906" s="130" t="str">
        <f t="shared" si="129"/>
        <v/>
      </c>
      <c r="BP906" s="122" t="str">
        <f t="shared" si="130"/>
        <v/>
      </c>
    </row>
    <row r="907" spans="26:68" ht="20.100000000000001" customHeight="1" x14ac:dyDescent="0.25">
      <c r="Z907" s="130">
        <v>372</v>
      </c>
      <c r="AA907" s="121">
        <f t="shared" si="134"/>
        <v>-2.512</v>
      </c>
      <c r="AB907" s="121">
        <f t="shared" si="135"/>
        <v>1.700903622998266E-2</v>
      </c>
      <c r="AC907" s="121">
        <f t="shared" si="136"/>
        <v>6.0024544340331184E-3</v>
      </c>
      <c r="AD907" s="121">
        <f t="shared" si="137"/>
        <v>1.700903622998266E-2</v>
      </c>
      <c r="AE907" s="121" t="str">
        <f t="shared" si="138"/>
        <v/>
      </c>
      <c r="AF907" s="121" t="str">
        <f t="shared" si="139"/>
        <v/>
      </c>
      <c r="AM907" s="130"/>
      <c r="AZ907" s="130"/>
      <c r="BK907" s="130"/>
      <c r="BL907" s="130">
        <f t="shared" si="131"/>
        <v>2.4128000000000034</v>
      </c>
      <c r="BM907" s="147">
        <f t="shared" si="132"/>
        <v>0.933518948297137</v>
      </c>
      <c r="BN907" s="130">
        <f t="shared" si="133"/>
        <v>4.6143790399266749E-4</v>
      </c>
      <c r="BO907" s="130" t="str">
        <f t="shared" si="129"/>
        <v/>
      </c>
      <c r="BP907" s="122" t="str">
        <f t="shared" si="130"/>
        <v/>
      </c>
    </row>
    <row r="908" spans="26:68" ht="20.100000000000001" customHeight="1" x14ac:dyDescent="0.25">
      <c r="Z908" s="121">
        <v>373</v>
      </c>
      <c r="AA908" s="121">
        <f t="shared" si="134"/>
        <v>-2.508</v>
      </c>
      <c r="AB908" s="121">
        <f t="shared" si="135"/>
        <v>1.7180667098974263E-2</v>
      </c>
      <c r="AC908" s="121">
        <f t="shared" si="136"/>
        <v>6.0708333574723871E-3</v>
      </c>
      <c r="AD908" s="121">
        <f t="shared" si="137"/>
        <v>1.7180667098974263E-2</v>
      </c>
      <c r="AE908" s="121" t="str">
        <f t="shared" si="138"/>
        <v/>
      </c>
      <c r="AF908" s="121" t="str">
        <f t="shared" si="139"/>
        <v/>
      </c>
      <c r="BK908" s="130"/>
      <c r="BL908" s="130">
        <f t="shared" si="131"/>
        <v>2.4192000000000036</v>
      </c>
      <c r="BM908" s="147">
        <f t="shared" si="132"/>
        <v>0.93305751039314433</v>
      </c>
      <c r="BN908" s="130">
        <f t="shared" si="133"/>
        <v>4.6301583375607525E-4</v>
      </c>
      <c r="BO908" s="130" t="str">
        <f t="shared" si="129"/>
        <v/>
      </c>
      <c r="BP908" s="122" t="str">
        <f t="shared" si="130"/>
        <v/>
      </c>
    </row>
    <row r="909" spans="26:68" ht="20.100000000000001" customHeight="1" x14ac:dyDescent="0.25">
      <c r="Z909" s="121">
        <v>374</v>
      </c>
      <c r="AA909" s="121">
        <f t="shared" si="134"/>
        <v>-2.504</v>
      </c>
      <c r="AB909" s="121">
        <f t="shared" si="135"/>
        <v>1.7353752158990397E-2</v>
      </c>
      <c r="AC909" s="121">
        <f t="shared" si="136"/>
        <v>6.1399017097453377E-3</v>
      </c>
      <c r="AD909" s="121">
        <f t="shared" si="137"/>
        <v>1.7353752158990397E-2</v>
      </c>
      <c r="AE909" s="121" t="str">
        <f t="shared" si="138"/>
        <v/>
      </c>
      <c r="AF909" s="121" t="str">
        <f t="shared" si="139"/>
        <v/>
      </c>
      <c r="BK909" s="130"/>
      <c r="BL909" s="130">
        <f t="shared" si="131"/>
        <v>2.4256000000000038</v>
      </c>
      <c r="BM909" s="147">
        <f t="shared" si="132"/>
        <v>0.93259449455938825</v>
      </c>
      <c r="BN909" s="130">
        <f t="shared" si="133"/>
        <v>4.6459105195462147E-4</v>
      </c>
      <c r="BO909" s="130" t="str">
        <f t="shared" si="129"/>
        <v/>
      </c>
      <c r="BP909" s="122" t="str">
        <f t="shared" si="130"/>
        <v/>
      </c>
    </row>
    <row r="910" spans="26:68" ht="20.100000000000001" customHeight="1" x14ac:dyDescent="0.25">
      <c r="Z910" s="121">
        <v>375</v>
      </c>
      <c r="AA910" s="121">
        <f t="shared" si="134"/>
        <v>-2.5</v>
      </c>
      <c r="AB910" s="121">
        <f t="shared" si="135"/>
        <v>1.752830049356854E-2</v>
      </c>
      <c r="AC910" s="121">
        <f t="shared" si="136"/>
        <v>6.2096653257761331E-3</v>
      </c>
      <c r="AD910" s="121">
        <f t="shared" si="137"/>
        <v>1.752830049356854E-2</v>
      </c>
      <c r="AE910" s="121" t="str">
        <f t="shared" si="138"/>
        <v/>
      </c>
      <c r="AF910" s="121" t="str">
        <f t="shared" si="139"/>
        <v/>
      </c>
      <c r="BK910" s="130"/>
      <c r="BL910" s="130">
        <f t="shared" si="131"/>
        <v>2.4320000000000039</v>
      </c>
      <c r="BM910" s="147">
        <f t="shared" si="132"/>
        <v>0.93212990350743363</v>
      </c>
      <c r="BN910" s="130">
        <f t="shared" si="133"/>
        <v>4.6616353710837721E-4</v>
      </c>
      <c r="BO910" s="130" t="str">
        <f t="shared" si="129"/>
        <v/>
      </c>
      <c r="BP910" s="122" t="str">
        <f t="shared" si="130"/>
        <v/>
      </c>
    </row>
    <row r="911" spans="26:68" ht="20.100000000000001" customHeight="1" x14ac:dyDescent="0.25">
      <c r="Z911" s="121">
        <v>376</v>
      </c>
      <c r="AA911" s="121">
        <f t="shared" si="134"/>
        <v>-2.496</v>
      </c>
      <c r="AB911" s="121">
        <f t="shared" si="135"/>
        <v>1.7704321207094212E-2</v>
      </c>
      <c r="AC911" s="121">
        <f t="shared" si="136"/>
        <v>6.2801300768649043E-3</v>
      </c>
      <c r="AD911" s="121">
        <f t="shared" si="137"/>
        <v>1.7704321207094212E-2</v>
      </c>
      <c r="AE911" s="121" t="str">
        <f t="shared" si="138"/>
        <v/>
      </c>
      <c r="AF911" s="121" t="str">
        <f t="shared" si="139"/>
        <v/>
      </c>
      <c r="BK911" s="130"/>
      <c r="BL911" s="130">
        <f t="shared" si="131"/>
        <v>2.4384000000000041</v>
      </c>
      <c r="BM911" s="147">
        <f t="shared" si="132"/>
        <v>0.93166373997032526</v>
      </c>
      <c r="BN911" s="130">
        <f t="shared" si="133"/>
        <v>4.6773326790272574E-4</v>
      </c>
      <c r="BO911" s="130" t="str">
        <f t="shared" si="129"/>
        <v/>
      </c>
      <c r="BP911" s="122" t="str">
        <f t="shared" si="130"/>
        <v/>
      </c>
    </row>
    <row r="912" spans="26:68" ht="20.100000000000001" customHeight="1" x14ac:dyDescent="0.25">
      <c r="Z912" s="121">
        <v>377</v>
      </c>
      <c r="AA912" s="121">
        <f t="shared" si="134"/>
        <v>-2.492</v>
      </c>
      <c r="AB912" s="121">
        <f t="shared" si="135"/>
        <v>1.7881823424425094E-2</v>
      </c>
      <c r="AC912" s="121">
        <f t="shared" si="136"/>
        <v>6.3513018707703995E-3</v>
      </c>
      <c r="AD912" s="121">
        <f t="shared" si="137"/>
        <v>1.7881823424425094E-2</v>
      </c>
      <c r="AE912" s="121" t="str">
        <f t="shared" si="138"/>
        <v/>
      </c>
      <c r="AF912" s="121" t="str">
        <f t="shared" si="139"/>
        <v/>
      </c>
      <c r="BK912" s="130"/>
      <c r="BL912" s="130">
        <f t="shared" si="131"/>
        <v>2.4448000000000043</v>
      </c>
      <c r="BM912" s="147">
        <f t="shared" si="132"/>
        <v>0.93119600670242253</v>
      </c>
      <c r="BN912" s="130">
        <f t="shared" si="133"/>
        <v>4.6930022318902864E-4</v>
      </c>
      <c r="BO912" s="130" t="str">
        <f t="shared" si="129"/>
        <v/>
      </c>
      <c r="BP912" s="122" t="str">
        <f t="shared" si="130"/>
        <v/>
      </c>
    </row>
    <row r="913" spans="26:68" ht="20.100000000000001" customHeight="1" x14ac:dyDescent="0.25">
      <c r="Z913" s="130">
        <v>378</v>
      </c>
      <c r="AA913" s="121">
        <f t="shared" si="134"/>
        <v>-2.488</v>
      </c>
      <c r="AB913" s="121">
        <f t="shared" si="135"/>
        <v>1.8060816290509693E-2</v>
      </c>
      <c r="AC913" s="121">
        <f t="shared" si="136"/>
        <v>6.4231866517910977E-3</v>
      </c>
      <c r="AD913" s="121">
        <f t="shared" si="137"/>
        <v>1.8060816290509693E-2</v>
      </c>
      <c r="AE913" s="121" t="str">
        <f t="shared" si="138"/>
        <v/>
      </c>
      <c r="AF913" s="121" t="str">
        <f t="shared" si="139"/>
        <v/>
      </c>
      <c r="AM913" s="130"/>
      <c r="AZ913" s="130"/>
      <c r="BK913" s="130"/>
      <c r="BL913" s="130">
        <f t="shared" si="131"/>
        <v>2.4512000000000045</v>
      </c>
      <c r="BM913" s="147">
        <f t="shared" si="132"/>
        <v>0.9307267064792335</v>
      </c>
      <c r="BN913" s="130">
        <f t="shared" si="133"/>
        <v>4.7086438198307157E-4</v>
      </c>
      <c r="BO913" s="130" t="str">
        <f t="shared" si="129"/>
        <v/>
      </c>
      <c r="BP913" s="122" t="str">
        <f t="shared" si="130"/>
        <v/>
      </c>
    </row>
    <row r="914" spans="26:68" ht="20.100000000000001" customHeight="1" x14ac:dyDescent="0.25">
      <c r="Z914" s="121">
        <v>379</v>
      </c>
      <c r="AA914" s="121">
        <f t="shared" si="134"/>
        <v>-2.484</v>
      </c>
      <c r="AB914" s="121">
        <f t="shared" si="135"/>
        <v>1.824130897000055E-2</v>
      </c>
      <c r="AC914" s="121">
        <f t="shared" si="136"/>
        <v>6.4957904008448265E-3</v>
      </c>
      <c r="AD914" s="121">
        <f t="shared" si="137"/>
        <v>1.824130897000055E-2</v>
      </c>
      <c r="AE914" s="121" t="str">
        <f t="shared" si="138"/>
        <v/>
      </c>
      <c r="AF914" s="121" t="str">
        <f t="shared" si="139"/>
        <v/>
      </c>
      <c r="BK914" s="130"/>
      <c r="BL914" s="130">
        <f t="shared" si="131"/>
        <v>2.4576000000000047</v>
      </c>
      <c r="BM914" s="147">
        <f t="shared" si="132"/>
        <v>0.93025584209725043</v>
      </c>
      <c r="BN914" s="130">
        <f t="shared" si="133"/>
        <v>4.724257234651752E-4</v>
      </c>
      <c r="BO914" s="130" t="str">
        <f t="shared" ref="BO914:BO977" si="140">IF(BM914&lt;(1-$BK$534),BN914,"")</f>
        <v/>
      </c>
      <c r="BP914" s="122" t="str">
        <f t="shared" ref="BP914:BP977" si="141">IF(BM914&lt;(1-$BK$540),BN914,"")</f>
        <v/>
      </c>
    </row>
    <row r="915" spans="26:68" ht="20.100000000000001" customHeight="1" x14ac:dyDescent="0.25">
      <c r="Z915" s="121">
        <v>380</v>
      </c>
      <c r="AA915" s="121">
        <f t="shared" si="134"/>
        <v>-2.48</v>
      </c>
      <c r="AB915" s="121">
        <f t="shared" si="135"/>
        <v>1.8423310646862048E-2</v>
      </c>
      <c r="AC915" s="121">
        <f t="shared" si="136"/>
        <v>6.569119135546763E-3</v>
      </c>
      <c r="AD915" s="121">
        <f t="shared" si="137"/>
        <v>1.8423310646862048E-2</v>
      </c>
      <c r="AE915" s="121" t="str">
        <f t="shared" si="138"/>
        <v/>
      </c>
      <c r="AF915" s="121" t="str">
        <f t="shared" si="139"/>
        <v/>
      </c>
      <c r="BK915" s="130"/>
      <c r="BL915" s="130">
        <f t="shared" ref="BL915:BL978" si="142">BL914+$BO$526</f>
        <v>2.4640000000000049</v>
      </c>
      <c r="BM915" s="147">
        <f t="shared" ref="BM915:BM978" si="143">_xlfn.CHISQ.DIST.RT(BL915,7)</f>
        <v>0.92978341637378525</v>
      </c>
      <c r="BN915" s="130">
        <f t="shared" ref="BN915:BN978" si="144">BM915-BM916</f>
        <v>4.7398422697964016E-4</v>
      </c>
      <c r="BO915" s="130" t="str">
        <f t="shared" si="140"/>
        <v/>
      </c>
      <c r="BP915" s="122" t="str">
        <f t="shared" si="141"/>
        <v/>
      </c>
    </row>
    <row r="916" spans="26:68" ht="20.100000000000001" customHeight="1" x14ac:dyDescent="0.25">
      <c r="Z916" s="121">
        <v>381</v>
      </c>
      <c r="AA916" s="121">
        <f t="shared" si="134"/>
        <v>-2.476</v>
      </c>
      <c r="AB916" s="121">
        <f t="shared" si="135"/>
        <v>1.8606830523972679E-2</v>
      </c>
      <c r="AC916" s="121">
        <f t="shared" si="136"/>
        <v>6.6431789102859009E-3</v>
      </c>
      <c r="AD916" s="121">
        <f t="shared" si="137"/>
        <v>1.8606830523972679E-2</v>
      </c>
      <c r="AE916" s="121" t="str">
        <f t="shared" si="138"/>
        <v/>
      </c>
      <c r="AF916" s="121" t="str">
        <f t="shared" si="139"/>
        <v/>
      </c>
      <c r="BK916" s="130"/>
      <c r="BL916" s="130">
        <f t="shared" si="142"/>
        <v>2.470400000000005</v>
      </c>
      <c r="BM916" s="147">
        <f t="shared" si="143"/>
        <v>0.92930943214680561</v>
      </c>
      <c r="BN916" s="130">
        <f t="shared" si="144"/>
        <v>4.7553987203396986E-4</v>
      </c>
      <c r="BO916" s="130" t="str">
        <f t="shared" si="140"/>
        <v/>
      </c>
      <c r="BP916" s="122" t="str">
        <f t="shared" si="141"/>
        <v/>
      </c>
    </row>
    <row r="917" spans="26:68" ht="20.100000000000001" customHeight="1" x14ac:dyDescent="0.25">
      <c r="Z917" s="121">
        <v>382</v>
      </c>
      <c r="AA917" s="121">
        <f t="shared" si="134"/>
        <v>-2.472</v>
      </c>
      <c r="AB917" s="121">
        <f t="shared" si="135"/>
        <v>1.8791877822721837E-2</v>
      </c>
      <c r="AC917" s="121">
        <f t="shared" si="136"/>
        <v>6.7179758162999237E-3</v>
      </c>
      <c r="AD917" s="121">
        <f t="shared" si="137"/>
        <v>1.8791877822721837E-2</v>
      </c>
      <c r="AE917" s="121" t="str">
        <f t="shared" si="138"/>
        <v/>
      </c>
      <c r="AF917" s="121" t="str">
        <f t="shared" si="139"/>
        <v/>
      </c>
      <c r="BK917" s="130"/>
      <c r="BL917" s="130">
        <f t="shared" si="142"/>
        <v>2.4768000000000052</v>
      </c>
      <c r="BM917" s="147">
        <f t="shared" si="143"/>
        <v>0.92883389227477164</v>
      </c>
      <c r="BN917" s="130">
        <f t="shared" si="144"/>
        <v>4.7709263829909254E-4</v>
      </c>
      <c r="BO917" s="130" t="str">
        <f t="shared" si="140"/>
        <v/>
      </c>
      <c r="BP917" s="122" t="str">
        <f t="shared" si="141"/>
        <v/>
      </c>
    </row>
    <row r="918" spans="26:68" ht="20.100000000000001" customHeight="1" x14ac:dyDescent="0.25">
      <c r="Z918" s="121">
        <v>383</v>
      </c>
      <c r="AA918" s="121">
        <f t="shared" si="134"/>
        <v>-2.468</v>
      </c>
      <c r="AB918" s="121">
        <f t="shared" si="135"/>
        <v>1.897846178260116E-2</v>
      </c>
      <c r="AC918" s="121">
        <f t="shared" si="136"/>
        <v>6.7935159817483944E-3</v>
      </c>
      <c r="AD918" s="121">
        <f t="shared" si="137"/>
        <v>1.897846178260116E-2</v>
      </c>
      <c r="AE918" s="121" t="str">
        <f t="shared" si="138"/>
        <v/>
      </c>
      <c r="AF918" s="121" t="str">
        <f t="shared" si="139"/>
        <v/>
      </c>
      <c r="BK918" s="130"/>
      <c r="BL918" s="130">
        <f t="shared" si="142"/>
        <v>2.4832000000000054</v>
      </c>
      <c r="BM918" s="147">
        <f t="shared" si="143"/>
        <v>0.92835679963647255</v>
      </c>
      <c r="BN918" s="130">
        <f t="shared" si="144"/>
        <v>4.7864250560791799E-4</v>
      </c>
      <c r="BO918" s="130" t="str">
        <f t="shared" si="140"/>
        <v/>
      </c>
      <c r="BP918" s="122" t="str">
        <f t="shared" si="141"/>
        <v/>
      </c>
    </row>
    <row r="919" spans="26:68" ht="20.100000000000001" customHeight="1" x14ac:dyDescent="0.25">
      <c r="Z919" s="121">
        <v>384</v>
      </c>
      <c r="AA919" s="121">
        <f t="shared" ref="AA919:AA982" si="145">$AA$529+(Z919*$AA$532)</f>
        <v>-2.464</v>
      </c>
      <c r="AB919" s="121">
        <f t="shared" ref="AB919:AB982" si="146">_xlfn.NORM.DIST(AA919,AA$525,AA$526,0)</f>
        <v>1.9166591660790256E-2</v>
      </c>
      <c r="AC919" s="121">
        <f t="shared" ref="AC919:AC982" si="147">_xlfn.NORM.DIST(AA919,AA$525,AA$526,1)</f>
        <v>6.8698055717843773E-3</v>
      </c>
      <c r="AD919" s="121">
        <f t="shared" ref="AD919:AD982" si="148">IF(OR(AC919&lt;$AE$531,AC919&gt;$AE$532),AB919,"")</f>
        <v>1.9166591660790256E-2</v>
      </c>
      <c r="AE919" s="121" t="str">
        <f t="shared" ref="AE919:AE982" si="149">IF(AND(AC919&gt;$AE$531,AC919&lt;$AE$532),AB919,"")</f>
        <v/>
      </c>
      <c r="AF919" s="121" t="str">
        <f t="shared" ref="AF919:AF982" si="150">IF(AB919=MAX($AB$535:$AB$2535),AB919,"")</f>
        <v/>
      </c>
      <c r="BK919" s="130"/>
      <c r="BL919" s="130">
        <f t="shared" si="142"/>
        <v>2.4896000000000056</v>
      </c>
      <c r="BM919" s="147">
        <f t="shared" si="143"/>
        <v>0.92787815713086463</v>
      </c>
      <c r="BN919" s="130">
        <f t="shared" si="144"/>
        <v>4.8018945395578161E-4</v>
      </c>
      <c r="BO919" s="130" t="str">
        <f t="shared" si="140"/>
        <v/>
      </c>
      <c r="BP919" s="122" t="str">
        <f t="shared" si="141"/>
        <v/>
      </c>
    </row>
    <row r="920" spans="26:68" ht="20.100000000000001" customHeight="1" x14ac:dyDescent="0.25">
      <c r="Z920" s="130">
        <v>385</v>
      </c>
      <c r="AA920" s="121">
        <f t="shared" si="145"/>
        <v>-2.46</v>
      </c>
      <c r="AB920" s="121">
        <f t="shared" si="146"/>
        <v>1.9356276731736961E-2</v>
      </c>
      <c r="AC920" s="121">
        <f t="shared" si="147"/>
        <v>6.9468507886243092E-3</v>
      </c>
      <c r="AD920" s="121">
        <f t="shared" si="148"/>
        <v>1.9356276731736961E-2</v>
      </c>
      <c r="AE920" s="121" t="str">
        <f t="shared" si="149"/>
        <v/>
      </c>
      <c r="AF920" s="121" t="str">
        <f t="shared" si="150"/>
        <v/>
      </c>
      <c r="AM920" s="130"/>
      <c r="AZ920" s="130"/>
      <c r="BK920" s="130"/>
      <c r="BL920" s="130">
        <f t="shared" si="142"/>
        <v>2.4960000000000058</v>
      </c>
      <c r="BM920" s="147">
        <f t="shared" si="143"/>
        <v>0.92739796767690885</v>
      </c>
      <c r="BN920" s="130">
        <f t="shared" si="144"/>
        <v>4.8173346349922319E-4</v>
      </c>
      <c r="BO920" s="130" t="str">
        <f t="shared" si="140"/>
        <v/>
      </c>
      <c r="BP920" s="122" t="str">
        <f t="shared" si="141"/>
        <v/>
      </c>
    </row>
    <row r="921" spans="26:68" ht="20.100000000000001" customHeight="1" x14ac:dyDescent="0.25">
      <c r="Z921" s="121">
        <v>386</v>
      </c>
      <c r="AA921" s="121">
        <f t="shared" si="145"/>
        <v>-2.456</v>
      </c>
      <c r="AB921" s="121">
        <f t="shared" si="146"/>
        <v>1.9547526286731998E-2</v>
      </c>
      <c r="AC921" s="121">
        <f t="shared" si="147"/>
        <v>7.0246578716162732E-3</v>
      </c>
      <c r="AD921" s="121">
        <f t="shared" si="148"/>
        <v>1.9547526286731998E-2</v>
      </c>
      <c r="AE921" s="121" t="str">
        <f t="shared" si="149"/>
        <v/>
      </c>
      <c r="AF921" s="121" t="str">
        <f t="shared" si="150"/>
        <v/>
      </c>
      <c r="BK921" s="130"/>
      <c r="BL921" s="130">
        <f t="shared" si="142"/>
        <v>2.502400000000006</v>
      </c>
      <c r="BM921" s="147">
        <f t="shared" si="143"/>
        <v>0.92691623421340963</v>
      </c>
      <c r="BN921" s="130">
        <f t="shared" si="144"/>
        <v>4.8327451455598691E-4</v>
      </c>
      <c r="BO921" s="130" t="str">
        <f t="shared" si="140"/>
        <v/>
      </c>
      <c r="BP921" s="122" t="str">
        <f t="shared" si="141"/>
        <v/>
      </c>
    </row>
    <row r="922" spans="26:68" ht="20.100000000000001" customHeight="1" x14ac:dyDescent="0.25">
      <c r="Z922" s="121">
        <v>387</v>
      </c>
      <c r="AA922" s="121">
        <f t="shared" si="145"/>
        <v>-2.452</v>
      </c>
      <c r="AB922" s="121">
        <f t="shared" si="146"/>
        <v>1.9740349633478135E-2</v>
      </c>
      <c r="AC922" s="121">
        <f t="shared" si="147"/>
        <v>7.1032330973064568E-3</v>
      </c>
      <c r="AD922" s="121">
        <f t="shared" si="148"/>
        <v>1.9740349633478135E-2</v>
      </c>
      <c r="AE922" s="121" t="str">
        <f t="shared" si="149"/>
        <v/>
      </c>
      <c r="AF922" s="121" t="str">
        <f t="shared" si="150"/>
        <v/>
      </c>
      <c r="BK922" s="130"/>
      <c r="BL922" s="130">
        <f t="shared" si="142"/>
        <v>2.5088000000000061</v>
      </c>
      <c r="BM922" s="147">
        <f t="shared" si="143"/>
        <v>0.92643295969885364</v>
      </c>
      <c r="BN922" s="130">
        <f t="shared" si="144"/>
        <v>4.8481258760446622E-4</v>
      </c>
      <c r="BO922" s="130" t="str">
        <f t="shared" si="140"/>
        <v/>
      </c>
      <c r="BP922" s="122" t="str">
        <f t="shared" si="141"/>
        <v/>
      </c>
    </row>
    <row r="923" spans="26:68" ht="20.100000000000001" customHeight="1" x14ac:dyDescent="0.25">
      <c r="Z923" s="121">
        <v>388</v>
      </c>
      <c r="AA923" s="121">
        <f t="shared" si="145"/>
        <v>-2.448</v>
      </c>
      <c r="AB923" s="121">
        <f t="shared" si="146"/>
        <v>1.993475609565365E-2</v>
      </c>
      <c r="AC923" s="121">
        <f t="shared" si="147"/>
        <v>7.1825827795039794E-3</v>
      </c>
      <c r="AD923" s="121">
        <f t="shared" si="148"/>
        <v>1.993475609565365E-2</v>
      </c>
      <c r="AE923" s="121" t="str">
        <f t="shared" si="149"/>
        <v/>
      </c>
      <c r="AF923" s="121" t="str">
        <f t="shared" si="150"/>
        <v/>
      </c>
      <c r="BK923" s="130"/>
      <c r="BL923" s="130">
        <f t="shared" si="142"/>
        <v>2.5152000000000063</v>
      </c>
      <c r="BM923" s="147">
        <f t="shared" si="143"/>
        <v>0.92594814711124918</v>
      </c>
      <c r="BN923" s="130">
        <f t="shared" si="144"/>
        <v>4.8634766328303769E-4</v>
      </c>
      <c r="BO923" s="130" t="str">
        <f t="shared" si="140"/>
        <v/>
      </c>
      <c r="BP923" s="122" t="str">
        <f t="shared" si="141"/>
        <v/>
      </c>
    </row>
    <row r="924" spans="26:68" ht="20.100000000000001" customHeight="1" x14ac:dyDescent="0.25">
      <c r="Z924" s="121">
        <v>389</v>
      </c>
      <c r="AA924" s="121">
        <f t="shared" si="145"/>
        <v>-2.444</v>
      </c>
      <c r="AB924" s="121">
        <f t="shared" si="146"/>
        <v>2.0130755012470348E-2</v>
      </c>
      <c r="AC924" s="121">
        <f t="shared" si="147"/>
        <v>7.2627132693438767E-3</v>
      </c>
      <c r="AD924" s="121">
        <f t="shared" si="148"/>
        <v>2.0130755012470348E-2</v>
      </c>
      <c r="AE924" s="121" t="str">
        <f t="shared" si="149"/>
        <v/>
      </c>
      <c r="AF924" s="121" t="str">
        <f t="shared" si="150"/>
        <v/>
      </c>
      <c r="BK924" s="148"/>
      <c r="BL924" s="130">
        <f t="shared" si="142"/>
        <v>2.5216000000000065</v>
      </c>
      <c r="BM924" s="147">
        <f t="shared" si="143"/>
        <v>0.92546179944796614</v>
      </c>
      <c r="BN924" s="130">
        <f t="shared" si="144"/>
        <v>4.878797223892839E-4</v>
      </c>
      <c r="BO924" s="130" t="str">
        <f t="shared" si="140"/>
        <v/>
      </c>
      <c r="BP924" s="122" t="str">
        <f t="shared" si="141"/>
        <v/>
      </c>
    </row>
    <row r="925" spans="26:68" ht="20.100000000000001" customHeight="1" x14ac:dyDescent="0.25">
      <c r="Z925" s="121">
        <v>390</v>
      </c>
      <c r="AA925" s="121">
        <f t="shared" si="145"/>
        <v>-2.44</v>
      </c>
      <c r="AB925" s="121">
        <f t="shared" si="146"/>
        <v>2.0328355738225837E-2</v>
      </c>
      <c r="AC925" s="121">
        <f t="shared" si="147"/>
        <v>7.3436309553483459E-3</v>
      </c>
      <c r="AD925" s="121">
        <f t="shared" si="148"/>
        <v>2.0328355738225837E-2</v>
      </c>
      <c r="AE925" s="121" t="str">
        <f t="shared" si="149"/>
        <v/>
      </c>
      <c r="AF925" s="121" t="str">
        <f t="shared" si="150"/>
        <v/>
      </c>
      <c r="BK925" s="130"/>
      <c r="BL925" s="130">
        <f t="shared" si="142"/>
        <v>2.5280000000000067</v>
      </c>
      <c r="BM925" s="147">
        <f t="shared" si="143"/>
        <v>0.92497391972557685</v>
      </c>
      <c r="BN925" s="130">
        <f t="shared" si="144"/>
        <v>4.8940874588065952E-4</v>
      </c>
      <c r="BO925" s="130" t="str">
        <f t="shared" si="140"/>
        <v/>
      </c>
      <c r="BP925" s="122" t="str">
        <f t="shared" si="141"/>
        <v/>
      </c>
    </row>
    <row r="926" spans="26:68" ht="20.100000000000001" customHeight="1" x14ac:dyDescent="0.25">
      <c r="Z926" s="130">
        <v>391</v>
      </c>
      <c r="AA926" s="121">
        <f t="shared" si="145"/>
        <v>-2.4359999999999999</v>
      </c>
      <c r="AB926" s="121">
        <f t="shared" si="146"/>
        <v>2.0527567641850292E-2</v>
      </c>
      <c r="AC926" s="121">
        <f t="shared" si="147"/>
        <v>7.4253422634862117E-3</v>
      </c>
      <c r="AD926" s="121">
        <f t="shared" si="148"/>
        <v>2.0527567641850292E-2</v>
      </c>
      <c r="AE926" s="121" t="str">
        <f t="shared" si="149"/>
        <v/>
      </c>
      <c r="AF926" s="121" t="str">
        <f t="shared" si="150"/>
        <v/>
      </c>
      <c r="AM926" s="130"/>
      <c r="AZ926" s="130"/>
      <c r="BK926" s="130"/>
      <c r="BL926" s="130">
        <f t="shared" si="142"/>
        <v>2.5344000000000069</v>
      </c>
      <c r="BM926" s="147">
        <f t="shared" si="143"/>
        <v>0.92448451097969619</v>
      </c>
      <c r="BN926" s="130">
        <f t="shared" si="144"/>
        <v>4.9093471487238194E-4</v>
      </c>
      <c r="BO926" s="130" t="str">
        <f t="shared" si="140"/>
        <v/>
      </c>
      <c r="BP926" s="122" t="str">
        <f t="shared" si="141"/>
        <v/>
      </c>
    </row>
    <row r="927" spans="26:68" ht="20.100000000000001" customHeight="1" x14ac:dyDescent="0.25">
      <c r="Z927" s="121">
        <v>392</v>
      </c>
      <c r="AA927" s="121">
        <f t="shared" si="145"/>
        <v>-2.4319999999999999</v>
      </c>
      <c r="AB927" s="121">
        <f t="shared" si="146"/>
        <v>2.0728400106447484E-2</v>
      </c>
      <c r="AC927" s="121">
        <f t="shared" si="147"/>
        <v>7.5078536572305002E-3</v>
      </c>
      <c r="AD927" s="121">
        <f t="shared" si="148"/>
        <v>2.0728400106447484E-2</v>
      </c>
      <c r="AE927" s="121" t="str">
        <f t="shared" si="149"/>
        <v/>
      </c>
      <c r="AF927" s="121" t="str">
        <f t="shared" si="150"/>
        <v/>
      </c>
      <c r="BK927" s="130"/>
      <c r="BL927" s="130">
        <f t="shared" si="142"/>
        <v>2.5408000000000071</v>
      </c>
      <c r="BM927" s="147">
        <f t="shared" si="143"/>
        <v>0.92399357626482381</v>
      </c>
      <c r="BN927" s="130">
        <f t="shared" si="144"/>
        <v>4.9245761063854143E-4</v>
      </c>
      <c r="BO927" s="130" t="str">
        <f t="shared" si="140"/>
        <v/>
      </c>
      <c r="BP927" s="122" t="str">
        <f t="shared" si="141"/>
        <v/>
      </c>
    </row>
    <row r="928" spans="26:68" ht="20.100000000000001" customHeight="1" x14ac:dyDescent="0.25">
      <c r="Z928" s="121">
        <v>393</v>
      </c>
      <c r="AA928" s="121">
        <f t="shared" si="145"/>
        <v>-2.4279999999999999</v>
      </c>
      <c r="AB928" s="121">
        <f t="shared" si="146"/>
        <v>2.0930862528830304E-2</v>
      </c>
      <c r="AC928" s="121">
        <f t="shared" si="147"/>
        <v>7.5911716376142468E-3</v>
      </c>
      <c r="AD928" s="121">
        <f t="shared" si="148"/>
        <v>2.0930862528830304E-2</v>
      </c>
      <c r="AE928" s="121" t="str">
        <f t="shared" si="149"/>
        <v/>
      </c>
      <c r="AF928" s="121" t="str">
        <f t="shared" si="150"/>
        <v/>
      </c>
      <c r="BK928" s="130"/>
      <c r="BL928" s="130">
        <f t="shared" si="142"/>
        <v>2.5472000000000072</v>
      </c>
      <c r="BM928" s="147">
        <f t="shared" si="143"/>
        <v>0.92350111865418527</v>
      </c>
      <c r="BN928" s="130">
        <f t="shared" si="144"/>
        <v>4.9397741461021383E-4</v>
      </c>
      <c r="BO928" s="130" t="str">
        <f t="shared" si="140"/>
        <v/>
      </c>
      <c r="BP928" s="122" t="str">
        <f t="shared" si="141"/>
        <v/>
      </c>
    </row>
    <row r="929" spans="26:68" ht="20.100000000000001" customHeight="1" x14ac:dyDescent="0.25">
      <c r="Z929" s="121">
        <v>394</v>
      </c>
      <c r="AA929" s="121">
        <f t="shared" si="145"/>
        <v>-2.4239999999999999</v>
      </c>
      <c r="AB929" s="121">
        <f t="shared" si="146"/>
        <v>2.1134964319050476E-2</v>
      </c>
      <c r="AC929" s="121">
        <f t="shared" si="147"/>
        <v>7.6753027432843587E-3</v>
      </c>
      <c r="AD929" s="121">
        <f t="shared" si="148"/>
        <v>2.1134964319050476E-2</v>
      </c>
      <c r="AE929" s="121" t="str">
        <f t="shared" si="149"/>
        <v/>
      </c>
      <c r="AF929" s="121" t="str">
        <f t="shared" si="150"/>
        <v/>
      </c>
      <c r="BK929" s="130"/>
      <c r="BL929" s="130">
        <f t="shared" si="142"/>
        <v>2.5536000000000074</v>
      </c>
      <c r="BM929" s="147">
        <f t="shared" si="143"/>
        <v>0.92300714123957506</v>
      </c>
      <c r="BN929" s="130">
        <f t="shared" si="144"/>
        <v>4.9549410837546048E-4</v>
      </c>
      <c r="BO929" s="130" t="str">
        <f t="shared" si="140"/>
        <v/>
      </c>
      <c r="BP929" s="122" t="str">
        <f t="shared" si="141"/>
        <v/>
      </c>
    </row>
    <row r="930" spans="26:68" ht="20.100000000000001" customHeight="1" x14ac:dyDescent="0.25">
      <c r="Z930" s="121">
        <v>395</v>
      </c>
      <c r="AA930" s="121">
        <f t="shared" si="145"/>
        <v>-2.42</v>
      </c>
      <c r="AB930" s="121">
        <f t="shared" si="146"/>
        <v>2.1340714899922782E-2</v>
      </c>
      <c r="AC930" s="121">
        <f t="shared" si="147"/>
        <v>7.7602535505536425E-3</v>
      </c>
      <c r="AD930" s="121">
        <f t="shared" si="148"/>
        <v>2.1340714899922782E-2</v>
      </c>
      <c r="AE930" s="121" t="str">
        <f t="shared" si="149"/>
        <v/>
      </c>
      <c r="AF930" s="121" t="str">
        <f t="shared" si="150"/>
        <v/>
      </c>
      <c r="BK930" s="130"/>
      <c r="BL930" s="130">
        <f t="shared" si="142"/>
        <v>2.5600000000000076</v>
      </c>
      <c r="BM930" s="147">
        <f t="shared" si="143"/>
        <v>0.9225116471311996</v>
      </c>
      <c r="BN930" s="130">
        <f t="shared" si="144"/>
        <v>4.9700767367999443E-4</v>
      </c>
      <c r="BO930" s="130" t="str">
        <f t="shared" si="140"/>
        <v/>
      </c>
      <c r="BP930" s="122" t="str">
        <f t="shared" si="141"/>
        <v/>
      </c>
    </row>
    <row r="931" spans="26:68" ht="20.100000000000001" customHeight="1" x14ac:dyDescent="0.25">
      <c r="Z931" s="121">
        <v>396</v>
      </c>
      <c r="AA931" s="121">
        <f t="shared" si="145"/>
        <v>-2.4159999999999999</v>
      </c>
      <c r="AB931" s="121">
        <f t="shared" si="146"/>
        <v>2.1548123706543448E-2</v>
      </c>
      <c r="AC931" s="121">
        <f t="shared" si="147"/>
        <v>7.846030673450877E-3</v>
      </c>
      <c r="AD931" s="121">
        <f t="shared" si="148"/>
        <v>2.1548123706543448E-2</v>
      </c>
      <c r="AE931" s="121" t="str">
        <f t="shared" si="149"/>
        <v/>
      </c>
      <c r="AF931" s="121" t="str">
        <f t="shared" si="150"/>
        <v/>
      </c>
      <c r="BK931" s="130"/>
      <c r="BL931" s="130">
        <f t="shared" si="142"/>
        <v>2.5664000000000078</v>
      </c>
      <c r="BM931" s="147">
        <f t="shared" si="143"/>
        <v>0.9220146394575196</v>
      </c>
      <c r="BN931" s="130">
        <f t="shared" si="144"/>
        <v>4.9851809242407175E-4</v>
      </c>
      <c r="BO931" s="130" t="str">
        <f t="shared" si="140"/>
        <v/>
      </c>
      <c r="BP931" s="122" t="str">
        <f t="shared" si="141"/>
        <v/>
      </c>
    </row>
    <row r="932" spans="26:68" ht="20.100000000000001" customHeight="1" x14ac:dyDescent="0.25">
      <c r="Z932" s="121">
        <v>397</v>
      </c>
      <c r="AA932" s="121">
        <f t="shared" si="145"/>
        <v>-2.4119999999999999</v>
      </c>
      <c r="AB932" s="121">
        <f t="shared" si="146"/>
        <v>2.1757200185802975E-2</v>
      </c>
      <c r="AC932" s="121">
        <f t="shared" si="147"/>
        <v>7.9326407637690076E-3</v>
      </c>
      <c r="AD932" s="121">
        <f t="shared" si="148"/>
        <v>2.1757200185802975E-2</v>
      </c>
      <c r="AE932" s="121" t="str">
        <f t="shared" si="149"/>
        <v/>
      </c>
      <c r="AF932" s="121" t="str">
        <f t="shared" si="150"/>
        <v/>
      </c>
      <c r="BK932" s="130"/>
      <c r="BL932" s="130">
        <f t="shared" si="142"/>
        <v>2.572800000000008</v>
      </c>
      <c r="BM932" s="147">
        <f t="shared" si="143"/>
        <v>0.92151612136509553</v>
      </c>
      <c r="BN932" s="130">
        <f t="shared" si="144"/>
        <v>5.0002534666493403E-4</v>
      </c>
      <c r="BO932" s="130" t="str">
        <f t="shared" si="140"/>
        <v/>
      </c>
      <c r="BP932" s="122" t="str">
        <f t="shared" si="141"/>
        <v/>
      </c>
    </row>
    <row r="933" spans="26:68" ht="20.100000000000001" customHeight="1" x14ac:dyDescent="0.25">
      <c r="Z933" s="130">
        <v>398</v>
      </c>
      <c r="AA933" s="121">
        <f t="shared" si="145"/>
        <v>-2.4079999999999999</v>
      </c>
      <c r="AB933" s="121">
        <f t="shared" si="146"/>
        <v>2.1967953795893221E-2</v>
      </c>
      <c r="AC933" s="121">
        <f t="shared" si="147"/>
        <v>8.0200905111112702E-3</v>
      </c>
      <c r="AD933" s="121">
        <f t="shared" si="148"/>
        <v>2.1967953795893221E-2</v>
      </c>
      <c r="AE933" s="121" t="str">
        <f t="shared" si="149"/>
        <v/>
      </c>
      <c r="AF933" s="121" t="str">
        <f t="shared" si="150"/>
        <v/>
      </c>
      <c r="AM933" s="130"/>
      <c r="AZ933" s="130"/>
      <c r="BK933" s="130"/>
      <c r="BL933" s="130">
        <f t="shared" si="142"/>
        <v>2.5792000000000082</v>
      </c>
      <c r="BM933" s="147">
        <f t="shared" si="143"/>
        <v>0.9210160960184306</v>
      </c>
      <c r="BN933" s="130">
        <f t="shared" si="144"/>
        <v>5.0152941861414391E-4</v>
      </c>
      <c r="BO933" s="130" t="str">
        <f t="shared" si="140"/>
        <v/>
      </c>
      <c r="BP933" s="122" t="str">
        <f t="shared" si="141"/>
        <v/>
      </c>
    </row>
    <row r="934" spans="26:68" ht="20.100000000000001" customHeight="1" x14ac:dyDescent="0.25">
      <c r="Z934" s="121">
        <v>399</v>
      </c>
      <c r="AA934" s="121">
        <f t="shared" si="145"/>
        <v>-2.4039999999999999</v>
      </c>
      <c r="AB934" s="121">
        <f t="shared" si="146"/>
        <v>2.2180394005808821E-2</v>
      </c>
      <c r="AC934" s="121">
        <f t="shared" si="147"/>
        <v>8.1083866429354588E-3</v>
      </c>
      <c r="AD934" s="121">
        <f t="shared" si="148"/>
        <v>2.2180394005808821E-2</v>
      </c>
      <c r="AE934" s="121" t="str">
        <f t="shared" si="149"/>
        <v/>
      </c>
      <c r="AF934" s="121" t="str">
        <f t="shared" si="150"/>
        <v/>
      </c>
      <c r="BK934" s="130"/>
      <c r="BL934" s="130">
        <f t="shared" si="142"/>
        <v>2.5856000000000083</v>
      </c>
      <c r="BM934" s="147">
        <f t="shared" si="143"/>
        <v>0.92051456659981645</v>
      </c>
      <c r="BN934" s="130">
        <f t="shared" si="144"/>
        <v>5.0303029063791804E-4</v>
      </c>
      <c r="BO934" s="130" t="str">
        <f t="shared" si="140"/>
        <v/>
      </c>
      <c r="BP934" s="122" t="str">
        <f t="shared" si="141"/>
        <v/>
      </c>
    </row>
    <row r="935" spans="26:68" ht="20.100000000000001" customHeight="1" x14ac:dyDescent="0.25">
      <c r="Z935" s="121">
        <v>400</v>
      </c>
      <c r="AA935" s="121">
        <f t="shared" si="145"/>
        <v>-2.4</v>
      </c>
      <c r="AB935" s="121">
        <f t="shared" si="146"/>
        <v>2.2394530294842899E-2</v>
      </c>
      <c r="AC935" s="121">
        <f t="shared" si="147"/>
        <v>8.1975359245961311E-3</v>
      </c>
      <c r="AD935" s="121">
        <f t="shared" si="148"/>
        <v>2.2394530294842899E-2</v>
      </c>
      <c r="AE935" s="121" t="str">
        <f t="shared" si="149"/>
        <v/>
      </c>
      <c r="AF935" s="121" t="str">
        <f t="shared" si="150"/>
        <v/>
      </c>
      <c r="BK935" s="130"/>
      <c r="BL935" s="130">
        <f t="shared" si="142"/>
        <v>2.5920000000000085</v>
      </c>
      <c r="BM935" s="147">
        <f t="shared" si="143"/>
        <v>0.92001153630917853</v>
      </c>
      <c r="BN935" s="130">
        <f t="shared" si="144"/>
        <v>5.045279452566831E-4</v>
      </c>
      <c r="BO935" s="130" t="str">
        <f t="shared" si="140"/>
        <v/>
      </c>
      <c r="BP935" s="122" t="str">
        <f t="shared" si="141"/>
        <v/>
      </c>
    </row>
    <row r="936" spans="26:68" ht="20.100000000000001" customHeight="1" x14ac:dyDescent="0.25">
      <c r="Z936" s="121">
        <v>401</v>
      </c>
      <c r="AA936" s="121">
        <f t="shared" si="145"/>
        <v>-2.3959999999999999</v>
      </c>
      <c r="AB936" s="121">
        <f t="shared" si="146"/>
        <v>2.2610372152077028E-2</v>
      </c>
      <c r="AC936" s="121">
        <f t="shared" si="147"/>
        <v>8.2875451593847245E-3</v>
      </c>
      <c r="AD936" s="121">
        <f t="shared" si="148"/>
        <v>2.2610372152077028E-2</v>
      </c>
      <c r="AE936" s="121" t="str">
        <f t="shared" si="149"/>
        <v/>
      </c>
      <c r="AF936" s="121" t="str">
        <f t="shared" si="150"/>
        <v/>
      </c>
      <c r="BK936" s="130"/>
      <c r="BL936" s="130">
        <f t="shared" si="142"/>
        <v>2.5984000000000087</v>
      </c>
      <c r="BM936" s="147">
        <f t="shared" si="143"/>
        <v>0.91950700836392185</v>
      </c>
      <c r="BN936" s="130">
        <f t="shared" si="144"/>
        <v>5.0602236514452059E-4</v>
      </c>
      <c r="BO936" s="130" t="str">
        <f t="shared" si="140"/>
        <v/>
      </c>
      <c r="BP936" s="122" t="str">
        <f t="shared" si="141"/>
        <v/>
      </c>
    </row>
    <row r="937" spans="26:68" ht="20.100000000000001" customHeight="1" x14ac:dyDescent="0.25">
      <c r="Z937" s="121">
        <v>402</v>
      </c>
      <c r="AA937" s="121">
        <f t="shared" si="145"/>
        <v>-2.3919999999999999</v>
      </c>
      <c r="AB937" s="121">
        <f t="shared" si="146"/>
        <v>2.2827929075865526E-2</v>
      </c>
      <c r="AC937" s="121">
        <f t="shared" si="147"/>
        <v>8.3784211885677643E-3</v>
      </c>
      <c r="AD937" s="121">
        <f t="shared" si="148"/>
        <v>2.2827929075865526E-2</v>
      </c>
      <c r="AE937" s="121" t="str">
        <f t="shared" si="149"/>
        <v/>
      </c>
      <c r="AF937" s="121" t="str">
        <f t="shared" si="150"/>
        <v/>
      </c>
      <c r="BK937" s="130"/>
      <c r="BL937" s="130">
        <f t="shared" si="142"/>
        <v>2.6048000000000089</v>
      </c>
      <c r="BM937" s="147">
        <f t="shared" si="143"/>
        <v>0.91900098599877733</v>
      </c>
      <c r="BN937" s="130">
        <f t="shared" si="144"/>
        <v>5.0751353312838976E-4</v>
      </c>
      <c r="BO937" s="130" t="str">
        <f t="shared" si="140"/>
        <v/>
      </c>
      <c r="BP937" s="122" t="str">
        <f t="shared" si="141"/>
        <v/>
      </c>
    </row>
    <row r="938" spans="26:68" ht="20.100000000000001" customHeight="1" x14ac:dyDescent="0.25">
      <c r="Z938" s="121">
        <v>403</v>
      </c>
      <c r="AA938" s="121">
        <f t="shared" si="145"/>
        <v>-2.3879999999999999</v>
      </c>
      <c r="AB938" s="121">
        <f t="shared" si="146"/>
        <v>2.3047210573314027E-2</v>
      </c>
      <c r="AC938" s="121">
        <f t="shared" si="147"/>
        <v>8.4701708914228305E-3</v>
      </c>
      <c r="AD938" s="121">
        <f t="shared" si="148"/>
        <v>2.3047210573314027E-2</v>
      </c>
      <c r="AE938" s="121" t="str">
        <f t="shared" si="149"/>
        <v/>
      </c>
      <c r="AF938" s="121" t="str">
        <f t="shared" si="150"/>
        <v/>
      </c>
      <c r="BK938" s="130"/>
      <c r="BL938" s="130">
        <f t="shared" si="142"/>
        <v>2.6112000000000091</v>
      </c>
      <c r="BM938" s="147">
        <f t="shared" si="143"/>
        <v>0.91849347246564894</v>
      </c>
      <c r="BN938" s="130">
        <f t="shared" si="144"/>
        <v>5.0900143218757243E-4</v>
      </c>
      <c r="BO938" s="130" t="str">
        <f t="shared" si="140"/>
        <v/>
      </c>
      <c r="BP938" s="122" t="str">
        <f t="shared" si="141"/>
        <v/>
      </c>
    </row>
    <row r="939" spans="26:68" ht="20.100000000000001" customHeight="1" x14ac:dyDescent="0.25">
      <c r="Z939" s="130">
        <v>404</v>
      </c>
      <c r="AA939" s="121">
        <f t="shared" si="145"/>
        <v>-2.3839999999999999</v>
      </c>
      <c r="AB939" s="121">
        <f t="shared" si="146"/>
        <v>2.3268226159752301E-2</v>
      </c>
      <c r="AC939" s="121">
        <f t="shared" si="147"/>
        <v>8.5628011852725838E-3</v>
      </c>
      <c r="AD939" s="121">
        <f t="shared" si="148"/>
        <v>2.3268226159752301E-2</v>
      </c>
      <c r="AE939" s="121" t="str">
        <f t="shared" si="149"/>
        <v/>
      </c>
      <c r="AF939" s="121" t="str">
        <f t="shared" si="150"/>
        <v/>
      </c>
      <c r="AM939" s="130"/>
      <c r="AZ939" s="130"/>
      <c r="BK939" s="130"/>
      <c r="BL939" s="130">
        <f t="shared" si="142"/>
        <v>2.6176000000000093</v>
      </c>
      <c r="BM939" s="147">
        <f t="shared" si="143"/>
        <v>0.91798447103346137</v>
      </c>
      <c r="BN939" s="130">
        <f t="shared" si="144"/>
        <v>5.1048604545389509E-4</v>
      </c>
      <c r="BO939" s="130" t="str">
        <f t="shared" si="140"/>
        <v/>
      </c>
      <c r="BP939" s="122" t="str">
        <f t="shared" si="141"/>
        <v/>
      </c>
    </row>
    <row r="940" spans="26:68" ht="20.100000000000001" customHeight="1" x14ac:dyDescent="0.25">
      <c r="Z940" s="121">
        <v>405</v>
      </c>
      <c r="AA940" s="121">
        <f t="shared" si="145"/>
        <v>-2.38</v>
      </c>
      <c r="AB940" s="121">
        <f t="shared" si="146"/>
        <v>2.3490985358201363E-2</v>
      </c>
      <c r="AC940" s="121">
        <f t="shared" si="147"/>
        <v>8.6563190255165429E-3</v>
      </c>
      <c r="AD940" s="121">
        <f t="shared" si="148"/>
        <v>2.3490985358201363E-2</v>
      </c>
      <c r="AE940" s="121" t="str">
        <f t="shared" si="149"/>
        <v/>
      </c>
      <c r="AF940" s="121" t="str">
        <f t="shared" si="150"/>
        <v/>
      </c>
      <c r="BK940" s="130"/>
      <c r="BL940" s="130">
        <f t="shared" si="142"/>
        <v>2.6240000000000094</v>
      </c>
      <c r="BM940" s="147">
        <f t="shared" si="143"/>
        <v>0.91747398498800747</v>
      </c>
      <c r="BN940" s="130">
        <f t="shared" si="144"/>
        <v>5.1196735621028555E-4</v>
      </c>
      <c r="BO940" s="130" t="str">
        <f t="shared" si="140"/>
        <v/>
      </c>
      <c r="BP940" s="122" t="str">
        <f t="shared" si="141"/>
        <v/>
      </c>
    </row>
    <row r="941" spans="26:68" ht="20.100000000000001" customHeight="1" x14ac:dyDescent="0.25">
      <c r="Z941" s="121">
        <v>406</v>
      </c>
      <c r="AA941" s="121">
        <f t="shared" si="145"/>
        <v>-2.3759999999999999</v>
      </c>
      <c r="AB941" s="121">
        <f t="shared" si="146"/>
        <v>2.3715497698834857E-2</v>
      </c>
      <c r="AC941" s="121">
        <f t="shared" si="147"/>
        <v>8.7507314056608134E-3</v>
      </c>
      <c r="AD941" s="121">
        <f t="shared" si="148"/>
        <v>2.3715497698834857E-2</v>
      </c>
      <c r="AE941" s="121" t="str">
        <f t="shared" si="149"/>
        <v/>
      </c>
      <c r="AF941" s="121" t="str">
        <f t="shared" si="150"/>
        <v/>
      </c>
      <c r="BK941" s="130"/>
      <c r="BL941" s="130">
        <f t="shared" si="142"/>
        <v>2.6304000000000096</v>
      </c>
      <c r="BM941" s="147">
        <f t="shared" si="143"/>
        <v>0.91696201763179719</v>
      </c>
      <c r="BN941" s="130">
        <f t="shared" si="144"/>
        <v>5.1344534789099505E-4</v>
      </c>
      <c r="BO941" s="130" t="str">
        <f t="shared" si="140"/>
        <v/>
      </c>
      <c r="BP941" s="122" t="str">
        <f t="shared" si="141"/>
        <v/>
      </c>
    </row>
    <row r="942" spans="26:68" ht="20.100000000000001" customHeight="1" x14ac:dyDescent="0.25">
      <c r="Z942" s="121">
        <v>407</v>
      </c>
      <c r="AA942" s="121">
        <f t="shared" si="145"/>
        <v>-2.3719999999999999</v>
      </c>
      <c r="AB942" s="121">
        <f t="shared" si="146"/>
        <v>2.3941772718434669E-2</v>
      </c>
      <c r="AC942" s="121">
        <f t="shared" si="147"/>
        <v>8.8460453573455822E-3</v>
      </c>
      <c r="AD942" s="121">
        <f t="shared" si="148"/>
        <v>2.3941772718434669E-2</v>
      </c>
      <c r="AE942" s="121" t="str">
        <f t="shared" si="149"/>
        <v/>
      </c>
      <c r="AF942" s="121" t="str">
        <f t="shared" si="150"/>
        <v/>
      </c>
      <c r="BK942" s="130"/>
      <c r="BL942" s="130">
        <f t="shared" si="142"/>
        <v>2.6368000000000098</v>
      </c>
      <c r="BM942" s="147">
        <f t="shared" si="143"/>
        <v>0.91644857228390619</v>
      </c>
      <c r="BN942" s="130">
        <f t="shared" si="144"/>
        <v>5.1492000408015492E-4</v>
      </c>
      <c r="BO942" s="130" t="str">
        <f t="shared" si="140"/>
        <v/>
      </c>
      <c r="BP942" s="122" t="str">
        <f t="shared" si="141"/>
        <v/>
      </c>
    </row>
    <row r="943" spans="26:68" ht="20.100000000000001" customHeight="1" x14ac:dyDescent="0.25">
      <c r="Z943" s="121">
        <v>408</v>
      </c>
      <c r="AA943" s="121">
        <f t="shared" si="145"/>
        <v>-2.3679999999999999</v>
      </c>
      <c r="AB943" s="121">
        <f t="shared" si="146"/>
        <v>2.4169819959840865E-2</v>
      </c>
      <c r="AC943" s="121">
        <f t="shared" si="147"/>
        <v>8.9422679503704527E-3</v>
      </c>
      <c r="AD943" s="121">
        <f t="shared" si="148"/>
        <v>2.4169819959840865E-2</v>
      </c>
      <c r="AE943" s="121" t="str">
        <f t="shared" si="149"/>
        <v/>
      </c>
      <c r="AF943" s="121" t="str">
        <f t="shared" si="150"/>
        <v/>
      </c>
      <c r="BK943" s="130"/>
      <c r="BL943" s="130">
        <f t="shared" si="142"/>
        <v>2.64320000000001</v>
      </c>
      <c r="BM943" s="147">
        <f t="shared" si="143"/>
        <v>0.91593365227982604</v>
      </c>
      <c r="BN943" s="130">
        <f t="shared" si="144"/>
        <v>5.1639130851255377E-4</v>
      </c>
      <c r="BO943" s="130" t="str">
        <f t="shared" si="140"/>
        <v/>
      </c>
      <c r="BP943" s="122" t="str">
        <f t="shared" si="141"/>
        <v/>
      </c>
    </row>
    <row r="944" spans="26:68" ht="20.100000000000001" customHeight="1" x14ac:dyDescent="0.25">
      <c r="Z944" s="121">
        <v>409</v>
      </c>
      <c r="AA944" s="121">
        <f t="shared" si="145"/>
        <v>-2.3639999999999999</v>
      </c>
      <c r="AB944" s="121">
        <f t="shared" si="146"/>
        <v>2.4399648971395776E-2</v>
      </c>
      <c r="AC944" s="121">
        <f t="shared" si="147"/>
        <v>9.0394062927176173E-3</v>
      </c>
      <c r="AD944" s="121">
        <f t="shared" si="148"/>
        <v>2.4399648971395776E-2</v>
      </c>
      <c r="AE944" s="121" t="str">
        <f t="shared" si="149"/>
        <v/>
      </c>
      <c r="AF944" s="121" t="str">
        <f t="shared" si="150"/>
        <v/>
      </c>
      <c r="BK944" s="130"/>
      <c r="BL944" s="130">
        <f t="shared" si="142"/>
        <v>2.6496000000000102</v>
      </c>
      <c r="BM944" s="147">
        <f t="shared" si="143"/>
        <v>0.91541726097131348</v>
      </c>
      <c r="BN944" s="130">
        <f t="shared" si="144"/>
        <v>5.1785924507208314E-4</v>
      </c>
      <c r="BO944" s="130" t="str">
        <f t="shared" si="140"/>
        <v/>
      </c>
      <c r="BP944" s="122" t="str">
        <f t="shared" si="141"/>
        <v/>
      </c>
    </row>
    <row r="945" spans="26:68" ht="20.100000000000001" customHeight="1" x14ac:dyDescent="0.25">
      <c r="Z945" s="121">
        <v>410</v>
      </c>
      <c r="AA945" s="121">
        <f t="shared" si="145"/>
        <v>-2.36</v>
      </c>
      <c r="AB945" s="121">
        <f t="shared" si="146"/>
        <v>2.4631269306382507E-2</v>
      </c>
      <c r="AC945" s="121">
        <f t="shared" si="147"/>
        <v>9.1374675305726672E-3</v>
      </c>
      <c r="AD945" s="121">
        <f t="shared" si="148"/>
        <v>2.4631269306382507E-2</v>
      </c>
      <c r="AE945" s="121" t="str">
        <f t="shared" si="149"/>
        <v/>
      </c>
      <c r="AF945" s="121" t="str">
        <f t="shared" si="150"/>
        <v/>
      </c>
      <c r="BK945" s="130"/>
      <c r="BL945" s="130">
        <f t="shared" si="142"/>
        <v>2.6560000000000104</v>
      </c>
      <c r="BM945" s="147">
        <f t="shared" si="143"/>
        <v>0.9148994017262414</v>
      </c>
      <c r="BN945" s="130">
        <f t="shared" si="144"/>
        <v>5.1932379779162652E-4</v>
      </c>
      <c r="BO945" s="130" t="str">
        <f t="shared" si="140"/>
        <v/>
      </c>
      <c r="BP945" s="122" t="str">
        <f t="shared" si="141"/>
        <v/>
      </c>
    </row>
    <row r="946" spans="26:68" ht="20.100000000000001" customHeight="1" x14ac:dyDescent="0.25">
      <c r="Z946" s="130">
        <v>411</v>
      </c>
      <c r="AA946" s="121">
        <f t="shared" si="145"/>
        <v>-2.3559999999999999</v>
      </c>
      <c r="AB946" s="121">
        <f t="shared" si="146"/>
        <v>2.4864690522457555E-2</v>
      </c>
      <c r="AC946" s="121">
        <f t="shared" si="147"/>
        <v>9.2364588483432944E-3</v>
      </c>
      <c r="AD946" s="121">
        <f t="shared" si="148"/>
        <v>2.4864690522457555E-2</v>
      </c>
      <c r="AE946" s="121" t="str">
        <f t="shared" si="149"/>
        <v/>
      </c>
      <c r="AF946" s="121" t="str">
        <f t="shared" si="150"/>
        <v/>
      </c>
      <c r="AM946" s="130"/>
      <c r="AZ946" s="130"/>
      <c r="BK946" s="130"/>
      <c r="BL946" s="130">
        <f t="shared" si="142"/>
        <v>2.6624000000000105</v>
      </c>
      <c r="BM946" s="147">
        <f t="shared" si="143"/>
        <v>0.91438007792844977</v>
      </c>
      <c r="BN946" s="130">
        <f t="shared" si="144"/>
        <v>5.2078495085228216E-4</v>
      </c>
      <c r="BO946" s="130" t="str">
        <f t="shared" si="140"/>
        <v/>
      </c>
      <c r="BP946" s="122" t="str">
        <f t="shared" si="141"/>
        <v/>
      </c>
    </row>
    <row r="947" spans="26:68" ht="20.100000000000001" customHeight="1" x14ac:dyDescent="0.25">
      <c r="Z947" s="121">
        <v>412</v>
      </c>
      <c r="AA947" s="121">
        <f t="shared" si="145"/>
        <v>-2.3519999999999999</v>
      </c>
      <c r="AB947" s="121">
        <f t="shared" si="146"/>
        <v>2.5099922181077771E-2</v>
      </c>
      <c r="AC947" s="121">
        <f t="shared" si="147"/>
        <v>9.3363874686755773E-3</v>
      </c>
      <c r="AD947" s="121">
        <f t="shared" si="148"/>
        <v>2.5099922181077771E-2</v>
      </c>
      <c r="AE947" s="121" t="str">
        <f t="shared" si="149"/>
        <v/>
      </c>
      <c r="AF947" s="121" t="str">
        <f t="shared" si="150"/>
        <v/>
      </c>
      <c r="BK947" s="130"/>
      <c r="BL947" s="130">
        <f t="shared" si="142"/>
        <v>2.6688000000000107</v>
      </c>
      <c r="BM947" s="147">
        <f t="shared" si="143"/>
        <v>0.91385929297759749</v>
      </c>
      <c r="BN947" s="130">
        <f t="shared" si="144"/>
        <v>5.2224268858314105E-4</v>
      </c>
      <c r="BO947" s="130" t="str">
        <f t="shared" si="140"/>
        <v/>
      </c>
      <c r="BP947" s="122" t="str">
        <f t="shared" si="141"/>
        <v/>
      </c>
    </row>
    <row r="948" spans="26:68" ht="20.100000000000001" customHeight="1" x14ac:dyDescent="0.25">
      <c r="Z948" s="121">
        <v>413</v>
      </c>
      <c r="AA948" s="121">
        <f t="shared" si="145"/>
        <v>-2.3479999999999999</v>
      </c>
      <c r="AB948" s="121">
        <f t="shared" si="146"/>
        <v>2.53369738469215E-2</v>
      </c>
      <c r="AC948" s="121">
        <f t="shared" si="147"/>
        <v>9.4372606524680963E-3</v>
      </c>
      <c r="AD948" s="121">
        <f t="shared" si="148"/>
        <v>2.53369738469215E-2</v>
      </c>
      <c r="AE948" s="121" t="str">
        <f t="shared" si="149"/>
        <v/>
      </c>
      <c r="AF948" s="121" t="str">
        <f t="shared" si="150"/>
        <v/>
      </c>
      <c r="BK948" s="130"/>
      <c r="BL948" s="130">
        <f t="shared" si="142"/>
        <v>2.6752000000000109</v>
      </c>
      <c r="BM948" s="147">
        <f t="shared" si="143"/>
        <v>0.91333705028901435</v>
      </c>
      <c r="BN948" s="130">
        <f t="shared" si="144"/>
        <v>5.2369699546117587E-4</v>
      </c>
      <c r="BO948" s="130" t="str">
        <f t="shared" si="140"/>
        <v/>
      </c>
      <c r="BP948" s="122" t="str">
        <f t="shared" si="141"/>
        <v/>
      </c>
    </row>
    <row r="949" spans="26:68" ht="20.100000000000001" customHeight="1" x14ac:dyDescent="0.25">
      <c r="Z949" s="121">
        <v>414</v>
      </c>
      <c r="AA949" s="121">
        <f t="shared" si="145"/>
        <v>-2.3439999999999999</v>
      </c>
      <c r="AB949" s="121">
        <f t="shared" si="146"/>
        <v>2.5575855087304117E-2</v>
      </c>
      <c r="AC949" s="121">
        <f t="shared" si="147"/>
        <v>9.5390856988835752E-3</v>
      </c>
      <c r="AD949" s="121">
        <f t="shared" si="148"/>
        <v>2.5575855087304117E-2</v>
      </c>
      <c r="AE949" s="121" t="str">
        <f t="shared" si="149"/>
        <v/>
      </c>
      <c r="AF949" s="121" t="str">
        <f t="shared" si="150"/>
        <v/>
      </c>
      <c r="BK949" s="130"/>
      <c r="BL949" s="130">
        <f t="shared" si="142"/>
        <v>2.6816000000000111</v>
      </c>
      <c r="BM949" s="147">
        <f t="shared" si="143"/>
        <v>0.91281335329355318</v>
      </c>
      <c r="BN949" s="130">
        <f t="shared" si="144"/>
        <v>5.2514785610879855E-4</v>
      </c>
      <c r="BO949" s="130" t="str">
        <f t="shared" si="140"/>
        <v/>
      </c>
      <c r="BP949" s="122" t="str">
        <f t="shared" si="141"/>
        <v/>
      </c>
    </row>
    <row r="950" spans="26:68" ht="20.100000000000001" customHeight="1" x14ac:dyDescent="0.25">
      <c r="Z950" s="121">
        <v>415</v>
      </c>
      <c r="AA950" s="121">
        <f t="shared" si="145"/>
        <v>-2.34</v>
      </c>
      <c r="AB950" s="121">
        <f t="shared" si="146"/>
        <v>2.581657547158769E-2</v>
      </c>
      <c r="AC950" s="121">
        <f t="shared" si="147"/>
        <v>9.6418699453583289E-3</v>
      </c>
      <c r="AD950" s="121">
        <f t="shared" si="148"/>
        <v>2.581657547158769E-2</v>
      </c>
      <c r="AE950" s="121" t="str">
        <f t="shared" si="149"/>
        <v/>
      </c>
      <c r="AF950" s="121" t="str">
        <f t="shared" si="150"/>
        <v/>
      </c>
      <c r="BK950" s="130"/>
      <c r="BL950" s="130">
        <f t="shared" si="142"/>
        <v>2.6880000000000113</v>
      </c>
      <c r="BM950" s="147">
        <f t="shared" si="143"/>
        <v>0.91228820543744438</v>
      </c>
      <c r="BN950" s="130">
        <f t="shared" si="144"/>
        <v>5.2659525529663576E-4</v>
      </c>
      <c r="BO950" s="130" t="str">
        <f t="shared" si="140"/>
        <v/>
      </c>
      <c r="BP950" s="122" t="str">
        <f t="shared" si="141"/>
        <v/>
      </c>
    </row>
    <row r="951" spans="26:68" ht="20.100000000000001" customHeight="1" x14ac:dyDescent="0.25">
      <c r="Z951" s="121">
        <v>416</v>
      </c>
      <c r="AA951" s="121">
        <f t="shared" si="145"/>
        <v>-2.3359999999999999</v>
      </c>
      <c r="AB951" s="121">
        <f t="shared" si="146"/>
        <v>2.6059144570584954E-2</v>
      </c>
      <c r="AC951" s="121">
        <f t="shared" si="147"/>
        <v>9.7456207676091984E-3</v>
      </c>
      <c r="AD951" s="121">
        <f t="shared" si="148"/>
        <v>2.6059144570584954E-2</v>
      </c>
      <c r="AE951" s="121" t="str">
        <f t="shared" si="149"/>
        <v/>
      </c>
      <c r="AF951" s="121" t="str">
        <f t="shared" si="150"/>
        <v/>
      </c>
      <c r="BK951" s="130"/>
      <c r="BL951" s="130">
        <f t="shared" si="142"/>
        <v>2.6944000000000115</v>
      </c>
      <c r="BM951" s="147">
        <f t="shared" si="143"/>
        <v>0.91176161018214774</v>
      </c>
      <c r="BN951" s="130">
        <f t="shared" si="144"/>
        <v>5.280391779393101E-4</v>
      </c>
      <c r="BO951" s="130" t="str">
        <f t="shared" si="140"/>
        <v/>
      </c>
      <c r="BP951" s="122" t="str">
        <f t="shared" si="141"/>
        <v/>
      </c>
    </row>
    <row r="952" spans="26:68" ht="20.100000000000001" customHeight="1" x14ac:dyDescent="0.25">
      <c r="Z952" s="130">
        <v>417</v>
      </c>
      <c r="AA952" s="121">
        <f t="shared" si="145"/>
        <v>-2.3319999999999999</v>
      </c>
      <c r="AB952" s="121">
        <f t="shared" si="146"/>
        <v>2.6303571955957613E-2</v>
      </c>
      <c r="AC952" s="121">
        <f t="shared" si="147"/>
        <v>9.8503455796381673E-3</v>
      </c>
      <c r="AD952" s="121">
        <f t="shared" si="148"/>
        <v>2.6303571955957613E-2</v>
      </c>
      <c r="AE952" s="121" t="str">
        <f t="shared" si="149"/>
        <v/>
      </c>
      <c r="AF952" s="121" t="str">
        <f t="shared" si="150"/>
        <v/>
      </c>
      <c r="AM952" s="130"/>
      <c r="AZ952" s="130"/>
      <c r="BK952" s="130"/>
      <c r="BL952" s="130">
        <f t="shared" si="142"/>
        <v>2.7008000000000116</v>
      </c>
      <c r="BM952" s="147">
        <f t="shared" si="143"/>
        <v>0.91123357100420843</v>
      </c>
      <c r="BN952" s="130">
        <f t="shared" si="144"/>
        <v>5.2947960909766056E-4</v>
      </c>
      <c r="BO952" s="130" t="str">
        <f t="shared" si="140"/>
        <v/>
      </c>
      <c r="BP952" s="122" t="str">
        <f t="shared" si="141"/>
        <v/>
      </c>
    </row>
    <row r="953" spans="26:68" ht="20.100000000000001" customHeight="1" x14ac:dyDescent="0.25">
      <c r="Z953" s="121">
        <v>418</v>
      </c>
      <c r="AA953" s="121">
        <f t="shared" si="145"/>
        <v>-2.3280000000000003</v>
      </c>
      <c r="AB953" s="121">
        <f t="shared" si="146"/>
        <v>2.6549867199608775E-2</v>
      </c>
      <c r="AC953" s="121">
        <f t="shared" si="147"/>
        <v>9.9560518337345662E-3</v>
      </c>
      <c r="AD953" s="121">
        <f t="shared" si="148"/>
        <v>2.6549867199608775E-2</v>
      </c>
      <c r="AE953" s="121" t="str">
        <f t="shared" si="149"/>
        <v/>
      </c>
      <c r="AF953" s="121" t="str">
        <f t="shared" si="150"/>
        <v/>
      </c>
      <c r="BK953" s="130"/>
      <c r="BL953" s="130">
        <f t="shared" si="142"/>
        <v>2.7072000000000118</v>
      </c>
      <c r="BM953" s="147">
        <f t="shared" si="143"/>
        <v>0.91070409139511077</v>
      </c>
      <c r="BN953" s="130">
        <f t="shared" si="144"/>
        <v>5.3091653397763228E-4</v>
      </c>
      <c r="BO953" s="130" t="str">
        <f t="shared" si="140"/>
        <v/>
      </c>
      <c r="BP953" s="122" t="str">
        <f t="shared" si="141"/>
        <v/>
      </c>
    </row>
    <row r="954" spans="26:68" ht="20.100000000000001" customHeight="1" x14ac:dyDescent="0.25">
      <c r="Z954" s="121">
        <v>419</v>
      </c>
      <c r="AA954" s="121">
        <f t="shared" si="145"/>
        <v>-2.3239999999999998</v>
      </c>
      <c r="AB954" s="121">
        <f t="shared" si="146"/>
        <v>2.6798039873069942E-2</v>
      </c>
      <c r="AC954" s="121">
        <f t="shared" si="147"/>
        <v>1.0062747020474831E-2</v>
      </c>
      <c r="AD954" s="121">
        <f t="shared" si="148"/>
        <v>2.6798039873069942E-2</v>
      </c>
      <c r="AE954" s="121" t="str">
        <f t="shared" si="149"/>
        <v/>
      </c>
      <c r="AF954" s="121" t="str">
        <f t="shared" si="150"/>
        <v/>
      </c>
      <c r="BK954" s="130"/>
      <c r="BL954" s="130">
        <f t="shared" si="142"/>
        <v>2.713600000000012</v>
      </c>
      <c r="BM954" s="147">
        <f t="shared" si="143"/>
        <v>0.91017317486113314</v>
      </c>
      <c r="BN954" s="130">
        <f t="shared" si="144"/>
        <v>5.3234993792805607E-4</v>
      </c>
      <c r="BO954" s="130" t="str">
        <f t="shared" si="140"/>
        <v/>
      </c>
      <c r="BP954" s="122" t="str">
        <f t="shared" si="141"/>
        <v/>
      </c>
    </row>
    <row r="955" spans="26:68" ht="20.100000000000001" customHeight="1" x14ac:dyDescent="0.25">
      <c r="Z955" s="121">
        <v>420</v>
      </c>
      <c r="AA955" s="121">
        <f t="shared" si="145"/>
        <v>-2.3200000000000003</v>
      </c>
      <c r="AB955" s="121">
        <f t="shared" si="146"/>
        <v>2.7048099546881761E-2</v>
      </c>
      <c r="AC955" s="121">
        <f t="shared" si="147"/>
        <v>1.0170438668719665E-2</v>
      </c>
      <c r="AD955" s="121">
        <f t="shared" si="148"/>
        <v>2.7048099546881761E-2</v>
      </c>
      <c r="AE955" s="121" t="str">
        <f t="shared" si="149"/>
        <v/>
      </c>
      <c r="AF955" s="121" t="str">
        <f t="shared" si="150"/>
        <v/>
      </c>
      <c r="BK955" s="130"/>
      <c r="BL955" s="130">
        <f t="shared" si="142"/>
        <v>2.7200000000000122</v>
      </c>
      <c r="BM955" s="147">
        <f t="shared" si="143"/>
        <v>0.90964082492320508</v>
      </c>
      <c r="BN955" s="130">
        <f t="shared" si="144"/>
        <v>5.3377980644264689E-4</v>
      </c>
      <c r="BO955" s="130" t="str">
        <f t="shared" si="140"/>
        <v/>
      </c>
      <c r="BP955" s="122" t="str">
        <f t="shared" si="141"/>
        <v/>
      </c>
    </row>
    <row r="956" spans="26:68" ht="20.100000000000001" customHeight="1" x14ac:dyDescent="0.25">
      <c r="Z956" s="121">
        <v>421</v>
      </c>
      <c r="AA956" s="121">
        <f t="shared" si="145"/>
        <v>-2.3159999999999998</v>
      </c>
      <c r="AB956" s="121">
        <f t="shared" si="146"/>
        <v>2.730005578996984E-2</v>
      </c>
      <c r="AC956" s="121">
        <f t="shared" si="147"/>
        <v>1.0279134345609018E-2</v>
      </c>
      <c r="AD956" s="121">
        <f t="shared" si="148"/>
        <v>2.730005578996984E-2</v>
      </c>
      <c r="AE956" s="121" t="str">
        <f t="shared" si="149"/>
        <v/>
      </c>
      <c r="AF956" s="121" t="str">
        <f t="shared" si="150"/>
        <v/>
      </c>
      <c r="BK956" s="130"/>
      <c r="BL956" s="130">
        <f t="shared" si="142"/>
        <v>2.7264000000000124</v>
      </c>
      <c r="BM956" s="147">
        <f t="shared" si="143"/>
        <v>0.90910704511676244</v>
      </c>
      <c r="BN956" s="130">
        <f t="shared" si="144"/>
        <v>5.352061251576723E-4</v>
      </c>
      <c r="BO956" s="130" t="str">
        <f t="shared" si="140"/>
        <v/>
      </c>
      <c r="BP956" s="122" t="str">
        <f t="shared" si="141"/>
        <v/>
      </c>
    </row>
    <row r="957" spans="26:68" ht="20.100000000000001" customHeight="1" x14ac:dyDescent="0.25">
      <c r="Z957" s="121">
        <v>422</v>
      </c>
      <c r="AA957" s="121">
        <f t="shared" si="145"/>
        <v>-2.3120000000000003</v>
      </c>
      <c r="AB957" s="121">
        <f t="shared" si="146"/>
        <v>2.7553918169013935E-2</v>
      </c>
      <c r="AC957" s="121">
        <f t="shared" si="147"/>
        <v>1.0388841656554163E-2</v>
      </c>
      <c r="AD957" s="121">
        <f t="shared" si="148"/>
        <v>2.7553918169013935E-2</v>
      </c>
      <c r="AE957" s="121" t="str">
        <f t="shared" si="149"/>
        <v/>
      </c>
      <c r="AF957" s="121" t="str">
        <f t="shared" si="150"/>
        <v/>
      </c>
      <c r="BK957" s="130"/>
      <c r="BL957" s="130">
        <f t="shared" si="142"/>
        <v>2.7328000000000126</v>
      </c>
      <c r="BM957" s="147">
        <f t="shared" si="143"/>
        <v>0.90857183899160476</v>
      </c>
      <c r="BN957" s="130">
        <f t="shared" si="144"/>
        <v>5.3662887985217456E-4</v>
      </c>
      <c r="BO957" s="130" t="str">
        <f t="shared" si="140"/>
        <v/>
      </c>
      <c r="BP957" s="122" t="str">
        <f t="shared" si="141"/>
        <v/>
      </c>
    </row>
    <row r="958" spans="26:68" ht="20.100000000000001" customHeight="1" x14ac:dyDescent="0.25">
      <c r="Z958" s="121">
        <v>423</v>
      </c>
      <c r="AA958" s="121">
        <f t="shared" si="145"/>
        <v>-2.3079999999999998</v>
      </c>
      <c r="AB958" s="121">
        <f t="shared" si="146"/>
        <v>2.7809696247812415E-2</v>
      </c>
      <c r="AC958" s="121">
        <f t="shared" si="147"/>
        <v>1.0499568245227629E-2</v>
      </c>
      <c r="AD958" s="121">
        <f t="shared" si="148"/>
        <v>2.7809696247812415E-2</v>
      </c>
      <c r="AE958" s="121" t="str">
        <f t="shared" si="149"/>
        <v/>
      </c>
      <c r="AF958" s="121" t="str">
        <f t="shared" si="150"/>
        <v/>
      </c>
      <c r="BK958" s="130"/>
      <c r="BL958" s="130">
        <f t="shared" si="142"/>
        <v>2.7392000000000127</v>
      </c>
      <c r="BM958" s="147">
        <f t="shared" si="143"/>
        <v>0.90803521011175259</v>
      </c>
      <c r="BN958" s="130">
        <f t="shared" si="144"/>
        <v>5.3804805644730447E-4</v>
      </c>
      <c r="BO958" s="130" t="str">
        <f t="shared" si="140"/>
        <v/>
      </c>
      <c r="BP958" s="122" t="str">
        <f t="shared" si="141"/>
        <v/>
      </c>
    </row>
    <row r="959" spans="26:68" ht="20.100000000000001" customHeight="1" x14ac:dyDescent="0.25">
      <c r="Z959" s="130">
        <v>424</v>
      </c>
      <c r="AA959" s="121">
        <f t="shared" si="145"/>
        <v>-2.3040000000000003</v>
      </c>
      <c r="AB959" s="121">
        <f t="shared" si="146"/>
        <v>2.8067399586640077E-2</v>
      </c>
      <c r="AC959" s="121">
        <f t="shared" si="147"/>
        <v>1.0611321793550222E-2</v>
      </c>
      <c r="AD959" s="121">
        <f t="shared" si="148"/>
        <v>2.8067399586640077E-2</v>
      </c>
      <c r="AE959" s="121" t="str">
        <f t="shared" si="149"/>
        <v/>
      </c>
      <c r="AF959" s="121" t="str">
        <f t="shared" si="150"/>
        <v/>
      </c>
      <c r="AM959" s="130"/>
      <c r="AZ959" s="130"/>
      <c r="BK959" s="130"/>
      <c r="BL959" s="130">
        <f t="shared" si="142"/>
        <v>2.7456000000000129</v>
      </c>
      <c r="BM959" s="147">
        <f t="shared" si="143"/>
        <v>0.90749716205530528</v>
      </c>
      <c r="BN959" s="130">
        <f t="shared" si="144"/>
        <v>5.3946364100598831E-4</v>
      </c>
      <c r="BO959" s="130" t="str">
        <f t="shared" si="140"/>
        <v/>
      </c>
      <c r="BP959" s="122" t="str">
        <f t="shared" si="141"/>
        <v/>
      </c>
    </row>
    <row r="960" spans="26:68" ht="20.100000000000001" customHeight="1" x14ac:dyDescent="0.25">
      <c r="Z960" s="121">
        <v>425</v>
      </c>
      <c r="AA960" s="121">
        <f t="shared" si="145"/>
        <v>-2.2999999999999998</v>
      </c>
      <c r="AB960" s="121">
        <f t="shared" si="146"/>
        <v>2.8327037741601186E-2</v>
      </c>
      <c r="AC960" s="121">
        <f t="shared" si="147"/>
        <v>1.0724110021675811E-2</v>
      </c>
      <c r="AD960" s="121">
        <f t="shared" si="148"/>
        <v>2.8327037741601186E-2</v>
      </c>
      <c r="AE960" s="121" t="str">
        <f t="shared" si="149"/>
        <v/>
      </c>
      <c r="AF960" s="121" t="str">
        <f t="shared" si="150"/>
        <v/>
      </c>
      <c r="BK960" s="130"/>
      <c r="BL960" s="130">
        <f t="shared" si="142"/>
        <v>2.7520000000000131</v>
      </c>
      <c r="BM960" s="147">
        <f t="shared" si="143"/>
        <v>0.9069576984142993</v>
      </c>
      <c r="BN960" s="130">
        <f t="shared" si="144"/>
        <v>5.4087561973137355E-4</v>
      </c>
      <c r="BO960" s="130" t="str">
        <f t="shared" si="140"/>
        <v/>
      </c>
      <c r="BP960" s="122" t="str">
        <f t="shared" si="141"/>
        <v/>
      </c>
    </row>
    <row r="961" spans="26:68" ht="20.100000000000001" customHeight="1" x14ac:dyDescent="0.25">
      <c r="Z961" s="121">
        <v>426</v>
      </c>
      <c r="AA961" s="121">
        <f t="shared" si="145"/>
        <v>-2.2960000000000003</v>
      </c>
      <c r="AB961" s="121">
        <f t="shared" si="146"/>
        <v>2.8588620263976003E-2</v>
      </c>
      <c r="AC961" s="121">
        <f t="shared" si="147"/>
        <v>1.0837940687973157E-2</v>
      </c>
      <c r="AD961" s="121">
        <f t="shared" si="148"/>
        <v>2.8588620263976003E-2</v>
      </c>
      <c r="AE961" s="121" t="str">
        <f t="shared" si="149"/>
        <v/>
      </c>
      <c r="AF961" s="121" t="str">
        <f t="shared" si="150"/>
        <v/>
      </c>
      <c r="BK961" s="130"/>
      <c r="BL961" s="130">
        <f t="shared" si="142"/>
        <v>2.7584000000000133</v>
      </c>
      <c r="BM961" s="147">
        <f t="shared" si="143"/>
        <v>0.90641682279456792</v>
      </c>
      <c r="BN961" s="130">
        <f t="shared" si="144"/>
        <v>5.4228397896816105E-4</v>
      </c>
      <c r="BO961" s="130" t="str">
        <f t="shared" si="140"/>
        <v/>
      </c>
      <c r="BP961" s="122" t="str">
        <f t="shared" si="141"/>
        <v/>
      </c>
    </row>
    <row r="962" spans="26:68" ht="20.100000000000001" customHeight="1" x14ac:dyDescent="0.25">
      <c r="Z962" s="121">
        <v>427</v>
      </c>
      <c r="AA962" s="121">
        <f t="shared" si="145"/>
        <v>-2.2919999999999998</v>
      </c>
      <c r="AB962" s="121">
        <f t="shared" si="146"/>
        <v>2.8852156699562519E-2</v>
      </c>
      <c r="AC962" s="121">
        <f t="shared" si="147"/>
        <v>1.0952821589005502E-2</v>
      </c>
      <c r="AD962" s="121">
        <f t="shared" si="148"/>
        <v>2.8852156699562519E-2</v>
      </c>
      <c r="AE962" s="121" t="str">
        <f t="shared" si="149"/>
        <v/>
      </c>
      <c r="AF962" s="121" t="str">
        <f t="shared" si="150"/>
        <v/>
      </c>
      <c r="BK962" s="130"/>
      <c r="BL962" s="130">
        <f t="shared" si="142"/>
        <v>2.7648000000000135</v>
      </c>
      <c r="BM962" s="147">
        <f t="shared" si="143"/>
        <v>0.90587453881559976</v>
      </c>
      <c r="BN962" s="130">
        <f t="shared" si="144"/>
        <v>5.436887052003847E-4</v>
      </c>
      <c r="BO962" s="130" t="str">
        <f t="shared" si="140"/>
        <v/>
      </c>
      <c r="BP962" s="122" t="str">
        <f t="shared" si="141"/>
        <v/>
      </c>
    </row>
    <row r="963" spans="26:68" ht="20.100000000000001" customHeight="1" x14ac:dyDescent="0.25">
      <c r="Z963" s="121">
        <v>428</v>
      </c>
      <c r="AA963" s="121">
        <f t="shared" si="145"/>
        <v>-2.2880000000000003</v>
      </c>
      <c r="AB963" s="121">
        <f t="shared" si="146"/>
        <v>2.9117656588011548E-2</v>
      </c>
      <c r="AC963" s="121">
        <f t="shared" si="147"/>
        <v>1.1068760559507113E-2</v>
      </c>
      <c r="AD963" s="121">
        <f t="shared" si="148"/>
        <v>2.9117656588011548E-2</v>
      </c>
      <c r="AE963" s="121" t="str">
        <f t="shared" si="149"/>
        <v/>
      </c>
      <c r="AF963" s="121" t="str">
        <f t="shared" si="150"/>
        <v/>
      </c>
      <c r="BK963" s="130"/>
      <c r="BL963" s="130">
        <f t="shared" si="142"/>
        <v>2.7712000000000137</v>
      </c>
      <c r="BM963" s="147">
        <f t="shared" si="143"/>
        <v>0.90533085011039938</v>
      </c>
      <c r="BN963" s="130">
        <f t="shared" si="144"/>
        <v>5.4508978505163341E-4</v>
      </c>
      <c r="BO963" s="130" t="str">
        <f t="shared" si="140"/>
        <v/>
      </c>
      <c r="BP963" s="122" t="str">
        <f t="shared" si="141"/>
        <v/>
      </c>
    </row>
    <row r="964" spans="26:68" ht="20.100000000000001" customHeight="1" x14ac:dyDescent="0.25">
      <c r="Z964" s="121">
        <v>429</v>
      </c>
      <c r="AA964" s="121">
        <f t="shared" si="145"/>
        <v>-2.2839999999999998</v>
      </c>
      <c r="AB964" s="121">
        <f t="shared" si="146"/>
        <v>2.9385129462157305E-2</v>
      </c>
      <c r="AC964" s="121">
        <f t="shared" si="147"/>
        <v>1.1185765472357525E-2</v>
      </c>
      <c r="AD964" s="121">
        <f t="shared" si="148"/>
        <v>2.9385129462157305E-2</v>
      </c>
      <c r="AE964" s="121" t="str">
        <f t="shared" si="149"/>
        <v/>
      </c>
      <c r="AF964" s="121" t="str">
        <f t="shared" si="150"/>
        <v/>
      </c>
      <c r="BK964" s="130"/>
      <c r="BL964" s="130">
        <f t="shared" si="142"/>
        <v>2.7776000000000138</v>
      </c>
      <c r="BM964" s="147">
        <f t="shared" si="143"/>
        <v>0.90478576032534774</v>
      </c>
      <c r="BN964" s="130">
        <f t="shared" si="144"/>
        <v>5.4648720528471806E-4</v>
      </c>
      <c r="BO964" s="130" t="str">
        <f t="shared" si="140"/>
        <v/>
      </c>
      <c r="BP964" s="122" t="str">
        <f t="shared" si="141"/>
        <v/>
      </c>
    </row>
    <row r="965" spans="26:68" ht="20.100000000000001" customHeight="1" x14ac:dyDescent="0.25">
      <c r="Z965" s="130">
        <v>430</v>
      </c>
      <c r="AA965" s="121">
        <f t="shared" si="145"/>
        <v>-2.2800000000000002</v>
      </c>
      <c r="AB965" s="121">
        <f t="shared" si="146"/>
        <v>2.965458484734125E-2</v>
      </c>
      <c r="AC965" s="121">
        <f t="shared" si="147"/>
        <v>1.1303844238552777E-2</v>
      </c>
      <c r="AD965" s="121">
        <f t="shared" si="148"/>
        <v>2.965458484734125E-2</v>
      </c>
      <c r="AE965" s="121" t="str">
        <f t="shared" si="149"/>
        <v/>
      </c>
      <c r="AF965" s="121" t="str">
        <f t="shared" si="150"/>
        <v/>
      </c>
      <c r="AM965" s="130"/>
      <c r="AZ965" s="130"/>
      <c r="BK965" s="130"/>
      <c r="BL965" s="130">
        <f t="shared" si="142"/>
        <v>2.784000000000014</v>
      </c>
      <c r="BM965" s="147">
        <f t="shared" si="143"/>
        <v>0.90423927312006303</v>
      </c>
      <c r="BN965" s="130">
        <f t="shared" si="144"/>
        <v>5.4788095279989513E-4</v>
      </c>
      <c r="BO965" s="130" t="str">
        <f t="shared" si="140"/>
        <v/>
      </c>
      <c r="BP965" s="122" t="str">
        <f t="shared" si="141"/>
        <v/>
      </c>
    </row>
    <row r="966" spans="26:68" ht="20.100000000000001" customHeight="1" x14ac:dyDescent="0.25">
      <c r="Z966" s="121">
        <v>431</v>
      </c>
      <c r="AA966" s="121">
        <f t="shared" si="145"/>
        <v>-2.2759999999999998</v>
      </c>
      <c r="AB966" s="121">
        <f t="shared" si="146"/>
        <v>2.9926032260731296E-2</v>
      </c>
      <c r="AC966" s="121">
        <f t="shared" si="147"/>
        <v>1.1423004807174258E-2</v>
      </c>
      <c r="AD966" s="121">
        <f t="shared" si="148"/>
        <v>2.9926032260731296E-2</v>
      </c>
      <c r="AE966" s="121" t="str">
        <f t="shared" si="149"/>
        <v/>
      </c>
      <c r="AF966" s="121" t="str">
        <f t="shared" si="150"/>
        <v/>
      </c>
      <c r="BK966" s="130"/>
      <c r="BL966" s="130">
        <f t="shared" si="142"/>
        <v>2.7904000000000142</v>
      </c>
      <c r="BM966" s="147">
        <f t="shared" si="143"/>
        <v>0.90369139216726313</v>
      </c>
      <c r="BN966" s="130">
        <f t="shared" si="144"/>
        <v>5.4927101463642103E-4</v>
      </c>
      <c r="BO966" s="130" t="str">
        <f t="shared" si="140"/>
        <v/>
      </c>
      <c r="BP966" s="122" t="str">
        <f t="shared" si="141"/>
        <v/>
      </c>
    </row>
    <row r="967" spans="26:68" ht="20.100000000000001" customHeight="1" x14ac:dyDescent="0.25">
      <c r="Z967" s="121">
        <v>432</v>
      </c>
      <c r="AA967" s="121">
        <f t="shared" si="145"/>
        <v>-2.2720000000000002</v>
      </c>
      <c r="AB967" s="121">
        <f t="shared" si="146"/>
        <v>3.0199481210634573E-2</v>
      </c>
      <c r="AC967" s="121">
        <f t="shared" si="147"/>
        <v>1.1543255165354401E-2</v>
      </c>
      <c r="AD967" s="121">
        <f t="shared" si="148"/>
        <v>3.0199481210634573E-2</v>
      </c>
      <c r="AE967" s="121" t="str">
        <f t="shared" si="149"/>
        <v/>
      </c>
      <c r="AF967" s="121" t="str">
        <f t="shared" si="150"/>
        <v/>
      </c>
      <c r="BK967" s="130"/>
      <c r="BL967" s="130">
        <f t="shared" si="142"/>
        <v>2.7968000000000144</v>
      </c>
      <c r="BM967" s="147">
        <f t="shared" si="143"/>
        <v>0.90314212115262671</v>
      </c>
      <c r="BN967" s="130">
        <f t="shared" si="144"/>
        <v>5.5065737797010961E-4</v>
      </c>
      <c r="BO967" s="130" t="str">
        <f t="shared" si="140"/>
        <v/>
      </c>
      <c r="BP967" s="122" t="str">
        <f t="shared" si="141"/>
        <v/>
      </c>
    </row>
    <row r="968" spans="26:68" ht="20.100000000000001" customHeight="1" x14ac:dyDescent="0.25">
      <c r="Z968" s="121">
        <v>433</v>
      </c>
      <c r="AA968" s="121">
        <f t="shared" si="145"/>
        <v>-2.2679999999999998</v>
      </c>
      <c r="AB968" s="121">
        <f t="shared" si="146"/>
        <v>3.0474941195805429E-2</v>
      </c>
      <c r="AC968" s="121">
        <f t="shared" si="147"/>
        <v>1.166460333824015E-2</v>
      </c>
      <c r="AD968" s="121">
        <f t="shared" si="148"/>
        <v>3.0474941195805429E-2</v>
      </c>
      <c r="AE968" s="121" t="str">
        <f t="shared" si="149"/>
        <v/>
      </c>
      <c r="AF968" s="121" t="str">
        <f t="shared" si="150"/>
        <v/>
      </c>
      <c r="BK968" s="130"/>
      <c r="BL968" s="130">
        <f t="shared" si="142"/>
        <v>2.8032000000000146</v>
      </c>
      <c r="BM968" s="147">
        <f t="shared" si="143"/>
        <v>0.9025914637746566</v>
      </c>
      <c r="BN968" s="130">
        <f t="shared" si="144"/>
        <v>5.5204003011377623E-4</v>
      </c>
      <c r="BO968" s="130" t="str">
        <f t="shared" si="140"/>
        <v/>
      </c>
      <c r="BP968" s="122" t="str">
        <f t="shared" si="141"/>
        <v/>
      </c>
    </row>
    <row r="969" spans="26:68" ht="20.100000000000001" customHeight="1" x14ac:dyDescent="0.25">
      <c r="Z969" s="121">
        <v>434</v>
      </c>
      <c r="AA969" s="121">
        <f t="shared" si="145"/>
        <v>-2.2640000000000002</v>
      </c>
      <c r="AB969" s="121">
        <f t="shared" si="146"/>
        <v>3.0752421704747027E-2</v>
      </c>
      <c r="AC969" s="121">
        <f t="shared" si="147"/>
        <v>1.1787057388953028E-2</v>
      </c>
      <c r="AD969" s="121">
        <f t="shared" si="148"/>
        <v>3.0752421704747027E-2</v>
      </c>
      <c r="AE969" s="121" t="str">
        <f t="shared" si="149"/>
        <v/>
      </c>
      <c r="AF969" s="121" t="str">
        <f t="shared" si="150"/>
        <v/>
      </c>
      <c r="BK969" s="130"/>
      <c r="BL969" s="130">
        <f t="shared" si="142"/>
        <v>2.8096000000000148</v>
      </c>
      <c r="BM969" s="147">
        <f t="shared" si="143"/>
        <v>0.90203942374454282</v>
      </c>
      <c r="BN969" s="130">
        <f t="shared" si="144"/>
        <v>5.5341895851679368E-4</v>
      </c>
      <c r="BO969" s="130" t="str">
        <f t="shared" si="140"/>
        <v/>
      </c>
      <c r="BP969" s="122" t="str">
        <f t="shared" si="141"/>
        <v/>
      </c>
    </row>
    <row r="970" spans="26:68" ht="20.100000000000001" customHeight="1" x14ac:dyDescent="0.25">
      <c r="Z970" s="121">
        <v>435</v>
      </c>
      <c r="AA970" s="121">
        <f t="shared" si="145"/>
        <v>-2.2599999999999998</v>
      </c>
      <c r="AB970" s="121">
        <f t="shared" si="146"/>
        <v>3.103193221500827E-2</v>
      </c>
      <c r="AC970" s="121">
        <f t="shared" si="147"/>
        <v>1.1910625418547064E-2</v>
      </c>
      <c r="AD970" s="121">
        <f t="shared" si="148"/>
        <v>3.103193221500827E-2</v>
      </c>
      <c r="AE970" s="121" t="str">
        <f t="shared" si="149"/>
        <v/>
      </c>
      <c r="AF970" s="121" t="str">
        <f t="shared" si="150"/>
        <v/>
      </c>
      <c r="BK970" s="130"/>
      <c r="BL970" s="130">
        <f t="shared" si="142"/>
        <v>2.8160000000000149</v>
      </c>
      <c r="BM970" s="147">
        <f t="shared" si="143"/>
        <v>0.90148600478602603</v>
      </c>
      <c r="BN970" s="130">
        <f t="shared" si="144"/>
        <v>5.5479415076320482E-4</v>
      </c>
      <c r="BO970" s="130" t="str">
        <f t="shared" si="140"/>
        <v/>
      </c>
      <c r="BP970" s="122" t="str">
        <f t="shared" si="141"/>
        <v/>
      </c>
    </row>
    <row r="971" spans="26:68" ht="20.100000000000001" customHeight="1" x14ac:dyDescent="0.25">
      <c r="Z971" s="121">
        <v>436</v>
      </c>
      <c r="AA971" s="121">
        <f t="shared" si="145"/>
        <v>-2.2560000000000002</v>
      </c>
      <c r="AB971" s="121">
        <f t="shared" si="146"/>
        <v>3.1313482192474262E-2</v>
      </c>
      <c r="AC971" s="121">
        <f t="shared" si="147"/>
        <v>1.2035315565963246E-2</v>
      </c>
      <c r="AD971" s="121">
        <f t="shared" si="148"/>
        <v>3.1313482192474262E-2</v>
      </c>
      <c r="AE971" s="121" t="str">
        <f t="shared" si="149"/>
        <v/>
      </c>
      <c r="AF971" s="121" t="str">
        <f t="shared" si="150"/>
        <v/>
      </c>
      <c r="BK971" s="130"/>
      <c r="BL971" s="130">
        <f t="shared" si="142"/>
        <v>2.8224000000000151</v>
      </c>
      <c r="BM971" s="147">
        <f t="shared" si="143"/>
        <v>0.90093121063526282</v>
      </c>
      <c r="BN971" s="130">
        <f t="shared" si="144"/>
        <v>5.5616559457360992E-4</v>
      </c>
      <c r="BO971" s="130" t="str">
        <f t="shared" si="140"/>
        <v/>
      </c>
      <c r="BP971" s="122" t="str">
        <f t="shared" si="141"/>
        <v/>
      </c>
    </row>
    <row r="972" spans="26:68" ht="20.100000000000001" customHeight="1" x14ac:dyDescent="0.25">
      <c r="Z972" s="130">
        <v>437</v>
      </c>
      <c r="AA972" s="121">
        <f t="shared" si="145"/>
        <v>-2.2519999999999998</v>
      </c>
      <c r="AB972" s="121">
        <f t="shared" si="146"/>
        <v>3.1597081090652235E-2</v>
      </c>
      <c r="AC972" s="121">
        <f t="shared" si="147"/>
        <v>1.2161136007981722E-2</v>
      </c>
      <c r="AD972" s="121">
        <f t="shared" si="148"/>
        <v>3.1597081090652235E-2</v>
      </c>
      <c r="AE972" s="121" t="str">
        <f t="shared" si="149"/>
        <v/>
      </c>
      <c r="AF972" s="121" t="str">
        <f t="shared" si="150"/>
        <v/>
      </c>
      <c r="AM972" s="130"/>
      <c r="AZ972" s="130"/>
      <c r="BK972" s="130"/>
      <c r="BL972" s="130">
        <f t="shared" si="142"/>
        <v>2.8288000000000153</v>
      </c>
      <c r="BM972" s="147">
        <f t="shared" si="143"/>
        <v>0.90037504504068921</v>
      </c>
      <c r="BN972" s="130">
        <f t="shared" si="144"/>
        <v>5.575332778021691E-4</v>
      </c>
      <c r="BO972" s="130" t="str">
        <f t="shared" si="140"/>
        <v/>
      </c>
      <c r="BP972" s="122" t="str">
        <f t="shared" si="141"/>
        <v/>
      </c>
    </row>
    <row r="973" spans="26:68" ht="20.100000000000001" customHeight="1" x14ac:dyDescent="0.25">
      <c r="Z973" s="121">
        <v>438</v>
      </c>
      <c r="AA973" s="121">
        <f t="shared" si="145"/>
        <v>-2.2480000000000002</v>
      </c>
      <c r="AB973" s="121">
        <f t="shared" si="146"/>
        <v>3.1882738349951027E-2</v>
      </c>
      <c r="AC973" s="121">
        <f t="shared" si="147"/>
        <v>1.2288094959170577E-2</v>
      </c>
      <c r="AD973" s="121">
        <f t="shared" si="148"/>
        <v>3.1882738349951027E-2</v>
      </c>
      <c r="AE973" s="121" t="str">
        <f t="shared" si="149"/>
        <v/>
      </c>
      <c r="AF973" s="121" t="str">
        <f t="shared" si="150"/>
        <v/>
      </c>
      <c r="BK973" s="130"/>
      <c r="BL973" s="130">
        <f t="shared" si="142"/>
        <v>2.8352000000000155</v>
      </c>
      <c r="BM973" s="147">
        <f t="shared" si="143"/>
        <v>0.89981751176288705</v>
      </c>
      <c r="BN973" s="130">
        <f t="shared" si="144"/>
        <v>5.588971884376015E-4</v>
      </c>
      <c r="BO973" s="130" t="str">
        <f t="shared" si="140"/>
        <v/>
      </c>
      <c r="BP973" s="122" t="str">
        <f t="shared" si="141"/>
        <v/>
      </c>
    </row>
    <row r="974" spans="26:68" ht="20.100000000000001" customHeight="1" x14ac:dyDescent="0.25">
      <c r="Z974" s="121">
        <v>439</v>
      </c>
      <c r="AA974" s="121">
        <f t="shared" si="145"/>
        <v>-2.2439999999999998</v>
      </c>
      <c r="AB974" s="121">
        <f t="shared" si="146"/>
        <v>3.2170463396955971E-2</v>
      </c>
      <c r="AC974" s="121">
        <f t="shared" si="147"/>
        <v>1.241620067183225E-2</v>
      </c>
      <c r="AD974" s="121">
        <f t="shared" si="148"/>
        <v>3.2170463396955971E-2</v>
      </c>
      <c r="AE974" s="121" t="str">
        <f t="shared" si="149"/>
        <v/>
      </c>
      <c r="AF974" s="121" t="str">
        <f t="shared" si="150"/>
        <v/>
      </c>
      <c r="BK974" s="130"/>
      <c r="BL974" s="130">
        <f t="shared" si="142"/>
        <v>2.8416000000000157</v>
      </c>
      <c r="BM974" s="147">
        <f t="shared" si="143"/>
        <v>0.89925861457444944</v>
      </c>
      <c r="BN974" s="130">
        <f t="shared" si="144"/>
        <v>5.6025731460196404E-4</v>
      </c>
      <c r="BO974" s="130" t="str">
        <f t="shared" si="140"/>
        <v/>
      </c>
      <c r="BP974" s="122" t="str">
        <f t="shared" si="141"/>
        <v/>
      </c>
    </row>
    <row r="975" spans="26:68" ht="20.100000000000001" customHeight="1" x14ac:dyDescent="0.25">
      <c r="Z975" s="121">
        <v>440</v>
      </c>
      <c r="AA975" s="121">
        <f t="shared" si="145"/>
        <v>-2.2400000000000002</v>
      </c>
      <c r="AB975" s="121">
        <f t="shared" si="146"/>
        <v>3.2460265643697445E-2</v>
      </c>
      <c r="AC975" s="121">
        <f t="shared" si="147"/>
        <v>1.2545461435946561E-2</v>
      </c>
      <c r="AD975" s="121">
        <f t="shared" si="148"/>
        <v>3.2460265643697445E-2</v>
      </c>
      <c r="AE975" s="121" t="str">
        <f t="shared" si="149"/>
        <v/>
      </c>
      <c r="AF975" s="121" t="str">
        <f t="shared" si="150"/>
        <v/>
      </c>
      <c r="BK975" s="130"/>
      <c r="BL975" s="130">
        <f t="shared" si="142"/>
        <v>2.8480000000000159</v>
      </c>
      <c r="BM975" s="147">
        <f t="shared" si="143"/>
        <v>0.89869835725984748</v>
      </c>
      <c r="BN975" s="130">
        <f t="shared" si="144"/>
        <v>5.616136445509845E-4</v>
      </c>
      <c r="BO975" s="130" t="str">
        <f t="shared" si="140"/>
        <v/>
      </c>
      <c r="BP975" s="122" t="str">
        <f t="shared" si="141"/>
        <v/>
      </c>
    </row>
    <row r="976" spans="26:68" ht="20.100000000000001" customHeight="1" x14ac:dyDescent="0.25">
      <c r="Z976" s="121">
        <v>441</v>
      </c>
      <c r="AA976" s="121">
        <f t="shared" si="145"/>
        <v>-2.2359999999999998</v>
      </c>
      <c r="AB976" s="121">
        <f t="shared" si="146"/>
        <v>3.2752154486914951E-2</v>
      </c>
      <c r="AC976" s="121">
        <f t="shared" si="147"/>
        <v>1.2675885579111186E-2</v>
      </c>
      <c r="AD976" s="121">
        <f t="shared" si="148"/>
        <v>3.2752154486914951E-2</v>
      </c>
      <c r="AE976" s="121" t="str">
        <f t="shared" si="149"/>
        <v/>
      </c>
      <c r="AF976" s="121" t="str">
        <f t="shared" si="150"/>
        <v/>
      </c>
      <c r="BK976" s="130"/>
      <c r="BL976" s="130">
        <f t="shared" si="142"/>
        <v>2.854400000000016</v>
      </c>
      <c r="BM976" s="147">
        <f t="shared" si="143"/>
        <v>0.8981367436152965</v>
      </c>
      <c r="BN976" s="130">
        <f t="shared" si="144"/>
        <v>5.6296616667184107E-4</v>
      </c>
      <c r="BO976" s="130" t="str">
        <f t="shared" si="140"/>
        <v/>
      </c>
      <c r="BP976" s="122" t="str">
        <f t="shared" si="141"/>
        <v/>
      </c>
    </row>
    <row r="977" spans="26:68" ht="20.100000000000001" customHeight="1" x14ac:dyDescent="0.25">
      <c r="Z977" s="121">
        <v>442</v>
      </c>
      <c r="AA977" s="121">
        <f t="shared" si="145"/>
        <v>-2.2320000000000002</v>
      </c>
      <c r="AB977" s="121">
        <f t="shared" si="146"/>
        <v>3.3046139307314801E-2</v>
      </c>
      <c r="AC977" s="121">
        <f t="shared" si="147"/>
        <v>1.2807481466478867E-2</v>
      </c>
      <c r="AD977" s="121">
        <f t="shared" si="148"/>
        <v>3.3046139307314801E-2</v>
      </c>
      <c r="AE977" s="121" t="str">
        <f t="shared" si="149"/>
        <v/>
      </c>
      <c r="AF977" s="121" t="str">
        <f t="shared" si="150"/>
        <v/>
      </c>
      <c r="BK977" s="130"/>
      <c r="BL977" s="130">
        <f t="shared" si="142"/>
        <v>2.8608000000000162</v>
      </c>
      <c r="BM977" s="147">
        <f t="shared" si="143"/>
        <v>0.89757377744862465</v>
      </c>
      <c r="BN977" s="130">
        <f t="shared" si="144"/>
        <v>5.6431486948438359E-4</v>
      </c>
      <c r="BO977" s="130" t="str">
        <f t="shared" si="140"/>
        <v/>
      </c>
      <c r="BP977" s="122" t="str">
        <f t="shared" si="141"/>
        <v/>
      </c>
    </row>
    <row r="978" spans="26:68" ht="20.100000000000001" customHeight="1" x14ac:dyDescent="0.25">
      <c r="Z978" s="130">
        <v>443</v>
      </c>
      <c r="AA978" s="121">
        <f t="shared" si="145"/>
        <v>-2.2279999999999998</v>
      </c>
      <c r="AB978" s="121">
        <f t="shared" si="146"/>
        <v>3.3342229468823328E-2</v>
      </c>
      <c r="AC978" s="121">
        <f t="shared" si="147"/>
        <v>1.2940257500691962E-2</v>
      </c>
      <c r="AD978" s="121">
        <f t="shared" si="148"/>
        <v>3.3342229468823328E-2</v>
      </c>
      <c r="AE978" s="121" t="str">
        <f t="shared" si="149"/>
        <v/>
      </c>
      <c r="AF978" s="121" t="str">
        <f t="shared" si="150"/>
        <v/>
      </c>
      <c r="AM978" s="130"/>
      <c r="AZ978" s="130"/>
      <c r="BK978" s="130"/>
      <c r="BL978" s="130">
        <f t="shared" si="142"/>
        <v>2.8672000000000164</v>
      </c>
      <c r="BM978" s="147">
        <f t="shared" si="143"/>
        <v>0.89700946257914027</v>
      </c>
      <c r="BN978" s="130">
        <f t="shared" si="144"/>
        <v>5.6565974164013433E-4</v>
      </c>
      <c r="BO978" s="130" t="str">
        <f t="shared" ref="BO978:BO1041" si="151">IF(BM978&lt;(1-$BK$534),BN978,"")</f>
        <v/>
      </c>
      <c r="BP978" s="122" t="str">
        <f t="shared" ref="BP978:BP1041" si="152">IF(BM978&lt;(1-$BK$540),BN978,"")</f>
        <v/>
      </c>
    </row>
    <row r="979" spans="26:68" ht="20.100000000000001" customHeight="1" x14ac:dyDescent="0.25">
      <c r="Z979" s="121">
        <v>444</v>
      </c>
      <c r="AA979" s="121">
        <f t="shared" si="145"/>
        <v>-2.2240000000000002</v>
      </c>
      <c r="AB979" s="121">
        <f t="shared" si="146"/>
        <v>3.3640434317833839E-2</v>
      </c>
      <c r="AC979" s="121">
        <f t="shared" si="147"/>
        <v>1.3074222121813604E-2</v>
      </c>
      <c r="AD979" s="121">
        <f t="shared" si="148"/>
        <v>3.3640434317833839E-2</v>
      </c>
      <c r="AE979" s="121" t="str">
        <f t="shared" si="149"/>
        <v/>
      </c>
      <c r="AF979" s="121" t="str">
        <f t="shared" si="150"/>
        <v/>
      </c>
      <c r="BK979" s="130"/>
      <c r="BL979" s="130">
        <f t="shared" ref="BL979:BL1042" si="153">BL978+$BO$526</f>
        <v>2.8736000000000166</v>
      </c>
      <c r="BM979" s="147">
        <f t="shared" ref="BM979:BM1042" si="154">_xlfn.CHISQ.DIST.RT(BL979,7)</f>
        <v>0.89644380283750014</v>
      </c>
      <c r="BN979" s="130">
        <f t="shared" ref="BN979:BN1042" si="155">BM979-BM980</f>
        <v>5.6700077192051168E-4</v>
      </c>
      <c r="BO979" s="130" t="str">
        <f t="shared" si="151"/>
        <v/>
      </c>
      <c r="BP979" s="122" t="str">
        <f t="shared" si="152"/>
        <v/>
      </c>
    </row>
    <row r="980" spans="26:68" ht="20.100000000000001" customHeight="1" x14ac:dyDescent="0.25">
      <c r="Z980" s="121">
        <v>445</v>
      </c>
      <c r="AA980" s="121">
        <f t="shared" si="145"/>
        <v>-2.2199999999999998</v>
      </c>
      <c r="AB980" s="121">
        <f t="shared" si="146"/>
        <v>3.3940763182449214E-2</v>
      </c>
      <c r="AC980" s="121">
        <f t="shared" si="147"/>
        <v>1.3209383807256293E-2</v>
      </c>
      <c r="AD980" s="121">
        <f t="shared" si="148"/>
        <v>3.3940763182449214E-2</v>
      </c>
      <c r="AE980" s="121" t="str">
        <f t="shared" si="149"/>
        <v/>
      </c>
      <c r="AF980" s="121" t="str">
        <f t="shared" si="150"/>
        <v/>
      </c>
      <c r="BK980" s="130"/>
      <c r="BL980" s="130">
        <f t="shared" si="153"/>
        <v>2.8800000000000168</v>
      </c>
      <c r="BM980" s="147">
        <f t="shared" si="154"/>
        <v>0.89587680206557962</v>
      </c>
      <c r="BN980" s="130">
        <f t="shared" si="155"/>
        <v>5.6833794923816239E-4</v>
      </c>
      <c r="BO980" s="130" t="str">
        <f t="shared" si="151"/>
        <v/>
      </c>
      <c r="BP980" s="122" t="str">
        <f t="shared" si="152"/>
        <v/>
      </c>
    </row>
    <row r="981" spans="26:68" ht="20.100000000000001" customHeight="1" x14ac:dyDescent="0.25">
      <c r="Z981" s="121">
        <v>446</v>
      </c>
      <c r="AA981" s="121">
        <f t="shared" si="145"/>
        <v>-2.2160000000000002</v>
      </c>
      <c r="AB981" s="121">
        <f t="shared" si="146"/>
        <v>3.4243225371718061E-2</v>
      </c>
      <c r="AC981" s="121">
        <f t="shared" si="147"/>
        <v>1.3345751071706949E-2</v>
      </c>
      <c r="AD981" s="121">
        <f t="shared" si="148"/>
        <v>3.4243225371718061E-2</v>
      </c>
      <c r="AE981" s="121" t="str">
        <f t="shared" si="149"/>
        <v/>
      </c>
      <c r="AF981" s="121" t="str">
        <f t="shared" si="150"/>
        <v/>
      </c>
      <c r="BK981" s="130"/>
      <c r="BL981" s="130">
        <f t="shared" si="153"/>
        <v>2.886400000000017</v>
      </c>
      <c r="BM981" s="147">
        <f t="shared" si="154"/>
        <v>0.89530846411634146</v>
      </c>
      <c r="BN981" s="130">
        <f t="shared" si="155"/>
        <v>5.6967126263540724E-4</v>
      </c>
      <c r="BO981" s="130" t="str">
        <f t="shared" si="151"/>
        <v/>
      </c>
      <c r="BP981" s="122" t="str">
        <f t="shared" si="152"/>
        <v/>
      </c>
    </row>
    <row r="982" spans="26:68" ht="20.100000000000001" customHeight="1" x14ac:dyDescent="0.25">
      <c r="Z982" s="121">
        <v>447</v>
      </c>
      <c r="AA982" s="121">
        <f t="shared" si="145"/>
        <v>-2.2119999999999997</v>
      </c>
      <c r="AB982" s="121">
        <f t="shared" si="146"/>
        <v>3.4547830174866838E-2</v>
      </c>
      <c r="AC982" s="121">
        <f t="shared" si="147"/>
        <v>1.348333246704945E-2</v>
      </c>
      <c r="AD982" s="121">
        <f t="shared" si="148"/>
        <v>3.4547830174866838E-2</v>
      </c>
      <c r="AE982" s="121" t="str">
        <f t="shared" si="149"/>
        <v/>
      </c>
      <c r="AF982" s="121" t="str">
        <f t="shared" si="150"/>
        <v/>
      </c>
      <c r="BK982" s="130"/>
      <c r="BL982" s="130">
        <f t="shared" si="153"/>
        <v>2.8928000000000171</v>
      </c>
      <c r="BM982" s="147">
        <f t="shared" si="154"/>
        <v>0.89473879285370606</v>
      </c>
      <c r="BN982" s="130">
        <f t="shared" si="155"/>
        <v>5.710007012833529E-4</v>
      </c>
      <c r="BO982" s="130" t="str">
        <f t="shared" si="151"/>
        <v/>
      </c>
      <c r="BP982" s="122" t="str">
        <f t="shared" si="152"/>
        <v/>
      </c>
    </row>
    <row r="983" spans="26:68" ht="20.100000000000001" customHeight="1" x14ac:dyDescent="0.25">
      <c r="Z983" s="121">
        <v>448</v>
      </c>
      <c r="AA983" s="121">
        <f t="shared" ref="AA983:AA1046" si="156">$AA$529+(Z983*$AA$532)</f>
        <v>-2.2080000000000002</v>
      </c>
      <c r="AB983" s="121">
        <f t="shared" ref="AB983:AB1046" si="157">_xlfn.NORM.DIST(AA983,AA$525,AA$526,0)</f>
        <v>3.4854586860525415E-2</v>
      </c>
      <c r="AC983" s="121">
        <f t="shared" ref="AC983:AC1046" si="158">_xlfn.NORM.DIST(AA983,AA$525,AA$526,1)</f>
        <v>1.3622136582283511E-2</v>
      </c>
      <c r="AD983" s="121">
        <f t="shared" ref="AD983:AD1046" si="159">IF(OR(AC983&lt;$AE$531,AC983&gt;$AE$532),AB983,"")</f>
        <v>3.4854586860525415E-2</v>
      </c>
      <c r="AE983" s="121" t="str">
        <f t="shared" ref="AE983:AE1046" si="160">IF(AND(AC983&gt;$AE$531,AC983&lt;$AE$532),AB983,"")</f>
        <v/>
      </c>
      <c r="AF983" s="121" t="str">
        <f t="shared" ref="AF983:AF1046" si="161">IF(AB983=MAX($AB$535:$AB$2535),AB983,"")</f>
        <v/>
      </c>
      <c r="BK983" s="130"/>
      <c r="BL983" s="130">
        <f t="shared" si="153"/>
        <v>2.8992000000000173</v>
      </c>
      <c r="BM983" s="147">
        <f t="shared" si="154"/>
        <v>0.8941677921524227</v>
      </c>
      <c r="BN983" s="130">
        <f t="shared" si="155"/>
        <v>5.7232625448255803E-4</v>
      </c>
      <c r="BO983" s="130" t="str">
        <f t="shared" si="151"/>
        <v/>
      </c>
      <c r="BP983" s="122" t="str">
        <f t="shared" si="152"/>
        <v/>
      </c>
    </row>
    <row r="984" spans="26:68" ht="20.100000000000001" customHeight="1" x14ac:dyDescent="0.25">
      <c r="Z984" s="121">
        <v>449</v>
      </c>
      <c r="AA984" s="121">
        <f t="shared" si="156"/>
        <v>-2.2039999999999997</v>
      </c>
      <c r="AB984" s="121">
        <f t="shared" si="157"/>
        <v>3.5163504675948587E-2</v>
      </c>
      <c r="AC984" s="121">
        <f t="shared" si="158"/>
        <v>1.3762172043440992E-2</v>
      </c>
      <c r="AD984" s="121">
        <f t="shared" si="159"/>
        <v>3.5163504675948587E-2</v>
      </c>
      <c r="AE984" s="121" t="str">
        <f t="shared" si="160"/>
        <v/>
      </c>
      <c r="AF984" s="121" t="str">
        <f t="shared" si="161"/>
        <v/>
      </c>
      <c r="BK984" s="130"/>
      <c r="BL984" s="130">
        <f t="shared" si="153"/>
        <v>2.9056000000000175</v>
      </c>
      <c r="BM984" s="147">
        <f t="shared" si="154"/>
        <v>0.89359546589794014</v>
      </c>
      <c r="BN984" s="130">
        <f t="shared" si="155"/>
        <v>5.7364791166136797E-4</v>
      </c>
      <c r="BO984" s="130" t="str">
        <f t="shared" si="151"/>
        <v/>
      </c>
      <c r="BP984" s="122" t="str">
        <f t="shared" si="152"/>
        <v/>
      </c>
    </row>
    <row r="985" spans="26:68" ht="20.100000000000001" customHeight="1" x14ac:dyDescent="0.25">
      <c r="Z985" s="130">
        <v>450</v>
      </c>
      <c r="AA985" s="121">
        <f t="shared" si="156"/>
        <v>-2.2000000000000002</v>
      </c>
      <c r="AB985" s="121">
        <f t="shared" si="157"/>
        <v>3.5474592846231424E-2</v>
      </c>
      <c r="AC985" s="121">
        <f t="shared" si="158"/>
        <v>1.3903447513498597E-2</v>
      </c>
      <c r="AD985" s="121">
        <f t="shared" si="159"/>
        <v>3.5474592846231424E-2</v>
      </c>
      <c r="AE985" s="121" t="str">
        <f t="shared" si="160"/>
        <v/>
      </c>
      <c r="AF985" s="121" t="str">
        <f t="shared" si="161"/>
        <v/>
      </c>
      <c r="AM985" s="130"/>
      <c r="AZ985" s="130"/>
      <c r="BK985" s="130"/>
      <c r="BL985" s="130">
        <f t="shared" si="153"/>
        <v>2.9120000000000177</v>
      </c>
      <c r="BM985" s="147">
        <f t="shared" si="154"/>
        <v>0.89302181798627878</v>
      </c>
      <c r="BN985" s="130">
        <f t="shared" si="155"/>
        <v>5.7496566237591473E-4</v>
      </c>
      <c r="BO985" s="130" t="str">
        <f t="shared" si="151"/>
        <v/>
      </c>
      <c r="BP985" s="122" t="str">
        <f t="shared" si="152"/>
        <v/>
      </c>
    </row>
    <row r="986" spans="26:68" ht="20.100000000000001" customHeight="1" x14ac:dyDescent="0.25">
      <c r="Z986" s="121">
        <v>451</v>
      </c>
      <c r="AA986" s="121">
        <f t="shared" si="156"/>
        <v>-2.1959999999999997</v>
      </c>
      <c r="AB986" s="121">
        <f t="shared" si="157"/>
        <v>3.5787860573520222E-2</v>
      </c>
      <c r="AC986" s="121">
        <f t="shared" si="158"/>
        <v>1.4045971692287908E-2</v>
      </c>
      <c r="AD986" s="121">
        <f t="shared" si="159"/>
        <v>3.5787860573520222E-2</v>
      </c>
      <c r="AE986" s="121" t="str">
        <f t="shared" si="160"/>
        <v/>
      </c>
      <c r="AF986" s="121" t="str">
        <f t="shared" si="161"/>
        <v/>
      </c>
      <c r="BK986" s="130"/>
      <c r="BL986" s="130">
        <f t="shared" si="153"/>
        <v>2.9184000000000179</v>
      </c>
      <c r="BM986" s="147">
        <f t="shared" si="154"/>
        <v>0.89244685232390286</v>
      </c>
      <c r="BN986" s="130">
        <f t="shared" si="155"/>
        <v>5.7627949630933983E-4</v>
      </c>
      <c r="BO986" s="130" t="str">
        <f t="shared" si="151"/>
        <v/>
      </c>
      <c r="BP986" s="122" t="str">
        <f t="shared" si="152"/>
        <v/>
      </c>
    </row>
    <row r="987" spans="26:68" ht="20.100000000000001" customHeight="1" x14ac:dyDescent="0.25">
      <c r="Z987" s="121">
        <v>452</v>
      </c>
      <c r="AA987" s="121">
        <f t="shared" si="156"/>
        <v>-2.1920000000000002</v>
      </c>
      <c r="AB987" s="121">
        <f t="shared" si="157"/>
        <v>3.6103317036217532E-2</v>
      </c>
      <c r="AC987" s="121">
        <f t="shared" si="158"/>
        <v>1.4189753316401725E-2</v>
      </c>
      <c r="AD987" s="121">
        <f t="shared" si="159"/>
        <v>3.6103317036217532E-2</v>
      </c>
      <c r="AE987" s="121" t="str">
        <f t="shared" si="160"/>
        <v/>
      </c>
      <c r="AF987" s="121" t="str">
        <f t="shared" si="161"/>
        <v/>
      </c>
      <c r="BK987" s="130"/>
      <c r="BL987" s="130">
        <f t="shared" si="153"/>
        <v>2.9248000000000181</v>
      </c>
      <c r="BM987" s="147">
        <f t="shared" si="154"/>
        <v>0.89187057282759352</v>
      </c>
      <c r="BN987" s="130">
        <f t="shared" si="155"/>
        <v>5.7758940327179431E-4</v>
      </c>
      <c r="BO987" s="130" t="str">
        <f t="shared" si="151"/>
        <v/>
      </c>
      <c r="BP987" s="122" t="str">
        <f t="shared" si="152"/>
        <v/>
      </c>
    </row>
    <row r="988" spans="26:68" ht="20.100000000000001" customHeight="1" x14ac:dyDescent="0.25">
      <c r="Z988" s="121">
        <v>453</v>
      </c>
      <c r="AA988" s="121">
        <f t="shared" si="156"/>
        <v>-2.1879999999999997</v>
      </c>
      <c r="AB988" s="121">
        <f t="shared" si="157"/>
        <v>3.6420971388182989E-2</v>
      </c>
      <c r="AC988" s="121">
        <f t="shared" si="158"/>
        <v>1.4334801159097797E-2</v>
      </c>
      <c r="AD988" s="121">
        <f t="shared" si="159"/>
        <v>3.6420971388182989E-2</v>
      </c>
      <c r="AE988" s="121" t="str">
        <f t="shared" si="160"/>
        <v/>
      </c>
      <c r="AF988" s="121" t="str">
        <f t="shared" si="161"/>
        <v/>
      </c>
      <c r="BK988" s="130"/>
      <c r="BL988" s="130">
        <f t="shared" si="153"/>
        <v>2.9312000000000182</v>
      </c>
      <c r="BM988" s="147">
        <f t="shared" si="154"/>
        <v>0.89129298342432173</v>
      </c>
      <c r="BN988" s="130">
        <f t="shared" si="155"/>
        <v>5.7889537319910644E-4</v>
      </c>
      <c r="BO988" s="130" t="str">
        <f t="shared" si="151"/>
        <v/>
      </c>
      <c r="BP988" s="122" t="str">
        <f t="shared" si="152"/>
        <v/>
      </c>
    </row>
    <row r="989" spans="26:68" ht="20.100000000000001" customHeight="1" x14ac:dyDescent="0.25">
      <c r="Z989" s="121">
        <v>454</v>
      </c>
      <c r="AA989" s="121">
        <f t="shared" si="156"/>
        <v>-2.1840000000000002</v>
      </c>
      <c r="AB989" s="121">
        <f t="shared" si="157"/>
        <v>3.6740832757928006E-2</v>
      </c>
      <c r="AC989" s="121">
        <f t="shared" si="158"/>
        <v>1.4481124030198722E-2</v>
      </c>
      <c r="AD989" s="121">
        <f t="shared" si="159"/>
        <v>3.6740832757928006E-2</v>
      </c>
      <c r="AE989" s="121" t="str">
        <f t="shared" si="160"/>
        <v/>
      </c>
      <c r="AF989" s="121" t="str">
        <f t="shared" si="161"/>
        <v/>
      </c>
      <c r="BK989" s="130"/>
      <c r="BL989" s="130">
        <f t="shared" si="153"/>
        <v>2.9376000000000184</v>
      </c>
      <c r="BM989" s="147">
        <f t="shared" si="154"/>
        <v>0.89071408805112262</v>
      </c>
      <c r="BN989" s="130">
        <f t="shared" si="155"/>
        <v>5.8019739615255972E-4</v>
      </c>
      <c r="BO989" s="130" t="str">
        <f t="shared" si="151"/>
        <v/>
      </c>
      <c r="BP989" s="122" t="str">
        <f t="shared" si="152"/>
        <v/>
      </c>
    </row>
    <row r="990" spans="26:68" ht="20.100000000000001" customHeight="1" x14ac:dyDescent="0.25">
      <c r="Z990" s="121">
        <v>455</v>
      </c>
      <c r="AA990" s="121">
        <f t="shared" si="156"/>
        <v>-2.1799999999999997</v>
      </c>
      <c r="AB990" s="121">
        <f t="shared" si="157"/>
        <v>3.7062910247806502E-2</v>
      </c>
      <c r="AC990" s="121">
        <f t="shared" si="158"/>
        <v>1.4628730775989264E-2</v>
      </c>
      <c r="AD990" s="121">
        <f t="shared" si="159"/>
        <v>3.7062910247806502E-2</v>
      </c>
      <c r="AE990" s="121" t="str">
        <f t="shared" si="160"/>
        <v/>
      </c>
      <c r="AF990" s="121" t="str">
        <f t="shared" si="161"/>
        <v/>
      </c>
      <c r="BK990" s="130"/>
      <c r="BL990" s="130">
        <f t="shared" si="153"/>
        <v>2.9440000000000186</v>
      </c>
      <c r="BM990" s="147">
        <f t="shared" si="154"/>
        <v>0.89013389065497006</v>
      </c>
      <c r="BN990" s="130">
        <f t="shared" si="155"/>
        <v>5.8149546231922589E-4</v>
      </c>
      <c r="BO990" s="130" t="str">
        <f t="shared" si="151"/>
        <v/>
      </c>
      <c r="BP990" s="122" t="str">
        <f t="shared" si="152"/>
        <v/>
      </c>
    </row>
    <row r="991" spans="26:68" ht="20.100000000000001" customHeight="1" x14ac:dyDescent="0.25">
      <c r="Z991" s="130">
        <v>456</v>
      </c>
      <c r="AA991" s="121">
        <f t="shared" si="156"/>
        <v>-2.1760000000000002</v>
      </c>
      <c r="AB991" s="121">
        <f t="shared" si="157"/>
        <v>3.7387212933199583E-2</v>
      </c>
      <c r="AC991" s="121">
        <f t="shared" si="158"/>
        <v>1.477763027910976E-2</v>
      </c>
      <c r="AD991" s="121">
        <f t="shared" si="159"/>
        <v>3.7387212933199583E-2</v>
      </c>
      <c r="AE991" s="121" t="str">
        <f t="shared" si="160"/>
        <v/>
      </c>
      <c r="AF991" s="121" t="str">
        <f t="shared" si="161"/>
        <v/>
      </c>
      <c r="AM991" s="130"/>
      <c r="AZ991" s="130"/>
      <c r="BK991" s="130"/>
      <c r="BL991" s="130">
        <f t="shared" si="153"/>
        <v>2.9504000000000188</v>
      </c>
      <c r="BM991" s="147">
        <f t="shared" si="154"/>
        <v>0.88955239519265084</v>
      </c>
      <c r="BN991" s="130">
        <f t="shared" si="155"/>
        <v>5.8278956200974452E-4</v>
      </c>
      <c r="BO991" s="130" t="str">
        <f t="shared" si="151"/>
        <v/>
      </c>
      <c r="BP991" s="122" t="str">
        <f t="shared" si="152"/>
        <v/>
      </c>
    </row>
    <row r="992" spans="26:68" ht="20.100000000000001" customHeight="1" x14ac:dyDescent="0.25">
      <c r="Z992" s="121">
        <v>457</v>
      </c>
      <c r="AA992" s="121">
        <f t="shared" si="156"/>
        <v>-2.1719999999999997</v>
      </c>
      <c r="AB992" s="121">
        <f t="shared" si="157"/>
        <v>3.7713749861696219E-2</v>
      </c>
      <c r="AC992" s="121">
        <f t="shared" si="158"/>
        <v>1.4927831458446936E-2</v>
      </c>
      <c r="AD992" s="121">
        <f t="shared" si="159"/>
        <v>3.7713749861696219E-2</v>
      </c>
      <c r="AE992" s="121" t="str">
        <f t="shared" si="160"/>
        <v/>
      </c>
      <c r="AF992" s="121" t="str">
        <f t="shared" si="161"/>
        <v/>
      </c>
      <c r="BK992" s="130"/>
      <c r="BL992" s="130">
        <f t="shared" si="153"/>
        <v>2.956800000000019</v>
      </c>
      <c r="BM992" s="147">
        <f t="shared" si="154"/>
        <v>0.88896960563064109</v>
      </c>
      <c r="BN992" s="130">
        <f t="shared" si="155"/>
        <v>5.8407968565910018E-4</v>
      </c>
      <c r="BO992" s="130" t="str">
        <f t="shared" si="151"/>
        <v/>
      </c>
      <c r="BP992" s="122" t="str">
        <f t="shared" si="152"/>
        <v/>
      </c>
    </row>
    <row r="993" spans="26:68" ht="20.100000000000001" customHeight="1" x14ac:dyDescent="0.25">
      <c r="Z993" s="121">
        <v>458</v>
      </c>
      <c r="AA993" s="121">
        <f t="shared" si="156"/>
        <v>-2.1680000000000001</v>
      </c>
      <c r="AB993" s="121">
        <f t="shared" si="157"/>
        <v>3.8042530052267994E-2</v>
      </c>
      <c r="AC993" s="121">
        <f t="shared" si="158"/>
        <v>1.5079343269020756E-2</v>
      </c>
      <c r="AD993" s="121">
        <f t="shared" si="159"/>
        <v>3.8042530052267994E-2</v>
      </c>
      <c r="AE993" s="121" t="str">
        <f t="shared" si="160"/>
        <v/>
      </c>
      <c r="AF993" s="121" t="str">
        <f t="shared" si="161"/>
        <v/>
      </c>
      <c r="BK993" s="130"/>
      <c r="BL993" s="130">
        <f t="shared" si="153"/>
        <v>2.9632000000000192</v>
      </c>
      <c r="BM993" s="147">
        <f t="shared" si="154"/>
        <v>0.88838552594498199</v>
      </c>
      <c r="BN993" s="130">
        <f t="shared" si="155"/>
        <v>5.8536582382540114E-4</v>
      </c>
      <c r="BO993" s="130" t="str">
        <f t="shared" si="151"/>
        <v/>
      </c>
      <c r="BP993" s="122" t="str">
        <f t="shared" si="152"/>
        <v/>
      </c>
    </row>
    <row r="994" spans="26:68" ht="20.100000000000001" customHeight="1" x14ac:dyDescent="0.25">
      <c r="Z994" s="121">
        <v>459</v>
      </c>
      <c r="AA994" s="121">
        <f t="shared" si="156"/>
        <v>-2.1639999999999997</v>
      </c>
      <c r="AB994" s="121">
        <f t="shared" si="157"/>
        <v>3.8373562494439975E-2</v>
      </c>
      <c r="AC994" s="121">
        <f t="shared" si="158"/>
        <v>1.5232174701868571E-2</v>
      </c>
      <c r="AD994" s="121">
        <f t="shared" si="159"/>
        <v>3.8373562494439975E-2</v>
      </c>
      <c r="AE994" s="121" t="str">
        <f t="shared" si="160"/>
        <v/>
      </c>
      <c r="AF994" s="121" t="str">
        <f t="shared" si="161"/>
        <v/>
      </c>
      <c r="BK994" s="130"/>
      <c r="BL994" s="130">
        <f t="shared" si="153"/>
        <v>2.9696000000000193</v>
      </c>
      <c r="BM994" s="147">
        <f t="shared" si="154"/>
        <v>0.88780016012115659</v>
      </c>
      <c r="BN994" s="130">
        <f t="shared" si="155"/>
        <v>5.8664796719098966E-4</v>
      </c>
      <c r="BO994" s="130" t="str">
        <f t="shared" si="151"/>
        <v/>
      </c>
      <c r="BP994" s="122" t="str">
        <f t="shared" si="152"/>
        <v/>
      </c>
    </row>
    <row r="995" spans="26:68" ht="20.100000000000001" customHeight="1" x14ac:dyDescent="0.25">
      <c r="Z995" s="121">
        <v>460</v>
      </c>
      <c r="AA995" s="121">
        <f t="shared" si="156"/>
        <v>-2.16</v>
      </c>
      <c r="AB995" s="121">
        <f t="shared" si="157"/>
        <v>3.8706856147455608E-2</v>
      </c>
      <c r="AC995" s="121">
        <f t="shared" si="158"/>
        <v>1.538633478392545E-2</v>
      </c>
      <c r="AD995" s="121">
        <f t="shared" si="159"/>
        <v>3.8706856147455608E-2</v>
      </c>
      <c r="AE995" s="121" t="str">
        <f t="shared" si="160"/>
        <v/>
      </c>
      <c r="AF995" s="121" t="str">
        <f t="shared" si="161"/>
        <v/>
      </c>
      <c r="BK995" s="130"/>
      <c r="BL995" s="130">
        <f t="shared" si="153"/>
        <v>2.9760000000000195</v>
      </c>
      <c r="BM995" s="147">
        <f t="shared" si="154"/>
        <v>0.8872135121539656</v>
      </c>
      <c r="BN995" s="130">
        <f t="shared" si="155"/>
        <v>5.8792610655800104E-4</v>
      </c>
      <c r="BO995" s="130" t="str">
        <f t="shared" si="151"/>
        <v/>
      </c>
      <c r="BP995" s="122" t="str">
        <f t="shared" si="152"/>
        <v/>
      </c>
    </row>
    <row r="996" spans="26:68" ht="20.100000000000001" customHeight="1" x14ac:dyDescent="0.25">
      <c r="Z996" s="121">
        <v>461</v>
      </c>
      <c r="AA996" s="121">
        <f t="shared" si="156"/>
        <v>-2.1559999999999997</v>
      </c>
      <c r="AB996" s="121">
        <f t="shared" si="157"/>
        <v>3.9042419939437932E-2</v>
      </c>
      <c r="AC996" s="121">
        <f t="shared" si="158"/>
        <v>1.5541832577901588E-2</v>
      </c>
      <c r="AD996" s="121">
        <f t="shared" si="159"/>
        <v>3.9042419939437932E-2</v>
      </c>
      <c r="AE996" s="121" t="str">
        <f t="shared" si="160"/>
        <v/>
      </c>
      <c r="AF996" s="121" t="str">
        <f t="shared" si="161"/>
        <v/>
      </c>
      <c r="BK996" s="130"/>
      <c r="BL996" s="130">
        <f t="shared" si="153"/>
        <v>2.9824000000000197</v>
      </c>
      <c r="BM996" s="147">
        <f t="shared" si="154"/>
        <v>0.8866255860474076</v>
      </c>
      <c r="BN996" s="130">
        <f t="shared" si="155"/>
        <v>5.8920023285302658E-4</v>
      </c>
      <c r="BO996" s="130" t="str">
        <f t="shared" si="151"/>
        <v/>
      </c>
      <c r="BP996" s="122" t="str">
        <f t="shared" si="152"/>
        <v/>
      </c>
    </row>
    <row r="997" spans="26:68" ht="20.100000000000001" customHeight="1" x14ac:dyDescent="0.25">
      <c r="Z997" s="121">
        <v>462</v>
      </c>
      <c r="AA997" s="121">
        <f t="shared" si="156"/>
        <v>-2.1520000000000001</v>
      </c>
      <c r="AB997" s="121">
        <f t="shared" si="157"/>
        <v>3.9380262766544827E-2</v>
      </c>
      <c r="AC997" s="121">
        <f t="shared" si="158"/>
        <v>1.5698677182155906E-2</v>
      </c>
      <c r="AD997" s="121">
        <f t="shared" si="159"/>
        <v>3.9380262766544827E-2</v>
      </c>
      <c r="AE997" s="121" t="str">
        <f t="shared" si="160"/>
        <v/>
      </c>
      <c r="AF997" s="121" t="str">
        <f t="shared" si="161"/>
        <v/>
      </c>
      <c r="BK997" s="130"/>
      <c r="BL997" s="130">
        <f t="shared" si="153"/>
        <v>2.9888000000000199</v>
      </c>
      <c r="BM997" s="147">
        <f t="shared" si="154"/>
        <v>0.88603638581455457</v>
      </c>
      <c r="BN997" s="130">
        <f t="shared" si="155"/>
        <v>5.9047033712200658E-4</v>
      </c>
      <c r="BO997" s="130" t="str">
        <f t="shared" si="151"/>
        <v/>
      </c>
      <c r="BP997" s="122" t="str">
        <f t="shared" si="152"/>
        <v/>
      </c>
    </row>
    <row r="998" spans="26:68" ht="20.100000000000001" customHeight="1" x14ac:dyDescent="0.25">
      <c r="Z998" s="130">
        <v>463</v>
      </c>
      <c r="AA998" s="121">
        <f t="shared" si="156"/>
        <v>-2.1479999999999997</v>
      </c>
      <c r="AB998" s="121">
        <f t="shared" si="157"/>
        <v>3.972039349212067E-2</v>
      </c>
      <c r="AC998" s="121">
        <f t="shared" si="158"/>
        <v>1.5856877730566737E-2</v>
      </c>
      <c r="AD998" s="121">
        <f t="shared" si="159"/>
        <v>3.972039349212067E-2</v>
      </c>
      <c r="AE998" s="121" t="str">
        <f t="shared" si="160"/>
        <v/>
      </c>
      <c r="AF998" s="121" t="str">
        <f t="shared" si="161"/>
        <v/>
      </c>
      <c r="AM998" s="130"/>
      <c r="AZ998" s="130"/>
      <c r="BK998" s="130"/>
      <c r="BL998" s="130">
        <f t="shared" si="153"/>
        <v>2.9952000000000201</v>
      </c>
      <c r="BM998" s="147">
        <f t="shared" si="154"/>
        <v>0.88544591547743257</v>
      </c>
      <c r="BN998" s="130">
        <f t="shared" si="155"/>
        <v>5.9173641053300585E-4</v>
      </c>
      <c r="BO998" s="130" t="str">
        <f t="shared" si="151"/>
        <v/>
      </c>
      <c r="BP998" s="122" t="str">
        <f t="shared" si="152"/>
        <v/>
      </c>
    </row>
    <row r="999" spans="26:68" ht="20.100000000000001" customHeight="1" x14ac:dyDescent="0.25">
      <c r="Z999" s="121">
        <v>464</v>
      </c>
      <c r="AA999" s="121">
        <f t="shared" si="156"/>
        <v>-2.1440000000000001</v>
      </c>
      <c r="AB999" s="121">
        <f t="shared" si="157"/>
        <v>4.0062820945842105E-2</v>
      </c>
      <c r="AC999" s="121">
        <f t="shared" si="158"/>
        <v>1.6016443392398598E-2</v>
      </c>
      <c r="AD999" s="121">
        <f t="shared" si="159"/>
        <v>4.0062820945842105E-2</v>
      </c>
      <c r="AE999" s="121" t="str">
        <f t="shared" si="160"/>
        <v/>
      </c>
      <c r="AF999" s="121" t="str">
        <f t="shared" si="161"/>
        <v/>
      </c>
      <c r="BK999" s="130"/>
      <c r="BL999" s="130">
        <f t="shared" si="153"/>
        <v>3.0016000000000203</v>
      </c>
      <c r="BM999" s="147">
        <f t="shared" si="154"/>
        <v>0.88485417906689956</v>
      </c>
      <c r="BN999" s="130">
        <f t="shared" si="155"/>
        <v>5.9299844437343818E-4</v>
      </c>
      <c r="BO999" s="130" t="str">
        <f t="shared" si="151"/>
        <v/>
      </c>
      <c r="BP999" s="122" t="str">
        <f t="shared" si="152"/>
        <v/>
      </c>
    </row>
    <row r="1000" spans="26:68" ht="20.100000000000001" customHeight="1" x14ac:dyDescent="0.25">
      <c r="Z1000" s="121">
        <v>465</v>
      </c>
      <c r="AA1000" s="121">
        <f t="shared" si="156"/>
        <v>-2.1399999999999997</v>
      </c>
      <c r="AB1000" s="121">
        <f t="shared" si="157"/>
        <v>4.0407553922860343E-2</v>
      </c>
      <c r="AC1000" s="121">
        <f t="shared" si="158"/>
        <v>1.6177383372166104E-2</v>
      </c>
      <c r="AD1000" s="121">
        <f t="shared" si="159"/>
        <v>4.0407553922860343E-2</v>
      </c>
      <c r="AE1000" s="121" t="str">
        <f t="shared" si="160"/>
        <v/>
      </c>
      <c r="AF1000" s="121" t="str">
        <f t="shared" si="161"/>
        <v/>
      </c>
      <c r="BK1000" s="130"/>
      <c r="BL1000" s="130">
        <f t="shared" si="153"/>
        <v>3.0080000000000204</v>
      </c>
      <c r="BM1000" s="147">
        <f t="shared" si="154"/>
        <v>0.88426118062252612</v>
      </c>
      <c r="BN1000" s="130">
        <f t="shared" si="155"/>
        <v>5.9425643005062145E-4</v>
      </c>
      <c r="BO1000" s="130" t="str">
        <f t="shared" si="151"/>
        <v/>
      </c>
      <c r="BP1000" s="122" t="str">
        <f t="shared" si="152"/>
        <v/>
      </c>
    </row>
    <row r="1001" spans="26:68" ht="20.100000000000001" customHeight="1" x14ac:dyDescent="0.25">
      <c r="Z1001" s="121">
        <v>466</v>
      </c>
      <c r="AA1001" s="121">
        <f t="shared" si="156"/>
        <v>-2.1360000000000001</v>
      </c>
      <c r="AB1001" s="121">
        <f t="shared" si="157"/>
        <v>4.0754601182937548E-2</v>
      </c>
      <c r="AC1001" s="121">
        <f t="shared" si="158"/>
        <v>1.6339706909493833E-2</v>
      </c>
      <c r="AD1001" s="121">
        <f t="shared" si="159"/>
        <v>4.0754601182937548E-2</v>
      </c>
      <c r="AE1001" s="121" t="str">
        <f t="shared" si="160"/>
        <v/>
      </c>
      <c r="AF1001" s="121" t="str">
        <f t="shared" si="161"/>
        <v/>
      </c>
      <c r="BK1001" s="130"/>
      <c r="BL1001" s="130">
        <f t="shared" si="153"/>
        <v>3.0144000000000206</v>
      </c>
      <c r="BM1001" s="147">
        <f t="shared" si="154"/>
        <v>0.8836669241924755</v>
      </c>
      <c r="BN1001" s="130">
        <f t="shared" si="155"/>
        <v>5.955103590911115E-4</v>
      </c>
      <c r="BO1001" s="130" t="str">
        <f t="shared" si="151"/>
        <v/>
      </c>
      <c r="BP1001" s="122" t="str">
        <f t="shared" si="152"/>
        <v/>
      </c>
    </row>
    <row r="1002" spans="26:68" ht="20.100000000000001" customHeight="1" x14ac:dyDescent="0.25">
      <c r="Z1002" s="121">
        <v>467</v>
      </c>
      <c r="AA1002" s="121">
        <f t="shared" si="156"/>
        <v>-2.1319999999999997</v>
      </c>
      <c r="AB1002" s="121">
        <f t="shared" si="157"/>
        <v>4.1103971449579974E-2</v>
      </c>
      <c r="AC1002" s="121">
        <f t="shared" si="158"/>
        <v>1.6503423278973341E-2</v>
      </c>
      <c r="AD1002" s="121">
        <f t="shared" si="159"/>
        <v>4.1103971449579974E-2</v>
      </c>
      <c r="AE1002" s="121" t="str">
        <f t="shared" si="160"/>
        <v/>
      </c>
      <c r="AF1002" s="121" t="str">
        <f t="shared" si="161"/>
        <v/>
      </c>
      <c r="BK1002" s="130"/>
      <c r="BL1002" s="130">
        <f t="shared" si="153"/>
        <v>3.0208000000000208</v>
      </c>
      <c r="BM1002" s="147">
        <f t="shared" si="154"/>
        <v>0.88307141383338439</v>
      </c>
      <c r="BN1002" s="130">
        <f t="shared" si="155"/>
        <v>5.9676022314048005E-4</v>
      </c>
      <c r="BO1002" s="130" t="str">
        <f t="shared" si="151"/>
        <v/>
      </c>
      <c r="BP1002" s="122" t="str">
        <f t="shared" si="152"/>
        <v/>
      </c>
    </row>
    <row r="1003" spans="26:68" ht="20.100000000000001" customHeight="1" x14ac:dyDescent="0.25">
      <c r="Z1003" s="121">
        <v>468</v>
      </c>
      <c r="AA1003" s="121">
        <f t="shared" si="156"/>
        <v>-2.1280000000000001</v>
      </c>
      <c r="AB1003" s="121">
        <f t="shared" si="157"/>
        <v>4.145567340916527E-2</v>
      </c>
      <c r="AC1003" s="121">
        <f t="shared" si="158"/>
        <v>1.6668541790016082E-2</v>
      </c>
      <c r="AD1003" s="121">
        <f t="shared" si="159"/>
        <v>4.145567340916527E-2</v>
      </c>
      <c r="AE1003" s="121" t="str">
        <f t="shared" si="160"/>
        <v/>
      </c>
      <c r="AF1003" s="121" t="str">
        <f t="shared" si="161"/>
        <v/>
      </c>
      <c r="BK1003" s="130"/>
      <c r="BL1003" s="130">
        <f t="shared" si="153"/>
        <v>3.027200000000021</v>
      </c>
      <c r="BM1003" s="147">
        <f t="shared" si="154"/>
        <v>0.88247465361024391</v>
      </c>
      <c r="BN1003" s="130">
        <f t="shared" si="155"/>
        <v>5.9800601396164943E-4</v>
      </c>
      <c r="BO1003" s="130" t="str">
        <f t="shared" si="151"/>
        <v/>
      </c>
      <c r="BP1003" s="122" t="str">
        <f t="shared" si="152"/>
        <v/>
      </c>
    </row>
    <row r="1004" spans="26:68" ht="20.100000000000001" customHeight="1" x14ac:dyDescent="0.25">
      <c r="Z1004" s="130">
        <v>469</v>
      </c>
      <c r="AA1004" s="121">
        <f t="shared" si="156"/>
        <v>-2.1239999999999997</v>
      </c>
      <c r="AB1004" s="121">
        <f t="shared" si="157"/>
        <v>4.1809715710066461E-2</v>
      </c>
      <c r="AC1004" s="121">
        <f t="shared" si="158"/>
        <v>1.6835071786703477E-2</v>
      </c>
      <c r="AD1004" s="121">
        <f t="shared" si="159"/>
        <v>4.1809715710066461E-2</v>
      </c>
      <c r="AE1004" s="121" t="str">
        <f t="shared" si="160"/>
        <v/>
      </c>
      <c r="AF1004" s="121" t="str">
        <f t="shared" si="161"/>
        <v/>
      </c>
      <c r="AM1004" s="130"/>
      <c r="AZ1004" s="130"/>
      <c r="BK1004" s="130"/>
      <c r="BL1004" s="130">
        <f t="shared" si="153"/>
        <v>3.0336000000000212</v>
      </c>
      <c r="BM1004" s="147">
        <f t="shared" si="154"/>
        <v>0.88187664759628226</v>
      </c>
      <c r="BN1004" s="130">
        <f t="shared" si="155"/>
        <v>5.992477234357807E-4</v>
      </c>
      <c r="BO1004" s="130" t="str">
        <f t="shared" si="151"/>
        <v/>
      </c>
      <c r="BP1004" s="122" t="str">
        <f t="shared" si="152"/>
        <v/>
      </c>
    </row>
    <row r="1005" spans="26:68" ht="20.100000000000001" customHeight="1" x14ac:dyDescent="0.25">
      <c r="Z1005" s="121">
        <v>470</v>
      </c>
      <c r="AA1005" s="121">
        <f t="shared" si="156"/>
        <v>-2.12</v>
      </c>
      <c r="AB1005" s="121">
        <f t="shared" si="157"/>
        <v>4.2166106961770311E-2</v>
      </c>
      <c r="AC1005" s="121">
        <f t="shared" si="158"/>
        <v>1.7003022647632787E-2</v>
      </c>
      <c r="AD1005" s="121">
        <f t="shared" si="159"/>
        <v>4.2166106961770311E-2</v>
      </c>
      <c r="AE1005" s="121" t="str">
        <f t="shared" si="160"/>
        <v/>
      </c>
      <c r="AF1005" s="121" t="str">
        <f t="shared" si="161"/>
        <v/>
      </c>
      <c r="BK1005" s="130"/>
      <c r="BL1005" s="130">
        <f t="shared" si="153"/>
        <v>3.0400000000000214</v>
      </c>
      <c r="BM1005" s="147">
        <f t="shared" si="154"/>
        <v>0.88127739987284648</v>
      </c>
      <c r="BN1005" s="130">
        <f t="shared" si="155"/>
        <v>6.0048534356049732E-4</v>
      </c>
      <c r="BO1005" s="130" t="str">
        <f t="shared" si="151"/>
        <v/>
      </c>
      <c r="BP1005" s="122" t="str">
        <f t="shared" si="152"/>
        <v/>
      </c>
    </row>
    <row r="1006" spans="26:68" ht="20.100000000000001" customHeight="1" x14ac:dyDescent="0.25">
      <c r="Z1006" s="121">
        <v>471</v>
      </c>
      <c r="AA1006" s="121">
        <f t="shared" si="156"/>
        <v>-2.1159999999999997</v>
      </c>
      <c r="AB1006" s="121">
        <f t="shared" si="157"/>
        <v>4.2524855733992541E-2</v>
      </c>
      <c r="AC1006" s="121">
        <f t="shared" si="158"/>
        <v>1.717240378576014E-2</v>
      </c>
      <c r="AD1006" s="121">
        <f t="shared" si="159"/>
        <v>4.2524855733992541E-2</v>
      </c>
      <c r="AE1006" s="121" t="str">
        <f t="shared" si="160"/>
        <v/>
      </c>
      <c r="AF1006" s="121" t="str">
        <f t="shared" si="161"/>
        <v/>
      </c>
      <c r="BK1006" s="130"/>
      <c r="BL1006" s="130">
        <f t="shared" si="153"/>
        <v>3.0464000000000215</v>
      </c>
      <c r="BM1006" s="147">
        <f t="shared" si="154"/>
        <v>0.88067691452928598</v>
      </c>
      <c r="BN1006" s="130">
        <f t="shared" si="155"/>
        <v>6.0171886645032924E-4</v>
      </c>
      <c r="BO1006" s="130" t="str">
        <f t="shared" si="151"/>
        <v/>
      </c>
      <c r="BP1006" s="122" t="str">
        <f t="shared" si="152"/>
        <v/>
      </c>
    </row>
    <row r="1007" spans="26:68" ht="20.100000000000001" customHeight="1" x14ac:dyDescent="0.25">
      <c r="Z1007" s="121">
        <v>472</v>
      </c>
      <c r="AA1007" s="121">
        <f t="shared" si="156"/>
        <v>-2.1120000000000001</v>
      </c>
      <c r="AB1007" s="121">
        <f t="shared" si="157"/>
        <v>4.2885970555787321E-2</v>
      </c>
      <c r="AC1007" s="121">
        <f t="shared" si="158"/>
        <v>1.7343224648239338E-2</v>
      </c>
      <c r="AD1007" s="121">
        <f t="shared" si="159"/>
        <v>4.2885970555787321E-2</v>
      </c>
      <c r="AE1007" s="121" t="str">
        <f t="shared" si="160"/>
        <v/>
      </c>
      <c r="AF1007" s="121" t="str">
        <f t="shared" si="161"/>
        <v/>
      </c>
      <c r="BK1007" s="130"/>
      <c r="BL1007" s="130">
        <f t="shared" si="153"/>
        <v>3.0528000000000217</v>
      </c>
      <c r="BM1007" s="147">
        <f t="shared" si="154"/>
        <v>0.88007519566283565</v>
      </c>
      <c r="BN1007" s="130">
        <f t="shared" si="155"/>
        <v>6.0294828433626879E-4</v>
      </c>
      <c r="BO1007" s="130" t="str">
        <f t="shared" si="151"/>
        <v/>
      </c>
      <c r="BP1007" s="122" t="str">
        <f t="shared" si="152"/>
        <v/>
      </c>
    </row>
    <row r="1008" spans="26:68" ht="20.100000000000001" customHeight="1" x14ac:dyDescent="0.25">
      <c r="Z1008" s="121">
        <v>473</v>
      </c>
      <c r="AA1008" s="121">
        <f t="shared" si="156"/>
        <v>-2.1079999999999997</v>
      </c>
      <c r="AB1008" s="121">
        <f t="shared" si="157"/>
        <v>4.3249459914653898E-2</v>
      </c>
      <c r="AC1008" s="121">
        <f t="shared" si="158"/>
        <v>1.7515494716257754E-2</v>
      </c>
      <c r="AD1008" s="121">
        <f t="shared" si="159"/>
        <v>4.3249459914653898E-2</v>
      </c>
      <c r="AE1008" s="121" t="str">
        <f t="shared" si="160"/>
        <v/>
      </c>
      <c r="AF1008" s="121" t="str">
        <f t="shared" si="161"/>
        <v/>
      </c>
      <c r="BK1008" s="130"/>
      <c r="BL1008" s="130">
        <f t="shared" si="153"/>
        <v>3.0592000000000219</v>
      </c>
      <c r="BM1008" s="147">
        <f t="shared" si="154"/>
        <v>0.87947224737849938</v>
      </c>
      <c r="BN1008" s="130">
        <f t="shared" si="155"/>
        <v>6.0417358956355027E-4</v>
      </c>
      <c r="BO1008" s="130" t="str">
        <f t="shared" si="151"/>
        <v/>
      </c>
      <c r="BP1008" s="122" t="str">
        <f t="shared" si="152"/>
        <v/>
      </c>
    </row>
    <row r="1009" spans="26:68" ht="20.100000000000001" customHeight="1" x14ac:dyDescent="0.25">
      <c r="Z1009" s="121">
        <v>474</v>
      </c>
      <c r="AA1009" s="121">
        <f t="shared" si="156"/>
        <v>-2.1040000000000001</v>
      </c>
      <c r="AB1009" s="121">
        <f t="shared" si="157"/>
        <v>4.3615332255637435E-2</v>
      </c>
      <c r="AC1009" s="121">
        <f t="shared" si="158"/>
        <v>1.7689223504867995E-2</v>
      </c>
      <c r="AD1009" s="121">
        <f t="shared" si="159"/>
        <v>4.3615332255637435E-2</v>
      </c>
      <c r="AE1009" s="121" t="str">
        <f t="shared" si="160"/>
        <v/>
      </c>
      <c r="AF1009" s="121" t="str">
        <f t="shared" si="161"/>
        <v/>
      </c>
      <c r="BK1009" s="130"/>
      <c r="BL1009" s="130">
        <f t="shared" si="153"/>
        <v>3.0656000000000221</v>
      </c>
      <c r="BM1009" s="147">
        <f t="shared" si="154"/>
        <v>0.87886807378893583</v>
      </c>
      <c r="BN1009" s="130">
        <f t="shared" si="155"/>
        <v>6.0539477459342628E-4</v>
      </c>
      <c r="BO1009" s="130" t="str">
        <f t="shared" si="151"/>
        <v/>
      </c>
      <c r="BP1009" s="122" t="str">
        <f t="shared" si="152"/>
        <v/>
      </c>
    </row>
    <row r="1010" spans="26:68" ht="20.100000000000001" customHeight="1" x14ac:dyDescent="0.25">
      <c r="Z1010" s="121">
        <v>475</v>
      </c>
      <c r="AA1010" s="121">
        <f t="shared" si="156"/>
        <v>-2.0999999999999996</v>
      </c>
      <c r="AB1010" s="121">
        <f t="shared" si="157"/>
        <v>4.3983595980427233E-2</v>
      </c>
      <c r="AC1010" s="121">
        <f t="shared" si="158"/>
        <v>1.7864420562816553E-2</v>
      </c>
      <c r="AD1010" s="121">
        <f t="shared" si="159"/>
        <v>4.3983595980427233E-2</v>
      </c>
      <c r="AE1010" s="121" t="str">
        <f t="shared" si="160"/>
        <v/>
      </c>
      <c r="AF1010" s="121" t="str">
        <f t="shared" si="161"/>
        <v/>
      </c>
      <c r="BK1010" s="130"/>
      <c r="BL1010" s="130">
        <f t="shared" si="153"/>
        <v>3.0720000000000223</v>
      </c>
      <c r="BM1010" s="147">
        <f t="shared" si="154"/>
        <v>0.87826267901434241</v>
      </c>
      <c r="BN1010" s="130">
        <f t="shared" si="155"/>
        <v>6.066118320011693E-4</v>
      </c>
      <c r="BO1010" s="130" t="str">
        <f t="shared" si="151"/>
        <v/>
      </c>
      <c r="BP1010" s="122" t="str">
        <f t="shared" si="152"/>
        <v/>
      </c>
    </row>
    <row r="1011" spans="26:68" ht="20.100000000000001" customHeight="1" x14ac:dyDescent="0.25">
      <c r="Z1011" s="130">
        <v>476</v>
      </c>
      <c r="AA1011" s="121">
        <f t="shared" si="156"/>
        <v>-2.0960000000000001</v>
      </c>
      <c r="AB1011" s="121">
        <f t="shared" si="157"/>
        <v>4.4354259446449183E-2</v>
      </c>
      <c r="AC1011" s="121">
        <f t="shared" si="158"/>
        <v>1.8041095472368394E-2</v>
      </c>
      <c r="AD1011" s="121">
        <f t="shared" si="159"/>
        <v>4.4354259446449183E-2</v>
      </c>
      <c r="AE1011" s="121" t="str">
        <f t="shared" si="160"/>
        <v/>
      </c>
      <c r="AF1011" s="121" t="str">
        <f t="shared" si="161"/>
        <v/>
      </c>
      <c r="AM1011" s="130"/>
      <c r="AZ1011" s="130"/>
      <c r="BK1011" s="130"/>
      <c r="BL1011" s="130">
        <f t="shared" si="153"/>
        <v>3.0784000000000225</v>
      </c>
      <c r="BM1011" s="147">
        <f t="shared" si="154"/>
        <v>0.87765606718234124</v>
      </c>
      <c r="BN1011" s="130">
        <f t="shared" si="155"/>
        <v>6.0782475447596074E-4</v>
      </c>
      <c r="BO1011" s="130" t="str">
        <f t="shared" si="151"/>
        <v/>
      </c>
      <c r="BP1011" s="122" t="str">
        <f t="shared" si="152"/>
        <v/>
      </c>
    </row>
    <row r="1012" spans="26:68" ht="20.100000000000001" customHeight="1" x14ac:dyDescent="0.25">
      <c r="Z1012" s="121">
        <v>477</v>
      </c>
      <c r="AA1012" s="121">
        <f t="shared" si="156"/>
        <v>-2.0919999999999996</v>
      </c>
      <c r="AB1012" s="121">
        <f t="shared" si="157"/>
        <v>4.4727330965955693E-2</v>
      </c>
      <c r="AC1012" s="121">
        <f t="shared" si="158"/>
        <v>1.8219257849128194E-2</v>
      </c>
      <c r="AD1012" s="121">
        <f t="shared" si="159"/>
        <v>4.4727330965955693E-2</v>
      </c>
      <c r="AE1012" s="121" t="str">
        <f t="shared" si="160"/>
        <v/>
      </c>
      <c r="AF1012" s="121" t="str">
        <f t="shared" si="161"/>
        <v/>
      </c>
      <c r="BK1012" s="130"/>
      <c r="BL1012" s="130">
        <f t="shared" si="153"/>
        <v>3.0848000000000226</v>
      </c>
      <c r="BM1012" s="147">
        <f t="shared" si="154"/>
        <v>0.87704824242786528</v>
      </c>
      <c r="BN1012" s="130">
        <f t="shared" si="155"/>
        <v>6.0903353482044675E-4</v>
      </c>
      <c r="BO1012" s="130" t="str">
        <f t="shared" si="151"/>
        <v/>
      </c>
      <c r="BP1012" s="122" t="str">
        <f t="shared" si="152"/>
        <v/>
      </c>
    </row>
    <row r="1013" spans="26:68" ht="20.100000000000001" customHeight="1" x14ac:dyDescent="0.25">
      <c r="Z1013" s="121">
        <v>478</v>
      </c>
      <c r="AA1013" s="121">
        <f t="shared" si="156"/>
        <v>-2.0880000000000001</v>
      </c>
      <c r="AB1013" s="121">
        <f t="shared" si="157"/>
        <v>4.5102818805110016E-2</v>
      </c>
      <c r="AC1013" s="121">
        <f t="shared" si="158"/>
        <v>1.8398917341857654E-2</v>
      </c>
      <c r="AD1013" s="121">
        <f t="shared" si="159"/>
        <v>4.5102818805110016E-2</v>
      </c>
      <c r="AE1013" s="121" t="str">
        <f t="shared" si="160"/>
        <v/>
      </c>
      <c r="AF1013" s="121" t="str">
        <f t="shared" si="161"/>
        <v/>
      </c>
      <c r="BK1013" s="130"/>
      <c r="BL1013" s="130">
        <f t="shared" si="153"/>
        <v>3.0912000000000228</v>
      </c>
      <c r="BM1013" s="147">
        <f t="shared" si="154"/>
        <v>0.87643920889304483</v>
      </c>
      <c r="BN1013" s="130">
        <f t="shared" si="155"/>
        <v>6.1023816594985014E-4</v>
      </c>
      <c r="BO1013" s="130" t="str">
        <f t="shared" si="151"/>
        <v/>
      </c>
      <c r="BP1013" s="122" t="str">
        <f t="shared" si="152"/>
        <v/>
      </c>
    </row>
    <row r="1014" spans="26:68" ht="20.100000000000001" customHeight="1" x14ac:dyDescent="0.25">
      <c r="Z1014" s="121">
        <v>479</v>
      </c>
      <c r="AA1014" s="121">
        <f t="shared" si="156"/>
        <v>-2.0839999999999996</v>
      </c>
      <c r="AB1014" s="121">
        <f t="shared" si="157"/>
        <v>4.5480731183068078E-2</v>
      </c>
      <c r="AC1014" s="121">
        <f t="shared" si="158"/>
        <v>1.858008363228961E-2</v>
      </c>
      <c r="AD1014" s="121">
        <f t="shared" si="159"/>
        <v>4.5480731183068078E-2</v>
      </c>
      <c r="AE1014" s="121" t="str">
        <f t="shared" si="160"/>
        <v/>
      </c>
      <c r="AF1014" s="121" t="str">
        <f t="shared" si="161"/>
        <v/>
      </c>
      <c r="BK1014" s="130"/>
      <c r="BL1014" s="130">
        <f t="shared" si="153"/>
        <v>3.097600000000023</v>
      </c>
      <c r="BM1014" s="147">
        <f t="shared" si="154"/>
        <v>0.87582897072709498</v>
      </c>
      <c r="BN1014" s="130">
        <f t="shared" si="155"/>
        <v>6.1143864089219235E-4</v>
      </c>
      <c r="BO1014" s="130" t="str">
        <f t="shared" si="151"/>
        <v/>
      </c>
      <c r="BP1014" s="122" t="str">
        <f t="shared" si="152"/>
        <v/>
      </c>
    </row>
    <row r="1015" spans="26:68" ht="20.100000000000001" customHeight="1" x14ac:dyDescent="0.25">
      <c r="Z1015" s="121">
        <v>480</v>
      </c>
      <c r="AA1015" s="121">
        <f t="shared" si="156"/>
        <v>-2.08</v>
      </c>
      <c r="AB1015" s="121">
        <f t="shared" si="157"/>
        <v>4.5861076271054887E-2</v>
      </c>
      <c r="AC1015" s="121">
        <f t="shared" si="158"/>
        <v>1.8762766434937749E-2</v>
      </c>
      <c r="AD1015" s="121">
        <f t="shared" si="159"/>
        <v>4.5861076271054887E-2</v>
      </c>
      <c r="AE1015" s="121" t="str">
        <f t="shared" si="160"/>
        <v/>
      </c>
      <c r="AF1015" s="121" t="str">
        <f t="shared" si="161"/>
        <v/>
      </c>
      <c r="BK1015" s="130"/>
      <c r="BL1015" s="130">
        <f t="shared" si="153"/>
        <v>3.1040000000000232</v>
      </c>
      <c r="BM1015" s="147">
        <f t="shared" si="154"/>
        <v>0.87521753208620279</v>
      </c>
      <c r="BN1015" s="130">
        <f t="shared" si="155"/>
        <v>6.1263495278685021E-4</v>
      </c>
      <c r="BO1015" s="130" t="str">
        <f t="shared" si="151"/>
        <v/>
      </c>
      <c r="BP1015" s="122" t="str">
        <f t="shared" si="152"/>
        <v/>
      </c>
    </row>
    <row r="1016" spans="26:68" ht="20.100000000000001" customHeight="1" x14ac:dyDescent="0.25">
      <c r="Z1016" s="121">
        <v>481</v>
      </c>
      <c r="AA1016" s="121">
        <f t="shared" si="156"/>
        <v>-2.0760000000000001</v>
      </c>
      <c r="AB1016" s="121">
        <f t="shared" si="157"/>
        <v>4.6243862191438542E-2</v>
      </c>
      <c r="AC1016" s="121">
        <f t="shared" si="158"/>
        <v>1.8946975496903426E-2</v>
      </c>
      <c r="AD1016" s="121">
        <f t="shared" si="159"/>
        <v>4.6243862191438542E-2</v>
      </c>
      <c r="AE1016" s="121" t="str">
        <f t="shared" si="160"/>
        <v/>
      </c>
      <c r="AF1016" s="121" t="str">
        <f t="shared" si="161"/>
        <v/>
      </c>
      <c r="BK1016" s="130"/>
      <c r="BL1016" s="130">
        <f t="shared" si="153"/>
        <v>3.1104000000000234</v>
      </c>
      <c r="BM1016" s="147">
        <f t="shared" si="154"/>
        <v>0.87460489713341594</v>
      </c>
      <c r="BN1016" s="130">
        <f t="shared" si="155"/>
        <v>6.1382709488466691E-4</v>
      </c>
      <c r="BO1016" s="130" t="str">
        <f t="shared" si="151"/>
        <v/>
      </c>
      <c r="BP1016" s="122" t="str">
        <f t="shared" si="152"/>
        <v/>
      </c>
    </row>
    <row r="1017" spans="26:68" ht="20.100000000000001" customHeight="1" x14ac:dyDescent="0.25">
      <c r="Z1017" s="130">
        <v>482</v>
      </c>
      <c r="AA1017" s="121">
        <f t="shared" si="156"/>
        <v>-2.0720000000000001</v>
      </c>
      <c r="AB1017" s="121">
        <f t="shared" si="157"/>
        <v>4.6629097016799043E-2</v>
      </c>
      <c r="AC1017" s="121">
        <f t="shared" si="158"/>
        <v>1.9132720597678145E-2</v>
      </c>
      <c r="AD1017" s="121">
        <f t="shared" si="159"/>
        <v>4.6629097016799043E-2</v>
      </c>
      <c r="AE1017" s="121" t="str">
        <f t="shared" si="160"/>
        <v/>
      </c>
      <c r="AF1017" s="121" t="str">
        <f t="shared" si="161"/>
        <v/>
      </c>
      <c r="AM1017" s="130"/>
      <c r="AZ1017" s="130"/>
      <c r="BK1017" s="130"/>
      <c r="BL1017" s="130">
        <f t="shared" si="153"/>
        <v>3.1168000000000236</v>
      </c>
      <c r="BM1017" s="147">
        <f t="shared" si="154"/>
        <v>0.87399107003853127</v>
      </c>
      <c r="BN1017" s="130">
        <f t="shared" si="155"/>
        <v>6.1501506054761901E-4</v>
      </c>
      <c r="BO1017" s="130" t="str">
        <f t="shared" si="151"/>
        <v/>
      </c>
      <c r="BP1017" s="122" t="str">
        <f t="shared" si="152"/>
        <v/>
      </c>
    </row>
    <row r="1018" spans="26:68" ht="20.100000000000001" customHeight="1" x14ac:dyDescent="0.25">
      <c r="Z1018" s="121">
        <v>483</v>
      </c>
      <c r="AA1018" s="121">
        <f t="shared" si="156"/>
        <v>-2.0680000000000001</v>
      </c>
      <c r="AB1018" s="121">
        <f t="shared" si="157"/>
        <v>4.701678876899424E-2</v>
      </c>
      <c r="AC1018" s="121">
        <f t="shared" si="158"/>
        <v>1.9320011548942573E-2</v>
      </c>
      <c r="AD1018" s="121">
        <f t="shared" si="159"/>
        <v>4.701678876899424E-2</v>
      </c>
      <c r="AE1018" s="121" t="str">
        <f t="shared" si="160"/>
        <v/>
      </c>
      <c r="AF1018" s="121" t="str">
        <f t="shared" si="161"/>
        <v/>
      </c>
      <c r="BK1018" s="130"/>
      <c r="BL1018" s="130">
        <f t="shared" si="153"/>
        <v>3.1232000000000237</v>
      </c>
      <c r="BM1018" s="147">
        <f t="shared" si="154"/>
        <v>0.87337605497798365</v>
      </c>
      <c r="BN1018" s="130">
        <f t="shared" si="155"/>
        <v>6.1619884324715102E-4</v>
      </c>
      <c r="BO1018" s="130" t="str">
        <f t="shared" si="151"/>
        <v/>
      </c>
      <c r="BP1018" s="122" t="str">
        <f t="shared" si="152"/>
        <v/>
      </c>
    </row>
    <row r="1019" spans="26:68" ht="20.100000000000001" customHeight="1" x14ac:dyDescent="0.25">
      <c r="Z1019" s="121">
        <v>484</v>
      </c>
      <c r="AA1019" s="121">
        <f t="shared" si="156"/>
        <v>-2.0640000000000001</v>
      </c>
      <c r="AB1019" s="121">
        <f t="shared" si="157"/>
        <v>4.7406945418221713E-2</v>
      </c>
      <c r="AC1019" s="121">
        <f t="shared" si="158"/>
        <v>1.9508858194361812E-2</v>
      </c>
      <c r="AD1019" s="121">
        <f t="shared" si="159"/>
        <v>4.7406945418221713E-2</v>
      </c>
      <c r="AE1019" s="121" t="str">
        <f t="shared" si="160"/>
        <v/>
      </c>
      <c r="AF1019" s="121" t="str">
        <f t="shared" si="161"/>
        <v/>
      </c>
      <c r="BK1019" s="130"/>
      <c r="BL1019" s="130">
        <f t="shared" si="153"/>
        <v>3.1296000000000239</v>
      </c>
      <c r="BM1019" s="147">
        <f t="shared" si="154"/>
        <v>0.8727598561347365</v>
      </c>
      <c r="BN1019" s="130">
        <f t="shared" si="155"/>
        <v>6.1737843656495262E-4</v>
      </c>
      <c r="BO1019" s="130" t="str">
        <f t="shared" si="151"/>
        <v/>
      </c>
      <c r="BP1019" s="122" t="str">
        <f t="shared" si="152"/>
        <v/>
      </c>
    </row>
    <row r="1020" spans="26:68" ht="20.100000000000001" customHeight="1" x14ac:dyDescent="0.25">
      <c r="Z1020" s="121">
        <v>485</v>
      </c>
      <c r="AA1020" s="121">
        <f t="shared" si="156"/>
        <v>-2.06</v>
      </c>
      <c r="AB1020" s="121">
        <f t="shared" si="157"/>
        <v>4.7799574882077034E-2</v>
      </c>
      <c r="AC1020" s="121">
        <f t="shared" si="158"/>
        <v>1.9699270409376895E-2</v>
      </c>
      <c r="AD1020" s="121">
        <f t="shared" si="159"/>
        <v>4.7799574882077034E-2</v>
      </c>
      <c r="AE1020" s="121" t="str">
        <f t="shared" si="160"/>
        <v/>
      </c>
      <c r="AF1020" s="121" t="str">
        <f t="shared" si="161"/>
        <v/>
      </c>
      <c r="BK1020" s="130"/>
      <c r="BL1020" s="130">
        <f t="shared" si="153"/>
        <v>3.1360000000000241</v>
      </c>
      <c r="BM1020" s="147">
        <f t="shared" si="154"/>
        <v>0.87214247769817155</v>
      </c>
      <c r="BN1020" s="130">
        <f t="shared" si="155"/>
        <v>6.1855383419195942E-4</v>
      </c>
      <c r="BO1020" s="130" t="str">
        <f t="shared" si="151"/>
        <v/>
      </c>
      <c r="BP1020" s="122" t="str">
        <f t="shared" si="152"/>
        <v/>
      </c>
    </row>
    <row r="1021" spans="26:68" ht="20.100000000000001" customHeight="1" x14ac:dyDescent="0.25">
      <c r="Z1021" s="121">
        <v>486</v>
      </c>
      <c r="AA1021" s="121">
        <f t="shared" si="156"/>
        <v>-2.056</v>
      </c>
      <c r="AB1021" s="121">
        <f t="shared" si="157"/>
        <v>4.8194685024608441E-2</v>
      </c>
      <c r="AC1021" s="121">
        <f t="shared" si="158"/>
        <v>1.9891258100992418E-2</v>
      </c>
      <c r="AD1021" s="121">
        <f t="shared" si="159"/>
        <v>4.8194685024608441E-2</v>
      </c>
      <c r="AE1021" s="121" t="str">
        <f t="shared" si="160"/>
        <v/>
      </c>
      <c r="AF1021" s="121" t="str">
        <f t="shared" si="161"/>
        <v/>
      </c>
      <c r="BK1021" s="130"/>
      <c r="BL1021" s="130">
        <f t="shared" si="153"/>
        <v>3.1424000000000243</v>
      </c>
      <c r="BM1021" s="147">
        <f t="shared" si="154"/>
        <v>0.87152392386397959</v>
      </c>
      <c r="BN1021" s="130">
        <f t="shared" si="155"/>
        <v>6.1972502992735379E-4</v>
      </c>
      <c r="BO1021" s="130" t="str">
        <f t="shared" si="151"/>
        <v/>
      </c>
      <c r="BP1021" s="122" t="str">
        <f t="shared" si="152"/>
        <v/>
      </c>
    </row>
    <row r="1022" spans="26:68" ht="20.100000000000001" customHeight="1" x14ac:dyDescent="0.25">
      <c r="Z1022" s="121">
        <v>487</v>
      </c>
      <c r="AA1022" s="121">
        <f t="shared" si="156"/>
        <v>-2.052</v>
      </c>
      <c r="AB1022" s="121">
        <f t="shared" si="157"/>
        <v>4.8592283655368003E-2</v>
      </c>
      <c r="AC1022" s="121">
        <f t="shared" si="158"/>
        <v>2.0084831207560522E-2</v>
      </c>
      <c r="AD1022" s="121">
        <f t="shared" si="159"/>
        <v>4.8592283655368003E-2</v>
      </c>
      <c r="AE1022" s="121" t="str">
        <f t="shared" si="160"/>
        <v/>
      </c>
      <c r="AF1022" s="121" t="str">
        <f t="shared" si="161"/>
        <v/>
      </c>
      <c r="BK1022" s="130"/>
      <c r="BL1022" s="130">
        <f t="shared" si="153"/>
        <v>3.1488000000000245</v>
      </c>
      <c r="BM1022" s="147">
        <f t="shared" si="154"/>
        <v>0.87090419883405223</v>
      </c>
      <c r="BN1022" s="130">
        <f t="shared" si="155"/>
        <v>6.2089201767923097E-4</v>
      </c>
      <c r="BO1022" s="130" t="str">
        <f t="shared" si="151"/>
        <v/>
      </c>
      <c r="BP1022" s="122" t="str">
        <f t="shared" si="152"/>
        <v/>
      </c>
    </row>
    <row r="1023" spans="26:68" ht="20.100000000000001" customHeight="1" x14ac:dyDescent="0.25">
      <c r="Z1023" s="121">
        <v>488</v>
      </c>
      <c r="AA1023" s="121">
        <f t="shared" si="156"/>
        <v>-2.048</v>
      </c>
      <c r="AB1023" s="121">
        <f t="shared" si="157"/>
        <v>4.8992378528459266E-2</v>
      </c>
      <c r="AC1023" s="121">
        <f t="shared" si="158"/>
        <v>2.0279999698560966E-2</v>
      </c>
      <c r="AD1023" s="121">
        <f t="shared" si="159"/>
        <v>4.8992378528459266E-2</v>
      </c>
      <c r="AE1023" s="121" t="str">
        <f t="shared" si="160"/>
        <v/>
      </c>
      <c r="AF1023" s="121" t="str">
        <f t="shared" si="161"/>
        <v/>
      </c>
      <c r="BK1023" s="130"/>
      <c r="BL1023" s="130">
        <f t="shared" si="153"/>
        <v>3.1552000000000247</v>
      </c>
      <c r="BM1023" s="147">
        <f t="shared" si="154"/>
        <v>0.870283306816373</v>
      </c>
      <c r="BN1023" s="130">
        <f t="shared" si="155"/>
        <v>6.2205479146260068E-4</v>
      </c>
      <c r="BO1023" s="130" t="str">
        <f t="shared" si="151"/>
        <v/>
      </c>
      <c r="BP1023" s="122" t="str">
        <f t="shared" si="152"/>
        <v/>
      </c>
    </row>
    <row r="1024" spans="26:68" ht="20.100000000000001" customHeight="1" x14ac:dyDescent="0.25">
      <c r="Z1024" s="130">
        <v>489</v>
      </c>
      <c r="AA1024" s="121">
        <f t="shared" si="156"/>
        <v>-2.044</v>
      </c>
      <c r="AB1024" s="121">
        <f t="shared" si="157"/>
        <v>4.9394977341581534E-2</v>
      </c>
      <c r="AC1024" s="121">
        <f t="shared" si="158"/>
        <v>2.0476773574377456E-2</v>
      </c>
      <c r="AD1024" s="121">
        <f t="shared" si="159"/>
        <v>4.9394977341581534E-2</v>
      </c>
      <c r="AE1024" s="121" t="str">
        <f t="shared" si="160"/>
        <v/>
      </c>
      <c r="AF1024" s="121" t="str">
        <f t="shared" si="161"/>
        <v/>
      </c>
      <c r="AM1024" s="130"/>
      <c r="AZ1024" s="130"/>
      <c r="BK1024" s="130"/>
      <c r="BL1024" s="130">
        <f t="shared" si="153"/>
        <v>3.1616000000000248</v>
      </c>
      <c r="BM1024" s="147">
        <f t="shared" si="154"/>
        <v>0.8696612520249104</v>
      </c>
      <c r="BN1024" s="130">
        <f t="shared" si="155"/>
        <v>6.2321334539994222E-4</v>
      </c>
      <c r="BO1024" s="130" t="str">
        <f t="shared" si="151"/>
        <v/>
      </c>
      <c r="BP1024" s="122" t="str">
        <f t="shared" si="152"/>
        <v/>
      </c>
    </row>
    <row r="1025" spans="26:68" ht="20.100000000000001" customHeight="1" x14ac:dyDescent="0.25">
      <c r="Z1025" s="121">
        <v>490</v>
      </c>
      <c r="AA1025" s="121">
        <f t="shared" si="156"/>
        <v>-2.04</v>
      </c>
      <c r="AB1025" s="121">
        <f t="shared" si="157"/>
        <v>4.9800087735070775E-2</v>
      </c>
      <c r="AC1025" s="121">
        <f t="shared" si="158"/>
        <v>2.0675162866070039E-2</v>
      </c>
      <c r="AD1025" s="121">
        <f t="shared" si="159"/>
        <v>4.9800087735070775E-2</v>
      </c>
      <c r="AE1025" s="121" t="str">
        <f t="shared" si="160"/>
        <v/>
      </c>
      <c r="AF1025" s="121" t="str">
        <f t="shared" si="161"/>
        <v/>
      </c>
      <c r="BK1025" s="130"/>
      <c r="BL1025" s="130">
        <f t="shared" si="153"/>
        <v>3.168000000000025</v>
      </c>
      <c r="BM1025" s="147">
        <f t="shared" si="154"/>
        <v>0.86903803867951046</v>
      </c>
      <c r="BN1025" s="130">
        <f t="shared" si="155"/>
        <v>6.2436767372042734E-4</v>
      </c>
      <c r="BO1025" s="130" t="str">
        <f t="shared" si="151"/>
        <v/>
      </c>
      <c r="BP1025" s="122" t="str">
        <f t="shared" si="152"/>
        <v/>
      </c>
    </row>
    <row r="1026" spans="26:68" ht="20.100000000000001" customHeight="1" x14ac:dyDescent="0.25">
      <c r="Z1026" s="121">
        <v>491</v>
      </c>
      <c r="AA1026" s="121">
        <f t="shared" si="156"/>
        <v>-2.036</v>
      </c>
      <c r="AB1026" s="121">
        <f t="shared" si="157"/>
        <v>5.0207717290937232E-2</v>
      </c>
      <c r="AC1026" s="121">
        <f t="shared" si="158"/>
        <v>2.0875177635143825E-2</v>
      </c>
      <c r="AD1026" s="121">
        <f t="shared" si="159"/>
        <v>5.0207717290937232E-2</v>
      </c>
      <c r="AE1026" s="121" t="str">
        <f t="shared" si="160"/>
        <v/>
      </c>
      <c r="AF1026" s="121" t="str">
        <f t="shared" si="161"/>
        <v/>
      </c>
      <c r="BK1026" s="130"/>
      <c r="BL1026" s="130">
        <f t="shared" si="153"/>
        <v>3.1744000000000252</v>
      </c>
      <c r="BM1026" s="147">
        <f t="shared" si="154"/>
        <v>0.86841367100579003</v>
      </c>
      <c r="BN1026" s="130">
        <f t="shared" si="155"/>
        <v>6.2551777075914305E-4</v>
      </c>
      <c r="BO1026" s="130" t="str">
        <f t="shared" si="151"/>
        <v/>
      </c>
      <c r="BP1026" s="122" t="str">
        <f t="shared" si="152"/>
        <v/>
      </c>
    </row>
    <row r="1027" spans="26:68" ht="20.100000000000001" customHeight="1" x14ac:dyDescent="0.25">
      <c r="Z1027" s="121">
        <v>492</v>
      </c>
      <c r="AA1027" s="121">
        <f t="shared" si="156"/>
        <v>-2.032</v>
      </c>
      <c r="AB1027" s="121">
        <f t="shared" si="157"/>
        <v>5.0617873531899893E-2</v>
      </c>
      <c r="AC1027" s="121">
        <f t="shared" si="158"/>
        <v>2.1076827973313689E-2</v>
      </c>
      <c r="AD1027" s="121">
        <f t="shared" si="159"/>
        <v>5.0617873531899893E-2</v>
      </c>
      <c r="AE1027" s="121" t="str">
        <f t="shared" si="160"/>
        <v/>
      </c>
      <c r="AF1027" s="121" t="str">
        <f t="shared" si="161"/>
        <v/>
      </c>
      <c r="BK1027" s="130"/>
      <c r="BL1027" s="130">
        <f t="shared" si="153"/>
        <v>3.1808000000000254</v>
      </c>
      <c r="BM1027" s="147">
        <f t="shared" si="154"/>
        <v>0.86778815323503089</v>
      </c>
      <c r="BN1027" s="130">
        <f t="shared" si="155"/>
        <v>6.2666363095709166E-4</v>
      </c>
      <c r="BO1027" s="130" t="str">
        <f t="shared" si="151"/>
        <v/>
      </c>
      <c r="BP1027" s="122" t="str">
        <f t="shared" si="152"/>
        <v/>
      </c>
    </row>
    <row r="1028" spans="26:68" ht="20.100000000000001" customHeight="1" x14ac:dyDescent="0.25">
      <c r="Z1028" s="121">
        <v>493</v>
      </c>
      <c r="AA1028" s="121">
        <f t="shared" si="156"/>
        <v>-2.028</v>
      </c>
      <c r="AB1028" s="121">
        <f t="shared" si="157"/>
        <v>5.1030563920417688E-2</v>
      </c>
      <c r="AC1028" s="121">
        <f t="shared" si="158"/>
        <v>2.1280124002265161E-2</v>
      </c>
      <c r="AD1028" s="121">
        <f t="shared" si="159"/>
        <v>5.1030563920417688E-2</v>
      </c>
      <c r="AE1028" s="121" t="str">
        <f t="shared" si="160"/>
        <v/>
      </c>
      <c r="AF1028" s="121" t="str">
        <f t="shared" si="161"/>
        <v/>
      </c>
      <c r="BK1028" s="130"/>
      <c r="BL1028" s="130">
        <f t="shared" si="153"/>
        <v>3.1872000000000256</v>
      </c>
      <c r="BM1028" s="147">
        <f t="shared" si="154"/>
        <v>0.8671614896040738</v>
      </c>
      <c r="BN1028" s="130">
        <f t="shared" si="155"/>
        <v>6.2780524885974742E-4</v>
      </c>
      <c r="BO1028" s="130" t="str">
        <f t="shared" si="151"/>
        <v/>
      </c>
      <c r="BP1028" s="122" t="str">
        <f t="shared" si="152"/>
        <v/>
      </c>
    </row>
    <row r="1029" spans="26:68" ht="20.100000000000001" customHeight="1" x14ac:dyDescent="0.25">
      <c r="Z1029" s="121">
        <v>494</v>
      </c>
      <c r="AA1029" s="121">
        <f t="shared" si="156"/>
        <v>-2.024</v>
      </c>
      <c r="AB1029" s="121">
        <f t="shared" si="157"/>
        <v>5.1445795857717774E-2</v>
      </c>
      <c r="AC1029" s="121">
        <f t="shared" si="158"/>
        <v>2.1485075873411513E-2</v>
      </c>
      <c r="AD1029" s="121">
        <f t="shared" si="159"/>
        <v>5.1445795857717774E-2</v>
      </c>
      <c r="AE1029" s="121" t="str">
        <f t="shared" si="160"/>
        <v/>
      </c>
      <c r="AF1029" s="121" t="str">
        <f t="shared" si="161"/>
        <v/>
      </c>
      <c r="BK1029" s="130"/>
      <c r="BL1029" s="130">
        <f t="shared" si="153"/>
        <v>3.1936000000000258</v>
      </c>
      <c r="BM1029" s="147">
        <f t="shared" si="154"/>
        <v>0.86653368435521405</v>
      </c>
      <c r="BN1029" s="130">
        <f t="shared" si="155"/>
        <v>6.2894261911816685E-4</v>
      </c>
      <c r="BO1029" s="130" t="str">
        <f t="shared" si="151"/>
        <v/>
      </c>
      <c r="BP1029" s="122" t="str">
        <f t="shared" si="152"/>
        <v/>
      </c>
    </row>
    <row r="1030" spans="26:68" ht="20.100000000000001" customHeight="1" x14ac:dyDescent="0.25">
      <c r="Z1030" s="130">
        <v>495</v>
      </c>
      <c r="AA1030" s="121">
        <f t="shared" si="156"/>
        <v>-2.02</v>
      </c>
      <c r="AB1030" s="121">
        <f t="shared" si="157"/>
        <v>5.1863576682820565E-2</v>
      </c>
      <c r="AC1030" s="121">
        <f t="shared" si="158"/>
        <v>2.1691693767646781E-2</v>
      </c>
      <c r="AD1030" s="121">
        <f t="shared" si="159"/>
        <v>5.1863576682820565E-2</v>
      </c>
      <c r="AE1030" s="121" t="str">
        <f t="shared" si="160"/>
        <v/>
      </c>
      <c r="AF1030" s="121" t="str">
        <f t="shared" si="161"/>
        <v/>
      </c>
      <c r="AM1030" s="130"/>
      <c r="AZ1030" s="130"/>
      <c r="BK1030" s="130"/>
      <c r="BL1030" s="130">
        <f t="shared" si="153"/>
        <v>3.2000000000000259</v>
      </c>
      <c r="BM1030" s="147">
        <f t="shared" si="154"/>
        <v>0.86590474173609588</v>
      </c>
      <c r="BN1030" s="130">
        <f t="shared" si="155"/>
        <v>6.3007573648632409E-4</v>
      </c>
      <c r="BO1030" s="130" t="str">
        <f t="shared" si="151"/>
        <v/>
      </c>
      <c r="BP1030" s="122" t="str">
        <f t="shared" si="152"/>
        <v/>
      </c>
    </row>
    <row r="1031" spans="26:68" ht="20.100000000000001" customHeight="1" x14ac:dyDescent="0.25">
      <c r="Z1031" s="121">
        <v>496</v>
      </c>
      <c r="AA1031" s="121">
        <f t="shared" si="156"/>
        <v>-2.016</v>
      </c>
      <c r="AB1031" s="121">
        <f t="shared" si="157"/>
        <v>5.2283913671562113E-2</v>
      </c>
      <c r="AC1031" s="121">
        <f t="shared" si="158"/>
        <v>2.1899987895095108E-2</v>
      </c>
      <c r="AD1031" s="121">
        <f t="shared" si="159"/>
        <v>5.2283913671562113E-2</v>
      </c>
      <c r="AE1031" s="121" t="str">
        <f t="shared" si="160"/>
        <v/>
      </c>
      <c r="AF1031" s="121" t="str">
        <f t="shared" si="161"/>
        <v/>
      </c>
      <c r="BK1031" s="130"/>
      <c r="BL1031" s="130">
        <f t="shared" si="153"/>
        <v>3.2064000000000261</v>
      </c>
      <c r="BM1031" s="147">
        <f t="shared" si="154"/>
        <v>0.86527466599960956</v>
      </c>
      <c r="BN1031" s="130">
        <f t="shared" si="155"/>
        <v>6.3120459582255428E-4</v>
      </c>
      <c r="BO1031" s="130" t="str">
        <f t="shared" si="151"/>
        <v/>
      </c>
      <c r="BP1031" s="122" t="str">
        <f t="shared" si="152"/>
        <v/>
      </c>
    </row>
    <row r="1032" spans="26:68" ht="20.100000000000001" customHeight="1" x14ac:dyDescent="0.25">
      <c r="Z1032" s="121">
        <v>497</v>
      </c>
      <c r="AA1032" s="121">
        <f t="shared" si="156"/>
        <v>-2.012</v>
      </c>
      <c r="AB1032" s="121">
        <f t="shared" si="157"/>
        <v>5.2706814035613413E-2</v>
      </c>
      <c r="AC1032" s="121">
        <f t="shared" si="158"/>
        <v>2.2109968494855917E-2</v>
      </c>
      <c r="AD1032" s="121">
        <f t="shared" si="159"/>
        <v>5.2706814035613413E-2</v>
      </c>
      <c r="AE1032" s="121" t="str">
        <f t="shared" si="160"/>
        <v/>
      </c>
      <c r="AF1032" s="121" t="str">
        <f t="shared" si="161"/>
        <v/>
      </c>
      <c r="BK1032" s="130"/>
      <c r="BL1032" s="130">
        <f t="shared" si="153"/>
        <v>3.2128000000000263</v>
      </c>
      <c r="BM1032" s="147">
        <f t="shared" si="154"/>
        <v>0.86464346140378701</v>
      </c>
      <c r="BN1032" s="130">
        <f t="shared" si="155"/>
        <v>6.323291920879992E-4</v>
      </c>
      <c r="BO1032" s="130" t="str">
        <f t="shared" si="151"/>
        <v/>
      </c>
      <c r="BP1032" s="122" t="str">
        <f t="shared" si="152"/>
        <v/>
      </c>
    </row>
    <row r="1033" spans="26:68" ht="20.100000000000001" customHeight="1" x14ac:dyDescent="0.25">
      <c r="Z1033" s="121">
        <v>498</v>
      </c>
      <c r="AA1033" s="121">
        <f t="shared" si="156"/>
        <v>-2.008</v>
      </c>
      <c r="AB1033" s="121">
        <f t="shared" si="157"/>
        <v>5.3132284921496888E-2</v>
      </c>
      <c r="AC1033" s="121">
        <f t="shared" si="158"/>
        <v>2.2321645834745395E-2</v>
      </c>
      <c r="AD1033" s="121">
        <f t="shared" si="159"/>
        <v>5.3132284921496888E-2</v>
      </c>
      <c r="AE1033" s="121" t="str">
        <f t="shared" si="160"/>
        <v/>
      </c>
      <c r="AF1033" s="121" t="str">
        <f t="shared" si="161"/>
        <v/>
      </c>
      <c r="BK1033" s="130"/>
      <c r="BL1033" s="130">
        <f t="shared" si="153"/>
        <v>3.2192000000000265</v>
      </c>
      <c r="BM1033" s="147">
        <f t="shared" si="154"/>
        <v>0.86401113221169901</v>
      </c>
      <c r="BN1033" s="130">
        <f t="shared" si="155"/>
        <v>6.3344952034594115E-4</v>
      </c>
      <c r="BO1033" s="130" t="str">
        <f t="shared" si="151"/>
        <v/>
      </c>
      <c r="BP1033" s="122" t="str">
        <f t="shared" si="152"/>
        <v/>
      </c>
    </row>
    <row r="1034" spans="26:68" ht="20.100000000000001" customHeight="1" x14ac:dyDescent="0.25">
      <c r="Z1034" s="121">
        <v>499</v>
      </c>
      <c r="AA1034" s="121">
        <f t="shared" si="156"/>
        <v>-2.004</v>
      </c>
      <c r="AB1034" s="121">
        <f t="shared" si="157"/>
        <v>5.3560333409600362E-2</v>
      </c>
      <c r="AC1034" s="121">
        <f t="shared" si="158"/>
        <v>2.2535030211033827E-2</v>
      </c>
      <c r="AD1034" s="121">
        <f t="shared" si="159"/>
        <v>5.3560333409600362E-2</v>
      </c>
      <c r="AE1034" s="121" t="str">
        <f t="shared" si="160"/>
        <v/>
      </c>
      <c r="AF1034" s="121" t="str">
        <f t="shared" si="161"/>
        <v/>
      </c>
      <c r="BK1034" s="130"/>
      <c r="BL1034" s="130">
        <f t="shared" si="153"/>
        <v>3.2256000000000267</v>
      </c>
      <c r="BM1034" s="147">
        <f t="shared" si="154"/>
        <v>0.86337768269135307</v>
      </c>
      <c r="BN1034" s="130">
        <f t="shared" si="155"/>
        <v>6.3456557576291317E-4</v>
      </c>
      <c r="BO1034" s="130" t="str">
        <f t="shared" si="151"/>
        <v/>
      </c>
      <c r="BP1034" s="122" t="str">
        <f t="shared" si="152"/>
        <v/>
      </c>
    </row>
    <row r="1035" spans="26:68" ht="20.100000000000001" customHeight="1" x14ac:dyDescent="0.25">
      <c r="Z1035" s="121">
        <v>500</v>
      </c>
      <c r="AA1035" s="121">
        <f t="shared" si="156"/>
        <v>-2</v>
      </c>
      <c r="AB1035" s="121">
        <f t="shared" si="157"/>
        <v>5.3990966513188063E-2</v>
      </c>
      <c r="AC1035" s="121">
        <f t="shared" si="158"/>
        <v>2.2750131948179191E-2</v>
      </c>
      <c r="AD1035" s="121">
        <f t="shared" si="159"/>
        <v>5.3990966513188063E-2</v>
      </c>
      <c r="AE1035" s="121" t="str">
        <f t="shared" si="160"/>
        <v/>
      </c>
      <c r="AF1035" s="121" t="str">
        <f t="shared" si="161"/>
        <v/>
      </c>
      <c r="BK1035" s="130"/>
      <c r="BL1035" s="130">
        <f t="shared" si="153"/>
        <v>3.2320000000000269</v>
      </c>
      <c r="BM1035" s="147">
        <f t="shared" si="154"/>
        <v>0.86274311711559015</v>
      </c>
      <c r="BN1035" s="130">
        <f t="shared" si="155"/>
        <v>6.3567735360525734E-4</v>
      </c>
      <c r="BO1035" s="130" t="str">
        <f t="shared" si="151"/>
        <v/>
      </c>
      <c r="BP1035" s="122" t="str">
        <f t="shared" si="152"/>
        <v/>
      </c>
    </row>
    <row r="1036" spans="26:68" ht="20.100000000000001" customHeight="1" x14ac:dyDescent="0.25">
      <c r="Z1036" s="121">
        <v>501</v>
      </c>
      <c r="AA1036" s="121">
        <f t="shared" si="156"/>
        <v>-1.996</v>
      </c>
      <c r="AB1036" s="121">
        <f t="shared" si="157"/>
        <v>5.4424191177409348E-2</v>
      </c>
      <c r="AC1036" s="121">
        <f t="shared" si="158"/>
        <v>2.2966961398556605E-2</v>
      </c>
      <c r="AD1036" s="121">
        <f t="shared" si="159"/>
        <v>5.4424191177409348E-2</v>
      </c>
      <c r="AE1036" s="121" t="str">
        <f t="shared" si="160"/>
        <v/>
      </c>
      <c r="AF1036" s="121" t="str">
        <f t="shared" si="161"/>
        <v/>
      </c>
      <c r="BK1036" s="130"/>
      <c r="BL1036" s="130">
        <f t="shared" si="153"/>
        <v>3.238400000000027</v>
      </c>
      <c r="BM1036" s="147">
        <f t="shared" si="154"/>
        <v>0.8621074397619849</v>
      </c>
      <c r="BN1036" s="130">
        <f t="shared" si="155"/>
        <v>6.3678484924178935E-4</v>
      </c>
      <c r="BO1036" s="130" t="str">
        <f t="shared" si="151"/>
        <v/>
      </c>
      <c r="BP1036" s="122" t="str">
        <f t="shared" si="152"/>
        <v/>
      </c>
    </row>
    <row r="1037" spans="26:68" ht="20.100000000000001" customHeight="1" x14ac:dyDescent="0.25">
      <c r="Z1037" s="130">
        <v>502</v>
      </c>
      <c r="AA1037" s="121">
        <f t="shared" si="156"/>
        <v>-1.992</v>
      </c>
      <c r="AB1037" s="121">
        <f t="shared" si="157"/>
        <v>5.4860014278304732E-2</v>
      </c>
      <c r="AC1037" s="121">
        <f t="shared" si="158"/>
        <v>2.3185528942183821E-2</v>
      </c>
      <c r="AD1037" s="121">
        <f t="shared" si="159"/>
        <v>5.4860014278304732E-2</v>
      </c>
      <c r="AE1037" s="121" t="str">
        <f t="shared" si="160"/>
        <v/>
      </c>
      <c r="AF1037" s="121" t="str">
        <f t="shared" si="161"/>
        <v/>
      </c>
      <c r="AM1037" s="130"/>
      <c r="AZ1037" s="130"/>
      <c r="BK1037" s="130"/>
      <c r="BL1037" s="130">
        <f t="shared" si="153"/>
        <v>3.2448000000000272</v>
      </c>
      <c r="BM1037" s="147">
        <f t="shared" si="154"/>
        <v>0.86147065491274311</v>
      </c>
      <c r="BN1037" s="130">
        <f t="shared" si="155"/>
        <v>6.3788805814080085E-4</v>
      </c>
      <c r="BO1037" s="130" t="str">
        <f t="shared" si="151"/>
        <v/>
      </c>
      <c r="BP1037" s="122" t="str">
        <f t="shared" si="152"/>
        <v/>
      </c>
    </row>
    <row r="1038" spans="26:68" ht="20.100000000000001" customHeight="1" x14ac:dyDescent="0.25">
      <c r="Z1038" s="121">
        <v>503</v>
      </c>
      <c r="AA1038" s="121">
        <f t="shared" si="156"/>
        <v>-1.988</v>
      </c>
      <c r="AB1038" s="121">
        <f t="shared" si="157"/>
        <v>5.5298442621809524E-2</v>
      </c>
      <c r="AC1038" s="121">
        <f t="shared" si="158"/>
        <v>2.3405844986443006E-2</v>
      </c>
      <c r="AD1038" s="121">
        <f t="shared" si="159"/>
        <v>5.5298442621809524E-2</v>
      </c>
      <c r="AE1038" s="121" t="str">
        <f t="shared" si="160"/>
        <v/>
      </c>
      <c r="AF1038" s="121" t="str">
        <f t="shared" si="161"/>
        <v/>
      </c>
      <c r="BK1038" s="130"/>
      <c r="BL1038" s="130">
        <f t="shared" si="153"/>
        <v>3.2512000000000274</v>
      </c>
      <c r="BM1038" s="147">
        <f t="shared" si="154"/>
        <v>0.8608327668546023</v>
      </c>
      <c r="BN1038" s="130">
        <f t="shared" si="155"/>
        <v>6.3898697587172482E-4</v>
      </c>
      <c r="BO1038" s="130" t="str">
        <f t="shared" si="151"/>
        <v/>
      </c>
      <c r="BP1038" s="122" t="str">
        <f t="shared" si="152"/>
        <v/>
      </c>
    </row>
    <row r="1039" spans="26:68" ht="20.100000000000001" customHeight="1" x14ac:dyDescent="0.25">
      <c r="Z1039" s="121">
        <v>504</v>
      </c>
      <c r="AA1039" s="121">
        <f t="shared" si="156"/>
        <v>-1.984</v>
      </c>
      <c r="AB1039" s="121">
        <f t="shared" si="157"/>
        <v>5.5739482942755124E-2</v>
      </c>
      <c r="AC1039" s="121">
        <f t="shared" si="158"/>
        <v>2.3627919965798095E-2</v>
      </c>
      <c r="AD1039" s="121">
        <f t="shared" si="159"/>
        <v>5.5739482942755124E-2</v>
      </c>
      <c r="AE1039" s="121" t="str">
        <f t="shared" si="160"/>
        <v/>
      </c>
      <c r="AF1039" s="121" t="str">
        <f t="shared" si="161"/>
        <v/>
      </c>
      <c r="BK1039" s="130"/>
      <c r="BL1039" s="130">
        <f t="shared" si="153"/>
        <v>3.2576000000000276</v>
      </c>
      <c r="BM1039" s="147">
        <f t="shared" si="154"/>
        <v>0.86019377987873058</v>
      </c>
      <c r="BN1039" s="130">
        <f t="shared" si="155"/>
        <v>6.4008159810191589E-4</v>
      </c>
      <c r="BO1039" s="130" t="str">
        <f t="shared" si="151"/>
        <v/>
      </c>
      <c r="BP1039" s="122" t="str">
        <f t="shared" si="152"/>
        <v/>
      </c>
    </row>
    <row r="1040" spans="26:68" ht="20.100000000000001" customHeight="1" x14ac:dyDescent="0.25">
      <c r="Z1040" s="121">
        <v>505</v>
      </c>
      <c r="AA1040" s="121">
        <f t="shared" si="156"/>
        <v>-1.98</v>
      </c>
      <c r="AB1040" s="121">
        <f t="shared" si="157"/>
        <v>5.6183141903868049E-2</v>
      </c>
      <c r="AC1040" s="121">
        <f t="shared" si="158"/>
        <v>2.3851764341508513E-2</v>
      </c>
      <c r="AD1040" s="121">
        <f t="shared" si="159"/>
        <v>5.6183141903868049E-2</v>
      </c>
      <c r="AE1040" s="121" t="str">
        <f t="shared" si="160"/>
        <v/>
      </c>
      <c r="AF1040" s="121" t="str">
        <f t="shared" si="161"/>
        <v/>
      </c>
      <c r="BK1040" s="130"/>
      <c r="BL1040" s="130">
        <f t="shared" si="153"/>
        <v>3.2640000000000278</v>
      </c>
      <c r="BM1040" s="147">
        <f t="shared" si="154"/>
        <v>0.85955369828062866</v>
      </c>
      <c r="BN1040" s="130">
        <f t="shared" si="155"/>
        <v>6.4117192059953698E-4</v>
      </c>
      <c r="BO1040" s="130" t="str">
        <f t="shared" si="151"/>
        <v/>
      </c>
      <c r="BP1040" s="122" t="str">
        <f t="shared" si="152"/>
        <v/>
      </c>
    </row>
    <row r="1041" spans="26:68" ht="20.100000000000001" customHeight="1" x14ac:dyDescent="0.25">
      <c r="Z1041" s="121">
        <v>506</v>
      </c>
      <c r="AA1041" s="121">
        <f t="shared" si="156"/>
        <v>-1.976</v>
      </c>
      <c r="AB1041" s="121">
        <f t="shared" si="157"/>
        <v>5.6629426094766726E-2</v>
      </c>
      <c r="AC1041" s="121">
        <f t="shared" si="158"/>
        <v>2.4077388601338717E-2</v>
      </c>
      <c r="AD1041" s="121">
        <f t="shared" si="159"/>
        <v>5.6629426094766726E-2</v>
      </c>
      <c r="AE1041" s="121" t="str">
        <f t="shared" si="160"/>
        <v/>
      </c>
      <c r="AF1041" s="121" t="str">
        <f t="shared" si="161"/>
        <v/>
      </c>
      <c r="BK1041" s="130"/>
      <c r="BL1041" s="130">
        <f t="shared" si="153"/>
        <v>3.270400000000028</v>
      </c>
      <c r="BM1041" s="147">
        <f t="shared" si="154"/>
        <v>0.85891252636002913</v>
      </c>
      <c r="BN1041" s="130">
        <f t="shared" si="155"/>
        <v>6.4225793923000651E-4</v>
      </c>
      <c r="BO1041" s="130" t="str">
        <f t="shared" si="151"/>
        <v/>
      </c>
      <c r="BP1041" s="122" t="str">
        <f t="shared" si="152"/>
        <v/>
      </c>
    </row>
    <row r="1042" spans="26:68" ht="20.100000000000001" customHeight="1" x14ac:dyDescent="0.25">
      <c r="Z1042" s="121">
        <v>507</v>
      </c>
      <c r="AA1042" s="121">
        <f t="shared" si="156"/>
        <v>-1.972</v>
      </c>
      <c r="AB1042" s="121">
        <f t="shared" si="157"/>
        <v>5.7078342030956235E-2</v>
      </c>
      <c r="AC1042" s="121">
        <f t="shared" si="158"/>
        <v>2.4304803259263714E-2</v>
      </c>
      <c r="AD1042" s="121">
        <f t="shared" si="159"/>
        <v>5.7078342030956235E-2</v>
      </c>
      <c r="AE1042" s="121" t="str">
        <f t="shared" si="160"/>
        <v/>
      </c>
      <c r="AF1042" s="121" t="str">
        <f t="shared" si="161"/>
        <v/>
      </c>
      <c r="BK1042" s="130"/>
      <c r="BL1042" s="130">
        <f t="shared" si="153"/>
        <v>3.2768000000000281</v>
      </c>
      <c r="BM1042" s="147">
        <f t="shared" si="154"/>
        <v>0.85827026842079912</v>
      </c>
      <c r="BN1042" s="130">
        <f t="shared" si="155"/>
        <v>6.4333964995710868E-4</v>
      </c>
      <c r="BO1042" s="130" t="str">
        <f t="shared" ref="BO1042:BO1105" si="162">IF(BM1042&lt;(1-$BK$534),BN1042,"")</f>
        <v/>
      </c>
      <c r="BP1042" s="122" t="str">
        <f t="shared" ref="BP1042:BP1105" si="163">IF(BM1042&lt;(1-$BK$540),BN1042,"")</f>
        <v/>
      </c>
    </row>
    <row r="1043" spans="26:68" ht="20.100000000000001" customHeight="1" x14ac:dyDescent="0.25">
      <c r="Z1043" s="130">
        <v>508</v>
      </c>
      <c r="AA1043" s="121">
        <f t="shared" si="156"/>
        <v>-1.968</v>
      </c>
      <c r="AB1043" s="121">
        <f t="shared" si="157"/>
        <v>5.7529896152820871E-2</v>
      </c>
      <c r="AC1043" s="121">
        <f t="shared" si="158"/>
        <v>2.4534018855170637E-2</v>
      </c>
      <c r="AD1043" s="121">
        <f t="shared" si="159"/>
        <v>5.7529896152820871E-2</v>
      </c>
      <c r="AE1043" s="121" t="str">
        <f t="shared" si="160"/>
        <v/>
      </c>
      <c r="AF1043" s="121" t="str">
        <f t="shared" si="161"/>
        <v/>
      </c>
      <c r="AM1043" s="130"/>
      <c r="AZ1043" s="130"/>
      <c r="BK1043" s="130"/>
      <c r="BL1043" s="130">
        <f t="shared" ref="BL1043:BL1106" si="164">BL1042+$BO$526</f>
        <v>3.2832000000000283</v>
      </c>
      <c r="BM1043" s="147">
        <f t="shared" ref="BM1043:BM1106" si="165">_xlfn.CHISQ.DIST.RT(BL1043,7)</f>
        <v>0.85762692877084201</v>
      </c>
      <c r="BN1043" s="130">
        <f t="shared" ref="BN1043:BN1106" si="166">BM1043-BM1044</f>
        <v>6.4441704884199424E-4</v>
      </c>
      <c r="BO1043" s="130" t="str">
        <f t="shared" si="162"/>
        <v/>
      </c>
      <c r="BP1043" s="122" t="str">
        <f t="shared" si="163"/>
        <v/>
      </c>
    </row>
    <row r="1044" spans="26:68" ht="20.100000000000001" customHeight="1" x14ac:dyDescent="0.25">
      <c r="Z1044" s="121">
        <v>509</v>
      </c>
      <c r="AA1044" s="121">
        <f t="shared" si="156"/>
        <v>-1.964</v>
      </c>
      <c r="AB1044" s="121">
        <f t="shared" si="157"/>
        <v>5.7984094824614946E-2</v>
      </c>
      <c r="AC1044" s="121">
        <f t="shared" si="158"/>
        <v>2.4765045954556277E-2</v>
      </c>
      <c r="AD1044" s="121">
        <f t="shared" si="159"/>
        <v>5.7984094824614946E-2</v>
      </c>
      <c r="AE1044" s="121" t="str">
        <f t="shared" si="160"/>
        <v/>
      </c>
      <c r="AF1044" s="121" t="str">
        <f t="shared" si="161"/>
        <v/>
      </c>
      <c r="BK1044" s="130"/>
      <c r="BL1044" s="130">
        <f t="shared" si="164"/>
        <v>3.2896000000000285</v>
      </c>
      <c r="BM1044" s="147">
        <f t="shared" si="165"/>
        <v>0.85698251172200002</v>
      </c>
      <c r="BN1044" s="130">
        <f t="shared" si="166"/>
        <v>6.4549013204373562E-4</v>
      </c>
      <c r="BO1044" s="130" t="str">
        <f t="shared" si="162"/>
        <v/>
      </c>
      <c r="BP1044" s="122" t="str">
        <f t="shared" si="163"/>
        <v/>
      </c>
    </row>
    <row r="1045" spans="26:68" ht="20.100000000000001" customHeight="1" x14ac:dyDescent="0.25">
      <c r="Z1045" s="121">
        <v>510</v>
      </c>
      <c r="AA1045" s="121">
        <f t="shared" si="156"/>
        <v>-1.96</v>
      </c>
      <c r="AB1045" s="121">
        <f t="shared" si="157"/>
        <v>5.8440944333451469E-2</v>
      </c>
      <c r="AC1045" s="121">
        <f t="shared" si="158"/>
        <v>2.4997895148220432E-2</v>
      </c>
      <c r="AD1045" s="121">
        <f t="shared" si="159"/>
        <v>5.8440944333451469E-2</v>
      </c>
      <c r="AE1045" s="121" t="str">
        <f t="shared" si="160"/>
        <v/>
      </c>
      <c r="AF1045" s="121" t="str">
        <f t="shared" si="161"/>
        <v/>
      </c>
      <c r="BK1045" s="130"/>
      <c r="BL1045" s="130">
        <f t="shared" si="164"/>
        <v>3.2960000000000287</v>
      </c>
      <c r="BM1045" s="147">
        <f t="shared" si="165"/>
        <v>0.85633702158995628</v>
      </c>
      <c r="BN1045" s="130">
        <f t="shared" si="166"/>
        <v>6.4655889581610726E-4</v>
      </c>
      <c r="BO1045" s="130" t="str">
        <f t="shared" si="162"/>
        <v/>
      </c>
      <c r="BP1045" s="122" t="str">
        <f t="shared" si="163"/>
        <v/>
      </c>
    </row>
    <row r="1046" spans="26:68" ht="20.100000000000001" customHeight="1" x14ac:dyDescent="0.25">
      <c r="Z1046" s="121">
        <v>511</v>
      </c>
      <c r="AA1046" s="121">
        <f t="shared" si="156"/>
        <v>-1.956</v>
      </c>
      <c r="AB1046" s="121">
        <f t="shared" si="157"/>
        <v>5.8900450888289282E-2</v>
      </c>
      <c r="AC1046" s="121">
        <f t="shared" si="158"/>
        <v>2.5232577051955411E-2</v>
      </c>
      <c r="AD1046" s="121">
        <f t="shared" si="159"/>
        <v>5.8900450888289282E-2</v>
      </c>
      <c r="AE1046" s="121" t="str">
        <f t="shared" si="160"/>
        <v/>
      </c>
      <c r="AF1046" s="121" t="str">
        <f t="shared" si="161"/>
        <v/>
      </c>
      <c r="BK1046" s="130"/>
      <c r="BL1046" s="130">
        <f t="shared" si="164"/>
        <v>3.3024000000000289</v>
      </c>
      <c r="BM1046" s="147">
        <f t="shared" si="165"/>
        <v>0.85569046269414017</v>
      </c>
      <c r="BN1046" s="130">
        <f t="shared" si="166"/>
        <v>6.4762333651080528E-4</v>
      </c>
      <c r="BO1046" s="130" t="str">
        <f t="shared" si="162"/>
        <v/>
      </c>
      <c r="BP1046" s="122" t="str">
        <f t="shared" si="163"/>
        <v/>
      </c>
    </row>
    <row r="1047" spans="26:68" ht="20.100000000000001" customHeight="1" x14ac:dyDescent="0.25">
      <c r="Z1047" s="121">
        <v>512</v>
      </c>
      <c r="AA1047" s="121">
        <f t="shared" ref="AA1047:AA1110" si="167">$AA$529+(Z1047*$AA$532)</f>
        <v>-1.952</v>
      </c>
      <c r="AB1047" s="121">
        <f t="shared" ref="AB1047:AB1110" si="168">_xlfn.NORM.DIST(AA1047,AA$525,AA$526,0)</f>
        <v>5.9362620618918331E-2</v>
      </c>
      <c r="AC1047" s="121">
        <f t="shared" ref="AC1047:AC1110" si="169">_xlfn.NORM.DIST(AA1047,AA$525,AA$526,1)</f>
        <v>2.5469102306231367E-2</v>
      </c>
      <c r="AD1047" s="121">
        <f t="shared" ref="AD1047:AD1110" si="170">IF(OR(AC1047&lt;$AE$531,AC1047&gt;$AE$532),AB1047,"")</f>
        <v>5.9362620618918331E-2</v>
      </c>
      <c r="AE1047" s="121" t="str">
        <f t="shared" ref="AE1047:AE1110" si="171">IF(AND(AC1047&gt;$AE$531,AC1047&lt;$AE$532),AB1047,"")</f>
        <v/>
      </c>
      <c r="AF1047" s="121" t="str">
        <f t="shared" ref="AF1047:AF1110" si="172">IF(AB1047=MAX($AB$535:$AB$2535),AB1047,"")</f>
        <v/>
      </c>
      <c r="BK1047" s="130"/>
      <c r="BL1047" s="130">
        <f t="shared" si="164"/>
        <v>3.3088000000000291</v>
      </c>
      <c r="BM1047" s="147">
        <f t="shared" si="165"/>
        <v>0.85504283935762937</v>
      </c>
      <c r="BN1047" s="130">
        <f t="shared" si="166"/>
        <v>6.4868345057389476E-4</v>
      </c>
      <c r="BO1047" s="130" t="str">
        <f t="shared" si="162"/>
        <v/>
      </c>
      <c r="BP1047" s="122" t="str">
        <f t="shared" si="163"/>
        <v/>
      </c>
    </row>
    <row r="1048" spans="26:68" ht="20.100000000000001" customHeight="1" x14ac:dyDescent="0.25">
      <c r="Z1048" s="121">
        <v>513</v>
      </c>
      <c r="AA1048" s="121">
        <f t="shared" si="167"/>
        <v>-1.948</v>
      </c>
      <c r="AB1048" s="121">
        <f t="shared" si="168"/>
        <v>5.9827459574943273E-2</v>
      </c>
      <c r="AC1048" s="121">
        <f t="shared" si="169"/>
        <v>2.5707481575877558E-2</v>
      </c>
      <c r="AD1048" s="121">
        <f t="shared" si="170"/>
        <v>5.9827459574943273E-2</v>
      </c>
      <c r="AE1048" s="121" t="str">
        <f t="shared" si="171"/>
        <v/>
      </c>
      <c r="AF1048" s="121" t="str">
        <f t="shared" si="172"/>
        <v/>
      </c>
      <c r="BK1048" s="130"/>
      <c r="BL1048" s="130">
        <f t="shared" si="164"/>
        <v>3.3152000000000292</v>
      </c>
      <c r="BM1048" s="147">
        <f t="shared" si="165"/>
        <v>0.85439415590705547</v>
      </c>
      <c r="BN1048" s="130">
        <f t="shared" si="166"/>
        <v>6.4973923454669791E-4</v>
      </c>
      <c r="BO1048" s="130" t="str">
        <f t="shared" si="162"/>
        <v/>
      </c>
      <c r="BP1048" s="122" t="str">
        <f t="shared" si="163"/>
        <v/>
      </c>
    </row>
    <row r="1049" spans="26:68" ht="20.100000000000001" customHeight="1" x14ac:dyDescent="0.25">
      <c r="Z1049" s="121">
        <v>514</v>
      </c>
      <c r="AA1049" s="121">
        <f t="shared" si="167"/>
        <v>-1.944</v>
      </c>
      <c r="AB1049" s="121">
        <f t="shared" si="168"/>
        <v>6.0294973724765701E-2</v>
      </c>
      <c r="AC1049" s="121">
        <f t="shared" si="169"/>
        <v>2.5947725549759625E-2</v>
      </c>
      <c r="AD1049" s="121">
        <f t="shared" si="170"/>
        <v>6.0294973724765701E-2</v>
      </c>
      <c r="AE1049" s="121" t="str">
        <f t="shared" si="171"/>
        <v/>
      </c>
      <c r="AF1049" s="121" t="str">
        <f t="shared" si="172"/>
        <v/>
      </c>
      <c r="BK1049" s="130"/>
      <c r="BL1049" s="130">
        <f t="shared" si="164"/>
        <v>3.3216000000000294</v>
      </c>
      <c r="BM1049" s="147">
        <f t="shared" si="165"/>
        <v>0.85374441667250878</v>
      </c>
      <c r="BN1049" s="130">
        <f t="shared" si="166"/>
        <v>6.5079068506523896E-4</v>
      </c>
      <c r="BO1049" s="130" t="str">
        <f t="shared" si="162"/>
        <v/>
      </c>
      <c r="BP1049" s="122" t="str">
        <f t="shared" si="163"/>
        <v/>
      </c>
    </row>
    <row r="1050" spans="26:68" ht="20.100000000000001" customHeight="1" x14ac:dyDescent="0.25">
      <c r="Z1050" s="130">
        <v>515</v>
      </c>
      <c r="AA1050" s="121">
        <f t="shared" si="167"/>
        <v>-1.94</v>
      </c>
      <c r="AB1050" s="121">
        <f t="shared" si="168"/>
        <v>6.0765168954564776E-2</v>
      </c>
      <c r="AC1050" s="121">
        <f t="shared" si="169"/>
        <v>2.6189844940452685E-2</v>
      </c>
      <c r="AD1050" s="121">
        <f t="shared" si="170"/>
        <v>6.0765168954564776E-2</v>
      </c>
      <c r="AE1050" s="121" t="str">
        <f t="shared" si="171"/>
        <v/>
      </c>
      <c r="AF1050" s="121" t="str">
        <f t="shared" si="172"/>
        <v/>
      </c>
      <c r="AM1050" s="130"/>
      <c r="AZ1050" s="130"/>
      <c r="BK1050" s="130"/>
      <c r="BL1050" s="130">
        <f t="shared" si="164"/>
        <v>3.3280000000000296</v>
      </c>
      <c r="BM1050" s="147">
        <f t="shared" si="165"/>
        <v>0.85309362598744354</v>
      </c>
      <c r="BN1050" s="130">
        <f t="shared" si="166"/>
        <v>6.5183779885980009E-4</v>
      </c>
      <c r="BO1050" s="130" t="str">
        <f t="shared" si="162"/>
        <v/>
      </c>
      <c r="BP1050" s="122" t="str">
        <f t="shared" si="163"/>
        <v/>
      </c>
    </row>
    <row r="1051" spans="26:68" ht="20.100000000000001" customHeight="1" x14ac:dyDescent="0.25">
      <c r="Z1051" s="121">
        <v>516</v>
      </c>
      <c r="AA1051" s="121">
        <f t="shared" si="167"/>
        <v>-1.9359999999999999</v>
      </c>
      <c r="AB1051" s="121">
        <f t="shared" si="168"/>
        <v>6.1238051067276554E-2</v>
      </c>
      <c r="AC1051" s="121">
        <f t="shared" si="169"/>
        <v>2.6433850483910441E-2</v>
      </c>
      <c r="AD1051" s="121">
        <f t="shared" si="170"/>
        <v>6.1238051067276554E-2</v>
      </c>
      <c r="AE1051" s="121" t="str">
        <f t="shared" si="171"/>
        <v/>
      </c>
      <c r="AF1051" s="121" t="str">
        <f t="shared" si="172"/>
        <v/>
      </c>
      <c r="BK1051" s="130"/>
      <c r="BL1051" s="130">
        <f t="shared" si="164"/>
        <v>3.3344000000000298</v>
      </c>
      <c r="BM1051" s="147">
        <f t="shared" si="165"/>
        <v>0.85244178818858374</v>
      </c>
      <c r="BN1051" s="130">
        <f t="shared" si="166"/>
        <v>6.5288057275370015E-4</v>
      </c>
      <c r="BO1051" s="130" t="str">
        <f t="shared" si="162"/>
        <v/>
      </c>
      <c r="BP1051" s="122" t="str">
        <f t="shared" si="163"/>
        <v/>
      </c>
    </row>
    <row r="1052" spans="26:68" ht="20.100000000000001" customHeight="1" x14ac:dyDescent="0.25">
      <c r="Z1052" s="121">
        <v>517</v>
      </c>
      <c r="AA1052" s="121">
        <f t="shared" si="167"/>
        <v>-1.9319999999999999</v>
      </c>
      <c r="AB1052" s="121">
        <f t="shared" si="168"/>
        <v>6.1713625781571947E-2</v>
      </c>
      <c r="AC1052" s="121">
        <f t="shared" si="169"/>
        <v>2.6679752939130129E-2</v>
      </c>
      <c r="AD1052" s="121">
        <f t="shared" si="170"/>
        <v>6.1713625781571947E-2</v>
      </c>
      <c r="AE1052" s="121" t="str">
        <f t="shared" si="171"/>
        <v/>
      </c>
      <c r="AF1052" s="121" t="str">
        <f t="shared" si="172"/>
        <v/>
      </c>
      <c r="BK1052" s="130"/>
      <c r="BL1052" s="130">
        <f t="shared" si="164"/>
        <v>3.34080000000003</v>
      </c>
      <c r="BM1052" s="147">
        <f t="shared" si="165"/>
        <v>0.85178890761583004</v>
      </c>
      <c r="BN1052" s="130">
        <f t="shared" si="166"/>
        <v>6.5391900366340572E-4</v>
      </c>
      <c r="BO1052" s="130" t="str">
        <f t="shared" si="162"/>
        <v/>
      </c>
      <c r="BP1052" s="122" t="str">
        <f t="shared" si="163"/>
        <v/>
      </c>
    </row>
    <row r="1053" spans="26:68" ht="20.100000000000001" customHeight="1" x14ac:dyDescent="0.25">
      <c r="Z1053" s="121">
        <v>518</v>
      </c>
      <c r="AA1053" s="121">
        <f t="shared" si="167"/>
        <v>-1.9279999999999999</v>
      </c>
      <c r="AB1053" s="121">
        <f t="shared" si="168"/>
        <v>6.219189873083366E-2</v>
      </c>
      <c r="AC1053" s="121">
        <f t="shared" si="169"/>
        <v>2.692756308781347E-2</v>
      </c>
      <c r="AD1053" s="121">
        <f t="shared" si="170"/>
        <v>6.219189873083366E-2</v>
      </c>
      <c r="AE1053" s="121" t="str">
        <f t="shared" si="171"/>
        <v/>
      </c>
      <c r="AF1053" s="121" t="str">
        <f t="shared" si="172"/>
        <v/>
      </c>
      <c r="BK1053" s="130"/>
      <c r="BL1053" s="130">
        <f t="shared" si="164"/>
        <v>3.3472000000000302</v>
      </c>
      <c r="BM1053" s="147">
        <f t="shared" si="165"/>
        <v>0.85113498861216663</v>
      </c>
      <c r="BN1053" s="130">
        <f t="shared" si="166"/>
        <v>6.5495308859830903E-4</v>
      </c>
      <c r="BO1053" s="130" t="str">
        <f t="shared" si="162"/>
        <v/>
      </c>
      <c r="BP1053" s="122" t="str">
        <f t="shared" si="163"/>
        <v/>
      </c>
    </row>
    <row r="1054" spans="26:68" ht="20.100000000000001" customHeight="1" x14ac:dyDescent="0.25">
      <c r="Z1054" s="121">
        <v>519</v>
      </c>
      <c r="AA1054" s="121">
        <f t="shared" si="167"/>
        <v>-1.9239999999999999</v>
      </c>
      <c r="AB1054" s="121">
        <f t="shared" si="168"/>
        <v>6.2672875462131794E-2</v>
      </c>
      <c r="AC1054" s="121">
        <f t="shared" si="169"/>
        <v>2.7177291734023407E-2</v>
      </c>
      <c r="AD1054" s="121">
        <f t="shared" si="170"/>
        <v>6.2672875462131794E-2</v>
      </c>
      <c r="AE1054" s="121" t="str">
        <f t="shared" si="171"/>
        <v/>
      </c>
      <c r="AF1054" s="121" t="str">
        <f t="shared" si="172"/>
        <v/>
      </c>
      <c r="BK1054" s="130"/>
      <c r="BL1054" s="130">
        <f t="shared" si="164"/>
        <v>3.3536000000000303</v>
      </c>
      <c r="BM1054" s="147">
        <f t="shared" si="165"/>
        <v>0.85048003552356832</v>
      </c>
      <c r="BN1054" s="130">
        <f t="shared" si="166"/>
        <v>6.5598282465972879E-4</v>
      </c>
      <c r="BO1054" s="130" t="str">
        <f t="shared" si="162"/>
        <v/>
      </c>
      <c r="BP1054" s="122" t="str">
        <f t="shared" si="163"/>
        <v/>
      </c>
    </row>
    <row r="1055" spans="26:68" ht="20.100000000000001" customHeight="1" x14ac:dyDescent="0.25">
      <c r="Z1055" s="121">
        <v>520</v>
      </c>
      <c r="AA1055" s="121">
        <f t="shared" si="167"/>
        <v>-1.92</v>
      </c>
      <c r="AB1055" s="121">
        <f t="shared" si="168"/>
        <v>6.3156561435198655E-2</v>
      </c>
      <c r="AC1055" s="121">
        <f t="shared" si="169"/>
        <v>2.7428949703836809E-2</v>
      </c>
      <c r="AD1055" s="121">
        <f t="shared" si="170"/>
        <v>6.3156561435198655E-2</v>
      </c>
      <c r="AE1055" s="121" t="str">
        <f t="shared" si="171"/>
        <v/>
      </c>
      <c r="AF1055" s="121" t="str">
        <f t="shared" si="172"/>
        <v/>
      </c>
      <c r="BK1055" s="130"/>
      <c r="BL1055" s="130">
        <f t="shared" si="164"/>
        <v>3.3600000000000305</v>
      </c>
      <c r="BM1055" s="147">
        <f t="shared" si="165"/>
        <v>0.84982405269890859</v>
      </c>
      <c r="BN1055" s="130">
        <f t="shared" si="166"/>
        <v>6.5700820904046608E-4</v>
      </c>
      <c r="BO1055" s="130" t="str">
        <f t="shared" si="162"/>
        <v/>
      </c>
      <c r="BP1055" s="122" t="str">
        <f t="shared" si="163"/>
        <v/>
      </c>
    </row>
    <row r="1056" spans="26:68" ht="20.100000000000001" customHeight="1" x14ac:dyDescent="0.25">
      <c r="Z1056" s="130">
        <v>521</v>
      </c>
      <c r="AA1056" s="121">
        <f t="shared" si="167"/>
        <v>-1.9159999999999999</v>
      </c>
      <c r="AB1056" s="121">
        <f t="shared" si="168"/>
        <v>6.3642962021402502E-2</v>
      </c>
      <c r="AC1056" s="121">
        <f t="shared" si="169"/>
        <v>2.7682547844993161E-2</v>
      </c>
      <c r="AD1056" s="121">
        <f t="shared" si="170"/>
        <v>6.3642962021402502E-2</v>
      </c>
      <c r="AE1056" s="121" t="str">
        <f t="shared" si="171"/>
        <v/>
      </c>
      <c r="AF1056" s="121" t="str">
        <f t="shared" si="172"/>
        <v/>
      </c>
      <c r="AM1056" s="130"/>
      <c r="AZ1056" s="130"/>
      <c r="BK1056" s="130"/>
      <c r="BL1056" s="130">
        <f t="shared" si="164"/>
        <v>3.3664000000000307</v>
      </c>
      <c r="BM1056" s="147">
        <f t="shared" si="165"/>
        <v>0.84916704448986813</v>
      </c>
      <c r="BN1056" s="130">
        <f t="shared" si="166"/>
        <v>6.5802923902458232E-4</v>
      </c>
      <c r="BO1056" s="130" t="str">
        <f t="shared" si="162"/>
        <v/>
      </c>
      <c r="BP1056" s="122" t="str">
        <f t="shared" si="163"/>
        <v/>
      </c>
    </row>
    <row r="1057" spans="26:68" ht="20.100000000000001" customHeight="1" x14ac:dyDescent="0.25">
      <c r="Z1057" s="121">
        <v>522</v>
      </c>
      <c r="AA1057" s="121">
        <f t="shared" si="167"/>
        <v>-1.9119999999999999</v>
      </c>
      <c r="AB1057" s="121">
        <f t="shared" si="168"/>
        <v>6.4132082502720483E-2</v>
      </c>
      <c r="AC1057" s="121">
        <f t="shared" si="169"/>
        <v>2.7938097026538877E-2</v>
      </c>
      <c r="AD1057" s="121">
        <f t="shared" si="170"/>
        <v>6.4132082502720483E-2</v>
      </c>
      <c r="AE1057" s="121" t="str">
        <f t="shared" si="171"/>
        <v/>
      </c>
      <c r="AF1057" s="121" t="str">
        <f t="shared" si="172"/>
        <v/>
      </c>
      <c r="BK1057" s="130"/>
      <c r="BL1057" s="130">
        <f t="shared" si="164"/>
        <v>3.3728000000000309</v>
      </c>
      <c r="BM1057" s="147">
        <f t="shared" si="165"/>
        <v>0.84850901525084355</v>
      </c>
      <c r="BN1057" s="130">
        <f t="shared" si="166"/>
        <v>6.5904591198695517E-4</v>
      </c>
      <c r="BO1057" s="130" t="str">
        <f t="shared" si="162"/>
        <v/>
      </c>
      <c r="BP1057" s="122" t="str">
        <f t="shared" si="163"/>
        <v/>
      </c>
    </row>
    <row r="1058" spans="26:68" ht="20.100000000000001" customHeight="1" x14ac:dyDescent="0.25">
      <c r="Z1058" s="121">
        <v>523</v>
      </c>
      <c r="AA1058" s="121">
        <f t="shared" si="167"/>
        <v>-1.9079999999999999</v>
      </c>
      <c r="AB1058" s="121">
        <f t="shared" si="168"/>
        <v>6.4623928070710907E-2</v>
      </c>
      <c r="AC1058" s="121">
        <f t="shared" si="169"/>
        <v>2.819560813846787E-2</v>
      </c>
      <c r="AD1058" s="121">
        <f t="shared" si="170"/>
        <v>6.4623928070710907E-2</v>
      </c>
      <c r="AE1058" s="121" t="str">
        <f t="shared" si="171"/>
        <v/>
      </c>
      <c r="AF1058" s="121" t="str">
        <f t="shared" si="172"/>
        <v/>
      </c>
      <c r="BK1058" s="130"/>
      <c r="BL1058" s="130">
        <f t="shared" si="164"/>
        <v>3.3792000000000311</v>
      </c>
      <c r="BM1058" s="147">
        <f t="shared" si="165"/>
        <v>0.84784996933885659</v>
      </c>
      <c r="BN1058" s="130">
        <f t="shared" si="166"/>
        <v>6.6005822539205727E-4</v>
      </c>
      <c r="BO1058" s="130" t="str">
        <f t="shared" si="162"/>
        <v/>
      </c>
      <c r="BP1058" s="122" t="str">
        <f t="shared" si="163"/>
        <v/>
      </c>
    </row>
    <row r="1059" spans="26:68" ht="20.100000000000001" customHeight="1" x14ac:dyDescent="0.25">
      <c r="Z1059" s="121">
        <v>524</v>
      </c>
      <c r="AA1059" s="121">
        <f t="shared" si="167"/>
        <v>-1.9039999999999999</v>
      </c>
      <c r="AB1059" s="121">
        <f t="shared" si="168"/>
        <v>6.5118503825484716E-2</v>
      </c>
      <c r="AC1059" s="121">
        <f t="shared" si="169"/>
        <v>2.8455092091357707E-2</v>
      </c>
      <c r="AD1059" s="121">
        <f t="shared" si="170"/>
        <v>6.5118503825484716E-2</v>
      </c>
      <c r="AE1059" s="121" t="str">
        <f t="shared" si="171"/>
        <v/>
      </c>
      <c r="AF1059" s="121" t="str">
        <f t="shared" si="172"/>
        <v/>
      </c>
      <c r="BK1059" s="130"/>
      <c r="BL1059" s="130">
        <f t="shared" si="164"/>
        <v>3.3856000000000313</v>
      </c>
      <c r="BM1059" s="147">
        <f t="shared" si="165"/>
        <v>0.84718991111346453</v>
      </c>
      <c r="BN1059" s="130">
        <f t="shared" si="166"/>
        <v>6.6106617679428936E-4</v>
      </c>
      <c r="BO1059" s="130" t="str">
        <f t="shared" si="162"/>
        <v/>
      </c>
      <c r="BP1059" s="122" t="str">
        <f t="shared" si="163"/>
        <v/>
      </c>
    </row>
    <row r="1060" spans="26:68" ht="20.100000000000001" customHeight="1" x14ac:dyDescent="0.25">
      <c r="Z1060" s="121">
        <v>525</v>
      </c>
      <c r="AA1060" s="121">
        <f t="shared" si="167"/>
        <v>-1.9</v>
      </c>
      <c r="AB1060" s="121">
        <f t="shared" si="168"/>
        <v>6.5615814774676595E-2</v>
      </c>
      <c r="AC1060" s="121">
        <f t="shared" si="169"/>
        <v>2.87165598160018E-2</v>
      </c>
      <c r="AD1060" s="121">
        <f t="shared" si="170"/>
        <v>6.5615814774676595E-2</v>
      </c>
      <c r="AE1060" s="121" t="str">
        <f t="shared" si="171"/>
        <v/>
      </c>
      <c r="AF1060" s="121" t="str">
        <f t="shared" si="172"/>
        <v/>
      </c>
      <c r="BK1060" s="130"/>
      <c r="BL1060" s="130">
        <f t="shared" si="164"/>
        <v>3.3920000000000314</v>
      </c>
      <c r="BM1060" s="147">
        <f t="shared" si="165"/>
        <v>0.84652884493667024</v>
      </c>
      <c r="BN1060" s="130">
        <f t="shared" si="166"/>
        <v>6.6206976383753613E-4</v>
      </c>
      <c r="BO1060" s="130" t="str">
        <f t="shared" si="162"/>
        <v/>
      </c>
      <c r="BP1060" s="122" t="str">
        <f t="shared" si="163"/>
        <v/>
      </c>
    </row>
    <row r="1061" spans="26:68" ht="20.100000000000001" customHeight="1" x14ac:dyDescent="0.25">
      <c r="Z1061" s="121">
        <v>526</v>
      </c>
      <c r="AA1061" s="121">
        <f t="shared" si="167"/>
        <v>-1.8959999999999999</v>
      </c>
      <c r="AB1061" s="121">
        <f t="shared" si="168"/>
        <v>6.6115865832415521E-2</v>
      </c>
      <c r="AC1061" s="121">
        <f t="shared" si="169"/>
        <v>2.8980022263037378E-2</v>
      </c>
      <c r="AD1061" s="121">
        <f t="shared" si="170"/>
        <v>6.6115865832415521E-2</v>
      </c>
      <c r="AE1061" s="121" t="str">
        <f t="shared" si="171"/>
        <v/>
      </c>
      <c r="AF1061" s="121" t="str">
        <f t="shared" si="172"/>
        <v/>
      </c>
      <c r="BK1061" s="130"/>
      <c r="BL1061" s="130">
        <f t="shared" si="164"/>
        <v>3.3984000000000316</v>
      </c>
      <c r="BM1061" s="147">
        <f t="shared" si="165"/>
        <v>0.84586677517283271</v>
      </c>
      <c r="BN1061" s="130">
        <f t="shared" si="166"/>
        <v>6.6306898425427807E-4</v>
      </c>
      <c r="BO1061" s="130" t="str">
        <f t="shared" si="162"/>
        <v/>
      </c>
      <c r="BP1061" s="122" t="str">
        <f t="shared" si="163"/>
        <v/>
      </c>
    </row>
    <row r="1062" spans="26:68" ht="20.100000000000001" customHeight="1" x14ac:dyDescent="0.25">
      <c r="Z1062" s="121">
        <v>527</v>
      </c>
      <c r="AA1062" s="121">
        <f t="shared" si="167"/>
        <v>-1.8919999999999999</v>
      </c>
      <c r="AB1062" s="121">
        <f t="shared" si="168"/>
        <v>6.66186618182949E-2</v>
      </c>
      <c r="AC1062" s="121">
        <f t="shared" si="169"/>
        <v>2.9245490402569553E-2</v>
      </c>
      <c r="AD1062" s="121">
        <f t="shared" si="170"/>
        <v>6.66186618182949E-2</v>
      </c>
      <c r="AE1062" s="121" t="str">
        <f t="shared" si="171"/>
        <v/>
      </c>
      <c r="AF1062" s="121" t="str">
        <f t="shared" si="172"/>
        <v/>
      </c>
      <c r="BK1062" s="130"/>
      <c r="BL1062" s="130">
        <f t="shared" si="164"/>
        <v>3.4048000000000318</v>
      </c>
      <c r="BM1062" s="147">
        <f t="shared" si="165"/>
        <v>0.84520370618857843</v>
      </c>
      <c r="BN1062" s="130">
        <f t="shared" si="166"/>
        <v>6.6406383586481432E-4</v>
      </c>
      <c r="BO1062" s="130" t="str">
        <f t="shared" si="162"/>
        <v/>
      </c>
      <c r="BP1062" s="122" t="str">
        <f t="shared" si="163"/>
        <v/>
      </c>
    </row>
    <row r="1063" spans="26:68" ht="20.100000000000001" customHeight="1" x14ac:dyDescent="0.25">
      <c r="Z1063" s="130">
        <v>528</v>
      </c>
      <c r="AA1063" s="121">
        <f t="shared" si="167"/>
        <v>-1.8879999999999999</v>
      </c>
      <c r="AB1063" s="121">
        <f t="shared" si="168"/>
        <v>6.7124207456342566E-2</v>
      </c>
      <c r="AC1063" s="121">
        <f t="shared" si="169"/>
        <v>2.9512975223790944E-2</v>
      </c>
      <c r="AD1063" s="121">
        <f t="shared" si="170"/>
        <v>6.7124207456342566E-2</v>
      </c>
      <c r="AE1063" s="121" t="str">
        <f t="shared" si="171"/>
        <v/>
      </c>
      <c r="AF1063" s="121" t="str">
        <f t="shared" si="172"/>
        <v/>
      </c>
      <c r="AM1063" s="130"/>
      <c r="AZ1063" s="130"/>
      <c r="BK1063" s="130"/>
      <c r="BL1063" s="130">
        <f t="shared" si="164"/>
        <v>3.411200000000032</v>
      </c>
      <c r="BM1063" s="147">
        <f t="shared" si="165"/>
        <v>0.84453964235271362</v>
      </c>
      <c r="BN1063" s="130">
        <f t="shared" si="166"/>
        <v>6.6505431657781777E-4</v>
      </c>
      <c r="BO1063" s="130" t="str">
        <f t="shared" si="162"/>
        <v/>
      </c>
      <c r="BP1063" s="122" t="str">
        <f t="shared" si="163"/>
        <v/>
      </c>
    </row>
    <row r="1064" spans="26:68" ht="20.100000000000001" customHeight="1" x14ac:dyDescent="0.25">
      <c r="Z1064" s="121">
        <v>529</v>
      </c>
      <c r="AA1064" s="121">
        <f t="shared" si="167"/>
        <v>-1.8839999999999999</v>
      </c>
      <c r="AB1064" s="121">
        <f t="shared" si="168"/>
        <v>6.76325073739905E-2</v>
      </c>
      <c r="AC1064" s="121">
        <f t="shared" si="169"/>
        <v>2.9782487734597435E-2</v>
      </c>
      <c r="AD1064" s="121">
        <f t="shared" si="170"/>
        <v>6.76325073739905E-2</v>
      </c>
      <c r="AE1064" s="121" t="str">
        <f t="shared" si="171"/>
        <v/>
      </c>
      <c r="AF1064" s="121" t="str">
        <f t="shared" si="172"/>
        <v/>
      </c>
      <c r="BK1064" s="130"/>
      <c r="BL1064" s="130">
        <f t="shared" si="164"/>
        <v>3.4176000000000322</v>
      </c>
      <c r="BM1064" s="147">
        <f t="shared" si="165"/>
        <v>0.8438745880361358</v>
      </c>
      <c r="BN1064" s="130">
        <f t="shared" si="166"/>
        <v>6.6604042438855871E-4</v>
      </c>
      <c r="BO1064" s="130" t="str">
        <f t="shared" si="162"/>
        <v/>
      </c>
      <c r="BP1064" s="122" t="str">
        <f t="shared" si="163"/>
        <v/>
      </c>
    </row>
    <row r="1065" spans="26:68" ht="20.100000000000001" customHeight="1" x14ac:dyDescent="0.25">
      <c r="Z1065" s="121">
        <v>530</v>
      </c>
      <c r="AA1065" s="121">
        <f t="shared" si="167"/>
        <v>-1.88</v>
      </c>
      <c r="AB1065" s="121">
        <f t="shared" si="168"/>
        <v>6.8143566101044578E-2</v>
      </c>
      <c r="AC1065" s="121">
        <f t="shared" si="169"/>
        <v>3.0054038961199788E-2</v>
      </c>
      <c r="AD1065" s="121">
        <f t="shared" si="170"/>
        <v>6.8143566101044578E-2</v>
      </c>
      <c r="AE1065" s="121" t="str">
        <f t="shared" si="171"/>
        <v/>
      </c>
      <c r="AF1065" s="121" t="str">
        <f t="shared" si="172"/>
        <v/>
      </c>
      <c r="BK1065" s="130"/>
      <c r="BL1065" s="130">
        <f t="shared" si="164"/>
        <v>3.4240000000000324</v>
      </c>
      <c r="BM1065" s="147">
        <f t="shared" si="165"/>
        <v>0.84320854761174724</v>
      </c>
      <c r="BN1065" s="130">
        <f t="shared" si="166"/>
        <v>6.6702215737979298E-4</v>
      </c>
      <c r="BO1065" s="130" t="str">
        <f t="shared" si="162"/>
        <v/>
      </c>
      <c r="BP1065" s="122" t="str">
        <f t="shared" si="163"/>
        <v/>
      </c>
    </row>
    <row r="1066" spans="26:68" ht="20.100000000000001" customHeight="1" x14ac:dyDescent="0.25">
      <c r="Z1066" s="121">
        <v>531</v>
      </c>
      <c r="AA1066" s="121">
        <f t="shared" si="167"/>
        <v>-1.8759999999999999</v>
      </c>
      <c r="AB1066" s="121">
        <f t="shared" si="168"/>
        <v>6.865738806865429E-2</v>
      </c>
      <c r="AC1066" s="121">
        <f t="shared" si="169"/>
        <v>3.0327639947730963E-2</v>
      </c>
      <c r="AD1066" s="121">
        <f t="shared" si="170"/>
        <v>6.865738806865429E-2</v>
      </c>
      <c r="AE1066" s="121" t="str">
        <f t="shared" si="171"/>
        <v/>
      </c>
      <c r="AF1066" s="121" t="str">
        <f t="shared" si="172"/>
        <v/>
      </c>
      <c r="BK1066" s="130"/>
      <c r="BL1066" s="130">
        <f t="shared" si="164"/>
        <v>3.4304000000000325</v>
      </c>
      <c r="BM1066" s="147">
        <f t="shared" si="165"/>
        <v>0.84254152545436745</v>
      </c>
      <c r="BN1066" s="130">
        <f t="shared" si="166"/>
        <v>6.6799951371987465E-4</v>
      </c>
      <c r="BO1066" s="130" t="str">
        <f t="shared" si="162"/>
        <v/>
      </c>
      <c r="BP1066" s="122" t="str">
        <f t="shared" si="163"/>
        <v/>
      </c>
    </row>
    <row r="1067" spans="26:68" ht="20.100000000000001" customHeight="1" x14ac:dyDescent="0.25">
      <c r="Z1067" s="121">
        <v>532</v>
      </c>
      <c r="AA1067" s="121">
        <f t="shared" si="167"/>
        <v>-1.8719999999999999</v>
      </c>
      <c r="AB1067" s="121">
        <f t="shared" si="168"/>
        <v>6.9173977608282505E-2</v>
      </c>
      <c r="AC1067" s="121">
        <f t="shared" si="169"/>
        <v>3.0603301755849528E-2</v>
      </c>
      <c r="AD1067" s="121">
        <f t="shared" si="170"/>
        <v>6.9173977608282505E-2</v>
      </c>
      <c r="AE1067" s="121" t="str">
        <f t="shared" si="171"/>
        <v/>
      </c>
      <c r="AF1067" s="121" t="str">
        <f t="shared" si="172"/>
        <v/>
      </c>
      <c r="BK1067" s="130"/>
      <c r="BL1067" s="130">
        <f t="shared" si="164"/>
        <v>3.4368000000000327</v>
      </c>
      <c r="BM1067" s="147">
        <f t="shared" si="165"/>
        <v>0.84187352594064757</v>
      </c>
      <c r="BN1067" s="130">
        <f t="shared" si="166"/>
        <v>6.6897249166375516E-4</v>
      </c>
      <c r="BO1067" s="130" t="str">
        <f t="shared" si="162"/>
        <v/>
      </c>
      <c r="BP1067" s="122" t="str">
        <f t="shared" si="163"/>
        <v/>
      </c>
    </row>
    <row r="1068" spans="26:68" ht="20.100000000000001" customHeight="1" x14ac:dyDescent="0.25">
      <c r="Z1068" s="121">
        <v>533</v>
      </c>
      <c r="AA1068" s="121">
        <f t="shared" si="167"/>
        <v>-1.8679999999999999</v>
      </c>
      <c r="AB1068" s="121">
        <f t="shared" si="168"/>
        <v>6.9693338950675685E-2</v>
      </c>
      <c r="AC1068" s="121">
        <f t="shared" si="169"/>
        <v>3.0881035464338749E-2</v>
      </c>
      <c r="AD1068" s="121">
        <f t="shared" si="170"/>
        <v>6.9693338950675685E-2</v>
      </c>
      <c r="AE1068" s="121" t="str">
        <f t="shared" si="171"/>
        <v/>
      </c>
      <c r="AF1068" s="121" t="str">
        <f t="shared" si="172"/>
        <v/>
      </c>
      <c r="BK1068" s="130"/>
      <c r="BL1068" s="130">
        <f t="shared" si="164"/>
        <v>3.4432000000000329</v>
      </c>
      <c r="BM1068" s="147">
        <f t="shared" si="165"/>
        <v>0.84120455344898382</v>
      </c>
      <c r="BN1068" s="130">
        <f t="shared" si="166"/>
        <v>6.6994108955142906E-4</v>
      </c>
      <c r="BO1068" s="130" t="str">
        <f t="shared" si="162"/>
        <v/>
      </c>
      <c r="BP1068" s="122" t="str">
        <f t="shared" si="163"/>
        <v/>
      </c>
    </row>
    <row r="1069" spans="26:68" ht="20.100000000000001" customHeight="1" x14ac:dyDescent="0.25">
      <c r="Z1069" s="130">
        <v>534</v>
      </c>
      <c r="AA1069" s="121">
        <f t="shared" si="167"/>
        <v>-1.8639999999999999</v>
      </c>
      <c r="AB1069" s="121">
        <f t="shared" si="168"/>
        <v>7.0215476224834261E-2</v>
      </c>
      <c r="AC1069" s="121">
        <f t="shared" si="169"/>
        <v>3.1160852168701854E-2</v>
      </c>
      <c r="AD1069" s="121">
        <f t="shared" si="170"/>
        <v>7.0215476224834261E-2</v>
      </c>
      <c r="AE1069" s="121" t="str">
        <f t="shared" si="171"/>
        <v/>
      </c>
      <c r="AF1069" s="121" t="str">
        <f t="shared" si="172"/>
        <v/>
      </c>
      <c r="AM1069" s="130"/>
      <c r="AZ1069" s="130"/>
      <c r="BK1069" s="130"/>
      <c r="BL1069" s="130">
        <f t="shared" si="164"/>
        <v>3.4496000000000331</v>
      </c>
      <c r="BM1069" s="147">
        <f t="shared" si="165"/>
        <v>0.84053461235943239</v>
      </c>
      <c r="BN1069" s="130">
        <f t="shared" si="166"/>
        <v>6.7090530580782293E-4</v>
      </c>
      <c r="BO1069" s="130" t="str">
        <f t="shared" si="162"/>
        <v/>
      </c>
      <c r="BP1069" s="122" t="str">
        <f t="shared" si="163"/>
        <v/>
      </c>
    </row>
    <row r="1070" spans="26:68" ht="20.100000000000001" customHeight="1" x14ac:dyDescent="0.25">
      <c r="Z1070" s="121">
        <v>535</v>
      </c>
      <c r="AA1070" s="121">
        <f t="shared" si="167"/>
        <v>-1.8599999999999999</v>
      </c>
      <c r="AB1070" s="121">
        <f t="shared" si="168"/>
        <v>7.0740393456983394E-2</v>
      </c>
      <c r="AC1070" s="121">
        <f t="shared" si="169"/>
        <v>3.1442762980752714E-2</v>
      </c>
      <c r="AD1070" s="121">
        <f t="shared" si="170"/>
        <v>7.0740393456983394E-2</v>
      </c>
      <c r="AE1070" s="121" t="str">
        <f t="shared" si="171"/>
        <v/>
      </c>
      <c r="AF1070" s="121" t="str">
        <f t="shared" si="172"/>
        <v/>
      </c>
      <c r="BK1070" s="130"/>
      <c r="BL1070" s="130">
        <f t="shared" si="164"/>
        <v>3.4560000000000333</v>
      </c>
      <c r="BM1070" s="147">
        <f t="shared" si="165"/>
        <v>0.83986370705362456</v>
      </c>
      <c r="BN1070" s="130">
        <f t="shared" si="166"/>
        <v>6.718651389416852E-4</v>
      </c>
      <c r="BO1070" s="130" t="str">
        <f t="shared" si="162"/>
        <v/>
      </c>
      <c r="BP1070" s="122" t="str">
        <f t="shared" si="163"/>
        <v/>
      </c>
    </row>
    <row r="1071" spans="26:68" ht="20.100000000000001" customHeight="1" x14ac:dyDescent="0.25">
      <c r="Z1071" s="121">
        <v>536</v>
      </c>
      <c r="AA1071" s="121">
        <f t="shared" si="167"/>
        <v>-1.8559999999999999</v>
      </c>
      <c r="AB1071" s="121">
        <f t="shared" si="168"/>
        <v>7.1268094569544513E-2</v>
      </c>
      <c r="AC1071" s="121">
        <f t="shared" si="169"/>
        <v>3.1726779028202923E-2</v>
      </c>
      <c r="AD1071" s="121">
        <f t="shared" si="170"/>
        <v>7.1268094569544513E-2</v>
      </c>
      <c r="AE1071" s="121" t="str">
        <f t="shared" si="171"/>
        <v/>
      </c>
      <c r="AF1071" s="121" t="str">
        <f t="shared" si="172"/>
        <v/>
      </c>
      <c r="BK1071" s="130"/>
      <c r="BL1071" s="130">
        <f t="shared" si="164"/>
        <v>3.4624000000000335</v>
      </c>
      <c r="BM1071" s="147">
        <f t="shared" si="165"/>
        <v>0.83919184191468288</v>
      </c>
      <c r="BN1071" s="130">
        <f t="shared" si="166"/>
        <v>6.7282058754725149E-4</v>
      </c>
      <c r="BO1071" s="130" t="str">
        <f t="shared" si="162"/>
        <v/>
      </c>
      <c r="BP1071" s="122" t="str">
        <f t="shared" si="163"/>
        <v/>
      </c>
    </row>
    <row r="1072" spans="26:68" ht="20.100000000000001" customHeight="1" x14ac:dyDescent="0.25">
      <c r="Z1072" s="121">
        <v>537</v>
      </c>
      <c r="AA1072" s="121">
        <f t="shared" si="167"/>
        <v>-1.8519999999999999</v>
      </c>
      <c r="AB1072" s="121">
        <f t="shared" si="168"/>
        <v>7.1798583380107125E-2</v>
      </c>
      <c r="AC1072" s="121">
        <f t="shared" si="169"/>
        <v>3.2012911454244453E-2</v>
      </c>
      <c r="AD1072" s="121">
        <f t="shared" si="170"/>
        <v>7.1798583380107125E-2</v>
      </c>
      <c r="AE1072" s="121" t="str">
        <f t="shared" si="171"/>
        <v/>
      </c>
      <c r="AF1072" s="121" t="str">
        <f t="shared" si="172"/>
        <v/>
      </c>
      <c r="BK1072" s="130"/>
      <c r="BL1072" s="130">
        <f t="shared" si="164"/>
        <v>3.4688000000000336</v>
      </c>
      <c r="BM1072" s="147">
        <f t="shared" si="165"/>
        <v>0.83851902132713563</v>
      </c>
      <c r="BN1072" s="130">
        <f t="shared" si="166"/>
        <v>6.7377165030046982E-4</v>
      </c>
      <c r="BO1072" s="130" t="str">
        <f t="shared" si="162"/>
        <v/>
      </c>
      <c r="BP1072" s="122" t="str">
        <f t="shared" si="163"/>
        <v/>
      </c>
    </row>
    <row r="1073" spans="26:68" ht="20.100000000000001" customHeight="1" x14ac:dyDescent="0.25">
      <c r="Z1073" s="121">
        <v>538</v>
      </c>
      <c r="AA1073" s="121">
        <f t="shared" si="167"/>
        <v>-1.8479999999999999</v>
      </c>
      <c r="AB1073" s="121">
        <f t="shared" si="168"/>
        <v>7.2331863600401836E-2</v>
      </c>
      <c r="AC1073" s="121">
        <f t="shared" si="169"/>
        <v>3.2301171417128183E-2</v>
      </c>
      <c r="AD1073" s="121">
        <f t="shared" si="170"/>
        <v>7.2331863600401836E-2</v>
      </c>
      <c r="AE1073" s="121" t="str">
        <f t="shared" si="171"/>
        <v/>
      </c>
      <c r="AF1073" s="121" t="str">
        <f t="shared" si="172"/>
        <v/>
      </c>
      <c r="BK1073" s="130"/>
      <c r="BL1073" s="130">
        <f t="shared" si="164"/>
        <v>3.4752000000000338</v>
      </c>
      <c r="BM1073" s="147">
        <f t="shared" si="165"/>
        <v>0.83784524967683516</v>
      </c>
      <c r="BN1073" s="130">
        <f t="shared" si="166"/>
        <v>6.7471832596222026E-4</v>
      </c>
      <c r="BO1073" s="130" t="str">
        <f t="shared" si="162"/>
        <v/>
      </c>
      <c r="BP1073" s="122" t="str">
        <f t="shared" si="163"/>
        <v/>
      </c>
    </row>
    <row r="1074" spans="26:68" ht="20.100000000000001" customHeight="1" x14ac:dyDescent="0.25">
      <c r="Z1074" s="121">
        <v>539</v>
      </c>
      <c r="AA1074" s="121">
        <f t="shared" si="167"/>
        <v>-1.8439999999999999</v>
      </c>
      <c r="AB1074" s="121">
        <f t="shared" si="168"/>
        <v>7.2867938835273705E-2</v>
      </c>
      <c r="AC1074" s="121">
        <f t="shared" si="169"/>
        <v>3.2591570089738557E-2</v>
      </c>
      <c r="AD1074" s="121">
        <f t="shared" si="170"/>
        <v>7.2867938835273705E-2</v>
      </c>
      <c r="AE1074" s="121" t="str">
        <f t="shared" si="171"/>
        <v/>
      </c>
      <c r="AF1074" s="121" t="str">
        <f t="shared" si="172"/>
        <v/>
      </c>
      <c r="BK1074" s="130"/>
      <c r="BL1074" s="130">
        <f t="shared" si="164"/>
        <v>3.481600000000034</v>
      </c>
      <c r="BM1074" s="147">
        <f t="shared" si="165"/>
        <v>0.83717053135087294</v>
      </c>
      <c r="BN1074" s="130">
        <f t="shared" si="166"/>
        <v>6.7566061337342997E-4</v>
      </c>
      <c r="BO1074" s="130" t="str">
        <f t="shared" si="162"/>
        <v/>
      </c>
      <c r="BP1074" s="122" t="str">
        <f t="shared" si="163"/>
        <v/>
      </c>
    </row>
    <row r="1075" spans="26:68" ht="20.100000000000001" customHeight="1" x14ac:dyDescent="0.25">
      <c r="Z1075" s="121">
        <v>540</v>
      </c>
      <c r="AA1075" s="121">
        <f t="shared" si="167"/>
        <v>-1.8399999999999999</v>
      </c>
      <c r="AB1075" s="121">
        <f t="shared" si="168"/>
        <v>7.3406812581656919E-2</v>
      </c>
      <c r="AC1075" s="121">
        <f t="shared" si="169"/>
        <v>3.2884118659163887E-2</v>
      </c>
      <c r="AD1075" s="121">
        <f t="shared" si="170"/>
        <v>7.3406812581656919E-2</v>
      </c>
      <c r="AE1075" s="121" t="str">
        <f t="shared" si="171"/>
        <v/>
      </c>
      <c r="AF1075" s="121" t="str">
        <f t="shared" si="172"/>
        <v/>
      </c>
      <c r="BK1075" s="130"/>
      <c r="BL1075" s="130">
        <f t="shared" si="164"/>
        <v>3.4880000000000342</v>
      </c>
      <c r="BM1075" s="147">
        <f t="shared" si="165"/>
        <v>0.83649487073749951</v>
      </c>
      <c r="BN1075" s="130">
        <f t="shared" si="166"/>
        <v>6.7659851146018024E-4</v>
      </c>
      <c r="BO1075" s="130" t="str">
        <f t="shared" si="162"/>
        <v/>
      </c>
      <c r="BP1075" s="122" t="str">
        <f t="shared" si="163"/>
        <v/>
      </c>
    </row>
    <row r="1076" spans="26:68" ht="20.100000000000001" customHeight="1" x14ac:dyDescent="0.25">
      <c r="Z1076" s="130">
        <v>541</v>
      </c>
      <c r="AA1076" s="121">
        <f t="shared" si="167"/>
        <v>-1.8359999999999999</v>
      </c>
      <c r="AB1076" s="121">
        <f t="shared" si="168"/>
        <v>7.3948488227550416E-2</v>
      </c>
      <c r="AC1076" s="121">
        <f t="shared" si="169"/>
        <v>3.3178828326262726E-2</v>
      </c>
      <c r="AD1076" s="121">
        <f t="shared" si="170"/>
        <v>7.3948488227550416E-2</v>
      </c>
      <c r="AE1076" s="121" t="str">
        <f t="shared" si="171"/>
        <v/>
      </c>
      <c r="AF1076" s="121" t="str">
        <f t="shared" si="172"/>
        <v/>
      </c>
      <c r="AM1076" s="130"/>
      <c r="AZ1076" s="130"/>
      <c r="BK1076" s="130"/>
      <c r="BL1076" s="130">
        <f t="shared" si="164"/>
        <v>3.4944000000000344</v>
      </c>
      <c r="BM1076" s="147">
        <f t="shared" si="165"/>
        <v>0.83581827222603933</v>
      </c>
      <c r="BN1076" s="130">
        <f t="shared" si="166"/>
        <v>6.7753201922771122E-4</v>
      </c>
      <c r="BO1076" s="130" t="str">
        <f t="shared" si="162"/>
        <v/>
      </c>
      <c r="BP1076" s="122" t="str">
        <f t="shared" si="163"/>
        <v/>
      </c>
    </row>
    <row r="1077" spans="26:68" ht="20.100000000000001" customHeight="1" x14ac:dyDescent="0.25">
      <c r="Z1077" s="121">
        <v>542</v>
      </c>
      <c r="AA1077" s="121">
        <f t="shared" si="167"/>
        <v>-1.8319999999999999</v>
      </c>
      <c r="AB1077" s="121">
        <f t="shared" si="168"/>
        <v>7.4492969050994659E-2</v>
      </c>
      <c r="AC1077" s="121">
        <f t="shared" si="169"/>
        <v>3.3475710305225947E-2</v>
      </c>
      <c r="AD1077" s="121">
        <f t="shared" si="170"/>
        <v>7.4492969050994659E-2</v>
      </c>
      <c r="AE1077" s="121" t="str">
        <f t="shared" si="171"/>
        <v/>
      </c>
      <c r="AF1077" s="121" t="str">
        <f t="shared" si="172"/>
        <v/>
      </c>
      <c r="BK1077" s="130"/>
      <c r="BL1077" s="130">
        <f t="shared" si="164"/>
        <v>3.5008000000000346</v>
      </c>
      <c r="BM1077" s="147">
        <f t="shared" si="165"/>
        <v>0.83514074020681162</v>
      </c>
      <c r="BN1077" s="130">
        <f t="shared" si="166"/>
        <v>6.7846113576397471E-4</v>
      </c>
      <c r="BO1077" s="130" t="str">
        <f t="shared" si="162"/>
        <v/>
      </c>
      <c r="BP1077" s="122" t="str">
        <f t="shared" si="163"/>
        <v/>
      </c>
    </row>
    <row r="1078" spans="26:68" ht="20.100000000000001" customHeight="1" x14ac:dyDescent="0.25">
      <c r="Z1078" s="121">
        <v>543</v>
      </c>
      <c r="AA1078" s="121">
        <f t="shared" si="167"/>
        <v>-1.8279999999999998</v>
      </c>
      <c r="AB1078" s="121">
        <f t="shared" si="168"/>
        <v>7.5040258219049624E-2</v>
      </c>
      <c r="AC1078" s="121">
        <f t="shared" si="169"/>
        <v>3.3774775823135136E-2</v>
      </c>
      <c r="AD1078" s="121">
        <f t="shared" si="170"/>
        <v>7.5040258219049624E-2</v>
      </c>
      <c r="AE1078" s="121" t="str">
        <f t="shared" si="171"/>
        <v/>
      </c>
      <c r="AF1078" s="121" t="str">
        <f t="shared" si="172"/>
        <v/>
      </c>
      <c r="BK1078" s="130"/>
      <c r="BL1078" s="130">
        <f t="shared" si="164"/>
        <v>3.5072000000000347</v>
      </c>
      <c r="BM1078" s="147">
        <f t="shared" si="165"/>
        <v>0.83446227907104764</v>
      </c>
      <c r="BN1078" s="130">
        <f t="shared" si="166"/>
        <v>6.7938586023652547E-4</v>
      </c>
      <c r="BO1078" s="130" t="str">
        <f t="shared" si="162"/>
        <v/>
      </c>
      <c r="BP1078" s="122" t="str">
        <f t="shared" si="163"/>
        <v/>
      </c>
    </row>
    <row r="1079" spans="26:68" ht="20.100000000000001" customHeight="1" x14ac:dyDescent="0.25">
      <c r="Z1079" s="121">
        <v>544</v>
      </c>
      <c r="AA1079" s="121">
        <f t="shared" si="167"/>
        <v>-1.8239999999999998</v>
      </c>
      <c r="AB1079" s="121">
        <f t="shared" si="168"/>
        <v>7.5590358786774225E-2</v>
      </c>
      <c r="AC1079" s="121">
        <f t="shared" si="169"/>
        <v>3.4076036119516297E-2</v>
      </c>
      <c r="AD1079" s="121">
        <f t="shared" si="170"/>
        <v>7.5590358786774225E-2</v>
      </c>
      <c r="AE1079" s="121" t="str">
        <f t="shared" si="171"/>
        <v/>
      </c>
      <c r="AF1079" s="121" t="str">
        <f t="shared" si="172"/>
        <v/>
      </c>
      <c r="BK1079" s="130"/>
      <c r="BL1079" s="130">
        <f t="shared" si="164"/>
        <v>3.5136000000000349</v>
      </c>
      <c r="BM1079" s="147">
        <f t="shared" si="165"/>
        <v>0.83378289321081112</v>
      </c>
      <c r="BN1079" s="130">
        <f t="shared" si="166"/>
        <v>6.803061918940756E-4</v>
      </c>
      <c r="BO1079" s="130" t="str">
        <f t="shared" si="162"/>
        <v/>
      </c>
      <c r="BP1079" s="122" t="str">
        <f t="shared" si="163"/>
        <v/>
      </c>
    </row>
    <row r="1080" spans="26:68" ht="20.100000000000001" customHeight="1" x14ac:dyDescent="0.25">
      <c r="Z1080" s="121">
        <v>545</v>
      </c>
      <c r="AA1080" s="121">
        <f t="shared" si="167"/>
        <v>-1.8199999999999998</v>
      </c>
      <c r="AB1080" s="121">
        <f t="shared" si="168"/>
        <v>7.6143273696207353E-2</v>
      </c>
      <c r="AC1080" s="121">
        <f t="shared" si="169"/>
        <v>3.4379502445890005E-2</v>
      </c>
      <c r="AD1080" s="121">
        <f t="shared" si="170"/>
        <v>7.6143273696207353E-2</v>
      </c>
      <c r="AE1080" s="121" t="str">
        <f t="shared" si="171"/>
        <v/>
      </c>
      <c r="AF1080" s="121" t="str">
        <f t="shared" si="172"/>
        <v/>
      </c>
      <c r="BK1080" s="130"/>
      <c r="BL1080" s="130">
        <f t="shared" si="164"/>
        <v>3.5200000000000351</v>
      </c>
      <c r="BM1080" s="147">
        <f t="shared" si="165"/>
        <v>0.83310258701891704</v>
      </c>
      <c r="BN1080" s="130">
        <f t="shared" si="166"/>
        <v>6.812221300647181E-4</v>
      </c>
      <c r="BO1080" s="130" t="str">
        <f t="shared" si="162"/>
        <v/>
      </c>
      <c r="BP1080" s="122" t="str">
        <f t="shared" si="163"/>
        <v/>
      </c>
    </row>
    <row r="1081" spans="26:68" ht="20.100000000000001" customHeight="1" x14ac:dyDescent="0.25">
      <c r="Z1081" s="121">
        <v>546</v>
      </c>
      <c r="AA1081" s="121">
        <f t="shared" si="167"/>
        <v>-1.8159999999999998</v>
      </c>
      <c r="AB1081" s="121">
        <f t="shared" si="168"/>
        <v>7.6699005775350174E-2</v>
      </c>
      <c r="AC1081" s="121">
        <f t="shared" si="169"/>
        <v>3.4685186065317328E-2</v>
      </c>
      <c r="AD1081" s="121">
        <f t="shared" si="170"/>
        <v>7.6699005775350174E-2</v>
      </c>
      <c r="AE1081" s="121" t="str">
        <f t="shared" si="171"/>
        <v/>
      </c>
      <c r="AF1081" s="121" t="str">
        <f t="shared" si="172"/>
        <v/>
      </c>
      <c r="BK1081" s="130"/>
      <c r="BL1081" s="130">
        <f t="shared" si="164"/>
        <v>3.5264000000000353</v>
      </c>
      <c r="BM1081" s="147">
        <f t="shared" si="165"/>
        <v>0.83242136488885232</v>
      </c>
      <c r="BN1081" s="130">
        <f t="shared" si="166"/>
        <v>6.8213367415603798E-4</v>
      </c>
      <c r="BO1081" s="130" t="str">
        <f t="shared" si="162"/>
        <v/>
      </c>
      <c r="BP1081" s="122" t="str">
        <f t="shared" si="163"/>
        <v/>
      </c>
    </row>
    <row r="1082" spans="26:68" ht="20.100000000000001" customHeight="1" x14ac:dyDescent="0.25">
      <c r="Z1082" s="130">
        <v>547</v>
      </c>
      <c r="AA1082" s="121">
        <f t="shared" si="167"/>
        <v>-1.8119999999999998</v>
      </c>
      <c r="AB1082" s="121">
        <f t="shared" si="168"/>
        <v>7.725755773715054E-2</v>
      </c>
      <c r="AC1082" s="121">
        <f t="shared" si="169"/>
        <v>3.4993098251941503E-2</v>
      </c>
      <c r="AD1082" s="121">
        <f t="shared" si="170"/>
        <v>7.725755773715054E-2</v>
      </c>
      <c r="AE1082" s="121" t="str">
        <f t="shared" si="171"/>
        <v/>
      </c>
      <c r="AF1082" s="121" t="str">
        <f t="shared" si="172"/>
        <v/>
      </c>
      <c r="AM1082" s="130"/>
      <c r="AZ1082" s="130"/>
      <c r="BK1082" s="130"/>
      <c r="BL1082" s="130">
        <f t="shared" si="164"/>
        <v>3.5328000000000355</v>
      </c>
      <c r="BM1082" s="147">
        <f t="shared" si="165"/>
        <v>0.83173923121469628</v>
      </c>
      <c r="BN1082" s="130">
        <f t="shared" si="166"/>
        <v>6.8304082365455709E-4</v>
      </c>
      <c r="BO1082" s="130" t="str">
        <f t="shared" si="162"/>
        <v/>
      </c>
      <c r="BP1082" s="122" t="str">
        <f t="shared" si="163"/>
        <v/>
      </c>
    </row>
    <row r="1083" spans="26:68" ht="20.100000000000001" customHeight="1" x14ac:dyDescent="0.25">
      <c r="Z1083" s="121">
        <v>548</v>
      </c>
      <c r="AA1083" s="121">
        <f t="shared" si="167"/>
        <v>-1.8079999999999998</v>
      </c>
      <c r="AB1083" s="121">
        <f t="shared" si="168"/>
        <v>7.7818932178488898E-2</v>
      </c>
      <c r="AC1083" s="121">
        <f t="shared" si="169"/>
        <v>3.5303250290525799E-2</v>
      </c>
      <c r="AD1083" s="121">
        <f t="shared" si="170"/>
        <v>7.7818932178488898E-2</v>
      </c>
      <c r="AE1083" s="121" t="str">
        <f t="shared" si="171"/>
        <v/>
      </c>
      <c r="AF1083" s="121" t="str">
        <f t="shared" si="172"/>
        <v/>
      </c>
      <c r="BK1083" s="130"/>
      <c r="BL1083" s="130">
        <f t="shared" si="164"/>
        <v>3.5392000000000357</v>
      </c>
      <c r="BM1083" s="147">
        <f t="shared" si="165"/>
        <v>0.83105619039104173</v>
      </c>
      <c r="BN1083" s="130">
        <f t="shared" si="166"/>
        <v>6.8394357812484596E-4</v>
      </c>
      <c r="BO1083" s="130" t="str">
        <f t="shared" si="162"/>
        <v/>
      </c>
      <c r="BP1083" s="122" t="str">
        <f t="shared" si="163"/>
        <v/>
      </c>
    </row>
    <row r="1084" spans="26:68" ht="20.100000000000001" customHeight="1" x14ac:dyDescent="0.25">
      <c r="Z1084" s="121">
        <v>549</v>
      </c>
      <c r="AA1084" s="121">
        <f t="shared" si="167"/>
        <v>-1.8039999999999998</v>
      </c>
      <c r="AB1084" s="121">
        <f t="shared" si="168"/>
        <v>7.8383131579166238E-2</v>
      </c>
      <c r="AC1084" s="121">
        <f t="shared" si="169"/>
        <v>3.5615653475987115E-2</v>
      </c>
      <c r="AD1084" s="121">
        <f t="shared" si="170"/>
        <v>7.8383131579166238E-2</v>
      </c>
      <c r="AE1084" s="121" t="str">
        <f t="shared" si="171"/>
        <v/>
      </c>
      <c r="AF1084" s="121" t="str">
        <f t="shared" si="172"/>
        <v/>
      </c>
      <c r="BK1084" s="130"/>
      <c r="BL1084" s="130">
        <f t="shared" si="164"/>
        <v>3.5456000000000358</v>
      </c>
      <c r="BM1084" s="147">
        <f t="shared" si="165"/>
        <v>0.83037224681291688</v>
      </c>
      <c r="BN1084" s="130">
        <f t="shared" si="166"/>
        <v>6.8484193721030096E-4</v>
      </c>
      <c r="BO1084" s="130" t="str">
        <f t="shared" si="162"/>
        <v/>
      </c>
      <c r="BP1084" s="122" t="str">
        <f t="shared" si="163"/>
        <v/>
      </c>
    </row>
    <row r="1085" spans="26:68" ht="20.100000000000001" customHeight="1" x14ac:dyDescent="0.25">
      <c r="Z1085" s="121">
        <v>550</v>
      </c>
      <c r="AA1085" s="121">
        <f t="shared" si="167"/>
        <v>-1.7999999999999998</v>
      </c>
      <c r="AB1085" s="121">
        <f t="shared" si="168"/>
        <v>7.8950158300894177E-2</v>
      </c>
      <c r="AC1085" s="121">
        <f t="shared" si="169"/>
        <v>3.593031911292581E-2</v>
      </c>
      <c r="AD1085" s="121">
        <f t="shared" si="170"/>
        <v>7.8950158300894177E-2</v>
      </c>
      <c r="AE1085" s="121" t="str">
        <f t="shared" si="171"/>
        <v/>
      </c>
      <c r="AF1085" s="121" t="str">
        <f t="shared" si="172"/>
        <v/>
      </c>
      <c r="BK1085" s="130"/>
      <c r="BL1085" s="130">
        <f t="shared" si="164"/>
        <v>3.552000000000036</v>
      </c>
      <c r="BM1085" s="147">
        <f t="shared" si="165"/>
        <v>0.82968740487570658</v>
      </c>
      <c r="BN1085" s="130">
        <f t="shared" si="166"/>
        <v>6.8573590063047973E-4</v>
      </c>
      <c r="BO1085" s="130" t="str">
        <f t="shared" si="162"/>
        <v/>
      </c>
      <c r="BP1085" s="122" t="str">
        <f t="shared" si="163"/>
        <v/>
      </c>
    </row>
    <row r="1086" spans="26:68" ht="20.100000000000001" customHeight="1" x14ac:dyDescent="0.25">
      <c r="Z1086" s="121">
        <v>551</v>
      </c>
      <c r="AA1086" s="121">
        <f t="shared" si="167"/>
        <v>-1.7959999999999998</v>
      </c>
      <c r="AB1086" s="121">
        <f t="shared" si="168"/>
        <v>7.9520014586287047E-2</v>
      </c>
      <c r="AC1086" s="121">
        <f t="shared" si="169"/>
        <v>3.6247258515151162E-2</v>
      </c>
      <c r="AD1086" s="121">
        <f t="shared" si="170"/>
        <v>7.9520014586287047E-2</v>
      </c>
      <c r="AE1086" s="121" t="str">
        <f t="shared" si="171"/>
        <v/>
      </c>
      <c r="AF1086" s="121" t="str">
        <f t="shared" si="172"/>
        <v/>
      </c>
      <c r="BK1086" s="130"/>
      <c r="BL1086" s="130">
        <f t="shared" si="164"/>
        <v>3.5584000000000362</v>
      </c>
      <c r="BM1086" s="147">
        <f t="shared" si="165"/>
        <v>0.8290016689750761</v>
      </c>
      <c r="BN1086" s="130">
        <f t="shared" si="166"/>
        <v>6.866254681837658E-4</v>
      </c>
      <c r="BO1086" s="130" t="str">
        <f t="shared" si="162"/>
        <v/>
      </c>
      <c r="BP1086" s="122" t="str">
        <f t="shared" si="163"/>
        <v/>
      </c>
    </row>
    <row r="1087" spans="26:68" ht="20.100000000000001" customHeight="1" x14ac:dyDescent="0.25">
      <c r="Z1087" s="121">
        <v>552</v>
      </c>
      <c r="AA1087" s="121">
        <f t="shared" si="167"/>
        <v>-1.7919999999999998</v>
      </c>
      <c r="AB1087" s="121">
        <f t="shared" si="168"/>
        <v>8.0092702557856207E-2</v>
      </c>
      <c r="AC1087" s="121">
        <f t="shared" si="169"/>
        <v>3.6566483005203057E-2</v>
      </c>
      <c r="AD1087" s="121">
        <f t="shared" si="170"/>
        <v>8.0092702557856207E-2</v>
      </c>
      <c r="AE1087" s="121" t="str">
        <f t="shared" si="171"/>
        <v/>
      </c>
      <c r="AF1087" s="121" t="str">
        <f t="shared" si="172"/>
        <v/>
      </c>
      <c r="BK1087" s="130"/>
      <c r="BL1087" s="130">
        <f t="shared" si="164"/>
        <v>3.5648000000000364</v>
      </c>
      <c r="BM1087" s="147">
        <f t="shared" si="165"/>
        <v>0.82831504350689233</v>
      </c>
      <c r="BN1087" s="130">
        <f t="shared" si="166"/>
        <v>6.8751063974392679E-4</v>
      </c>
      <c r="BO1087" s="130" t="str">
        <f t="shared" si="162"/>
        <v/>
      </c>
      <c r="BP1087" s="122" t="str">
        <f t="shared" si="163"/>
        <v/>
      </c>
    </row>
    <row r="1088" spans="26:68" ht="20.100000000000001" customHeight="1" x14ac:dyDescent="0.25">
      <c r="Z1088" s="121">
        <v>553</v>
      </c>
      <c r="AA1088" s="121">
        <f t="shared" si="167"/>
        <v>-1.7879999999999998</v>
      </c>
      <c r="AB1088" s="121">
        <f t="shared" si="168"/>
        <v>8.0668224217007062E-2</v>
      </c>
      <c r="AC1088" s="121">
        <f t="shared" si="169"/>
        <v>3.6888003913869559E-2</v>
      </c>
      <c r="AD1088" s="121">
        <f t="shared" si="170"/>
        <v>8.0668224217007062E-2</v>
      </c>
      <c r="AE1088" s="121" t="str">
        <f t="shared" si="171"/>
        <v/>
      </c>
      <c r="AF1088" s="121" t="str">
        <f t="shared" si="172"/>
        <v/>
      </c>
      <c r="BK1088" s="130"/>
      <c r="BL1088" s="130">
        <f t="shared" si="164"/>
        <v>3.5712000000000366</v>
      </c>
      <c r="BM1088" s="147">
        <f t="shared" si="165"/>
        <v>0.82762753286714841</v>
      </c>
      <c r="BN1088" s="130">
        <f t="shared" si="166"/>
        <v>6.8839141526122472E-4</v>
      </c>
      <c r="BO1088" s="130" t="str">
        <f t="shared" si="162"/>
        <v/>
      </c>
      <c r="BP1088" s="122" t="str">
        <f t="shared" si="163"/>
        <v/>
      </c>
    </row>
    <row r="1089" spans="26:68" ht="20.100000000000001" customHeight="1" x14ac:dyDescent="0.25">
      <c r="Z1089" s="130">
        <v>554</v>
      </c>
      <c r="AA1089" s="121">
        <f t="shared" si="167"/>
        <v>-1.7839999999999998</v>
      </c>
      <c r="AB1089" s="121">
        <f t="shared" si="168"/>
        <v>8.1246581443038091E-2</v>
      </c>
      <c r="AC1089" s="121">
        <f t="shared" si="169"/>
        <v>3.7211832579700434E-2</v>
      </c>
      <c r="AD1089" s="121">
        <f t="shared" si="170"/>
        <v>8.1246581443038091E-2</v>
      </c>
      <c r="AE1089" s="121" t="str">
        <f t="shared" si="171"/>
        <v/>
      </c>
      <c r="AF1089" s="121" t="str">
        <f t="shared" si="172"/>
        <v/>
      </c>
      <c r="AM1089" s="130"/>
      <c r="AZ1089" s="130"/>
      <c r="BK1089" s="130"/>
      <c r="BL1089" s="130">
        <f t="shared" si="164"/>
        <v>3.5776000000000368</v>
      </c>
      <c r="BM1089" s="147">
        <f t="shared" si="165"/>
        <v>0.82693914145188718</v>
      </c>
      <c r="BN1089" s="130">
        <f t="shared" si="166"/>
        <v>6.8926779476208289E-4</v>
      </c>
      <c r="BO1089" s="130" t="str">
        <f t="shared" si="162"/>
        <v/>
      </c>
      <c r="BP1089" s="122" t="str">
        <f t="shared" si="163"/>
        <v/>
      </c>
    </row>
    <row r="1090" spans="26:68" ht="20.100000000000001" customHeight="1" x14ac:dyDescent="0.25">
      <c r="Z1090" s="121">
        <v>555</v>
      </c>
      <c r="AA1090" s="121">
        <f t="shared" si="167"/>
        <v>-1.7799999999999998</v>
      </c>
      <c r="AB1090" s="121">
        <f t="shared" si="168"/>
        <v>8.1827775992142845E-2</v>
      </c>
      <c r="AC1090" s="121">
        <f t="shared" si="169"/>
        <v>3.7537980348516818E-2</v>
      </c>
      <c r="AD1090" s="121">
        <f t="shared" si="170"/>
        <v>8.1827775992142845E-2</v>
      </c>
      <c r="AE1090" s="121" t="str">
        <f t="shared" si="171"/>
        <v/>
      </c>
      <c r="AF1090" s="121" t="str">
        <f t="shared" si="172"/>
        <v/>
      </c>
      <c r="BK1090" s="130"/>
      <c r="BL1090" s="130">
        <f t="shared" si="164"/>
        <v>3.5840000000000369</v>
      </c>
      <c r="BM1090" s="147">
        <f t="shared" si="165"/>
        <v>0.8262498736571251</v>
      </c>
      <c r="BN1090" s="130">
        <f t="shared" si="166"/>
        <v>6.9013977834730955E-4</v>
      </c>
      <c r="BO1090" s="130" t="str">
        <f t="shared" si="162"/>
        <v/>
      </c>
      <c r="BP1090" s="122" t="str">
        <f t="shared" si="163"/>
        <v/>
      </c>
    </row>
    <row r="1091" spans="26:68" ht="20.100000000000001" customHeight="1" x14ac:dyDescent="0.25">
      <c r="Z1091" s="121">
        <v>556</v>
      </c>
      <c r="AA1091" s="121">
        <f t="shared" si="167"/>
        <v>-1.7759999999999998</v>
      </c>
      <c r="AB1091" s="121">
        <f t="shared" si="168"/>
        <v>8.2411809496414523E-2</v>
      </c>
      <c r="AC1091" s="121">
        <f t="shared" si="169"/>
        <v>3.7866458572916685E-2</v>
      </c>
      <c r="AD1091" s="121">
        <f t="shared" si="170"/>
        <v>8.2411809496414523E-2</v>
      </c>
      <c r="AE1091" s="121" t="str">
        <f t="shared" si="171"/>
        <v/>
      </c>
      <c r="AF1091" s="121" t="str">
        <f t="shared" si="172"/>
        <v/>
      </c>
      <c r="BK1091" s="130"/>
      <c r="BL1091" s="130">
        <f t="shared" si="164"/>
        <v>3.5904000000000371</v>
      </c>
      <c r="BM1091" s="147">
        <f t="shared" si="165"/>
        <v>0.82555973387877779</v>
      </c>
      <c r="BN1091" s="130">
        <f t="shared" si="166"/>
        <v>6.9100736619376324E-4</v>
      </c>
      <c r="BO1091" s="130" t="str">
        <f t="shared" si="162"/>
        <v/>
      </c>
      <c r="BP1091" s="122" t="str">
        <f t="shared" si="163"/>
        <v/>
      </c>
    </row>
    <row r="1092" spans="26:68" ht="20.100000000000001" customHeight="1" x14ac:dyDescent="0.25">
      <c r="Z1092" s="121">
        <v>557</v>
      </c>
      <c r="AA1092" s="121">
        <f t="shared" si="167"/>
        <v>-1.7719999999999998</v>
      </c>
      <c r="AB1092" s="121">
        <f t="shared" si="168"/>
        <v>8.299868346285344E-2</v>
      </c>
      <c r="AC1092" s="121">
        <f t="shared" si="169"/>
        <v>3.8197278611776603E-2</v>
      </c>
      <c r="AD1092" s="121">
        <f t="shared" si="170"/>
        <v>8.299868346285344E-2</v>
      </c>
      <c r="AE1092" s="121" t="str">
        <f t="shared" si="171"/>
        <v/>
      </c>
      <c r="AF1092" s="121" t="str">
        <f t="shared" si="172"/>
        <v/>
      </c>
      <c r="BK1092" s="130"/>
      <c r="BL1092" s="130">
        <f t="shared" si="164"/>
        <v>3.5968000000000373</v>
      </c>
      <c r="BM1092" s="147">
        <f t="shared" si="165"/>
        <v>0.82486872651258403</v>
      </c>
      <c r="BN1092" s="130">
        <f t="shared" si="166"/>
        <v>6.9187055855168822E-4</v>
      </c>
      <c r="BO1092" s="130" t="str">
        <f t="shared" si="162"/>
        <v/>
      </c>
      <c r="BP1092" s="122" t="str">
        <f t="shared" si="163"/>
        <v/>
      </c>
    </row>
    <row r="1093" spans="26:68" ht="20.100000000000001" customHeight="1" x14ac:dyDescent="0.25">
      <c r="Z1093" s="121">
        <v>558</v>
      </c>
      <c r="AA1093" s="121">
        <f t="shared" si="167"/>
        <v>-1.7679999999999998</v>
      </c>
      <c r="AB1093" s="121">
        <f t="shared" si="168"/>
        <v>8.3588399272377337E-2</v>
      </c>
      <c r="AC1093" s="121">
        <f t="shared" si="169"/>
        <v>3.8530451829749263E-2</v>
      </c>
      <c r="AD1093" s="121">
        <f t="shared" si="170"/>
        <v>8.3588399272377337E-2</v>
      </c>
      <c r="AE1093" s="121" t="str">
        <f t="shared" si="171"/>
        <v/>
      </c>
      <c r="AF1093" s="121" t="str">
        <f t="shared" si="172"/>
        <v/>
      </c>
      <c r="BK1093" s="130"/>
      <c r="BL1093" s="130">
        <f t="shared" si="164"/>
        <v>3.6032000000000375</v>
      </c>
      <c r="BM1093" s="147">
        <f t="shared" si="165"/>
        <v>0.82417685595403234</v>
      </c>
      <c r="BN1093" s="130">
        <f t="shared" si="166"/>
        <v>6.9272935574560268E-4</v>
      </c>
      <c r="BO1093" s="130" t="str">
        <f t="shared" si="162"/>
        <v/>
      </c>
      <c r="BP1093" s="122" t="str">
        <f t="shared" si="163"/>
        <v/>
      </c>
    </row>
    <row r="1094" spans="26:68" ht="20.100000000000001" customHeight="1" x14ac:dyDescent="0.25">
      <c r="Z1094" s="121">
        <v>559</v>
      </c>
      <c r="AA1094" s="121">
        <f t="shared" si="167"/>
        <v>-1.7639999999999998</v>
      </c>
      <c r="AB1094" s="121">
        <f t="shared" si="168"/>
        <v>8.4180958178834878E-2</v>
      </c>
      <c r="AC1094" s="121">
        <f t="shared" si="169"/>
        <v>3.8865989596757237E-2</v>
      </c>
      <c r="AD1094" s="121">
        <f t="shared" si="170"/>
        <v>8.4180958178834878E-2</v>
      </c>
      <c r="AE1094" s="121" t="str">
        <f t="shared" si="171"/>
        <v/>
      </c>
      <c r="AF1094" s="121" t="str">
        <f t="shared" si="172"/>
        <v/>
      </c>
      <c r="BK1094" s="130"/>
      <c r="BL1094" s="130">
        <f t="shared" si="164"/>
        <v>3.6096000000000377</v>
      </c>
      <c r="BM1094" s="147">
        <f t="shared" si="165"/>
        <v>0.82348412659828674</v>
      </c>
      <c r="BN1094" s="130">
        <f t="shared" si="166"/>
        <v>6.9358375817452078E-4</v>
      </c>
      <c r="BO1094" s="130" t="str">
        <f t="shared" si="162"/>
        <v/>
      </c>
      <c r="BP1094" s="122" t="str">
        <f t="shared" si="163"/>
        <v/>
      </c>
    </row>
    <row r="1095" spans="26:68" ht="20.100000000000001" customHeight="1" x14ac:dyDescent="0.25">
      <c r="Z1095" s="130">
        <v>560</v>
      </c>
      <c r="AA1095" s="121">
        <f t="shared" si="167"/>
        <v>-1.7599999999999998</v>
      </c>
      <c r="AB1095" s="121">
        <f t="shared" si="168"/>
        <v>8.4776361308022255E-2</v>
      </c>
      <c r="AC1095" s="121">
        <f t="shared" si="169"/>
        <v>3.9203903287482647E-2</v>
      </c>
      <c r="AD1095" s="121">
        <f t="shared" si="170"/>
        <v>8.4776361308022255E-2</v>
      </c>
      <c r="AE1095" s="121" t="str">
        <f t="shared" si="171"/>
        <v/>
      </c>
      <c r="AF1095" s="121" t="str">
        <f t="shared" si="172"/>
        <v/>
      </c>
      <c r="AM1095" s="130"/>
      <c r="AZ1095" s="130"/>
      <c r="BK1095" s="130"/>
      <c r="BL1095" s="130">
        <f t="shared" si="164"/>
        <v>3.6160000000000379</v>
      </c>
      <c r="BM1095" s="147">
        <f t="shared" si="165"/>
        <v>0.82279054284011222</v>
      </c>
      <c r="BN1095" s="130">
        <f t="shared" si="166"/>
        <v>6.9443376630873299E-4</v>
      </c>
      <c r="BO1095" s="130" t="str">
        <f t="shared" si="162"/>
        <v/>
      </c>
      <c r="BP1095" s="122" t="str">
        <f t="shared" si="163"/>
        <v/>
      </c>
    </row>
    <row r="1096" spans="26:68" ht="20.100000000000001" customHeight="1" x14ac:dyDescent="0.25">
      <c r="Z1096" s="121">
        <v>561</v>
      </c>
      <c r="AA1096" s="121">
        <f t="shared" si="167"/>
        <v>-1.7559999999999998</v>
      </c>
      <c r="AB1096" s="121">
        <f t="shared" si="168"/>
        <v>8.5374609656703196E-2</v>
      </c>
      <c r="AC1096" s="121">
        <f t="shared" si="169"/>
        <v>3.9544204280853187E-2</v>
      </c>
      <c r="AD1096" s="121">
        <f t="shared" si="170"/>
        <v>8.5374609656703196E-2</v>
      </c>
      <c r="AE1096" s="121" t="str">
        <f t="shared" si="171"/>
        <v/>
      </c>
      <c r="AF1096" s="121" t="str">
        <f t="shared" si="172"/>
        <v/>
      </c>
      <c r="BK1096" s="130"/>
      <c r="BL1096" s="130">
        <f t="shared" si="164"/>
        <v>3.622400000000038</v>
      </c>
      <c r="BM1096" s="147">
        <f t="shared" si="165"/>
        <v>0.82209610907380348</v>
      </c>
      <c r="BN1096" s="130">
        <f t="shared" si="166"/>
        <v>6.9527938069247064E-4</v>
      </c>
      <c r="BO1096" s="130" t="str">
        <f t="shared" si="162"/>
        <v/>
      </c>
      <c r="BP1096" s="122" t="str">
        <f t="shared" si="163"/>
        <v/>
      </c>
    </row>
    <row r="1097" spans="26:68" ht="20.100000000000001" customHeight="1" x14ac:dyDescent="0.25">
      <c r="Z1097" s="121">
        <v>562</v>
      </c>
      <c r="AA1097" s="121">
        <f t="shared" si="167"/>
        <v>-1.7519999999999998</v>
      </c>
      <c r="AB1097" s="121">
        <f t="shared" si="168"/>
        <v>8.5975704091632174E-2</v>
      </c>
      <c r="AC1097" s="121">
        <f t="shared" si="169"/>
        <v>3.9886903959523781E-2</v>
      </c>
      <c r="AD1097" s="121">
        <f t="shared" si="170"/>
        <v>8.5975704091632174E-2</v>
      </c>
      <c r="AE1097" s="121" t="str">
        <f t="shared" si="171"/>
        <v/>
      </c>
      <c r="AF1097" s="121" t="str">
        <f t="shared" si="172"/>
        <v/>
      </c>
      <c r="BK1097" s="130"/>
      <c r="BL1097" s="130">
        <f t="shared" si="164"/>
        <v>3.6288000000000382</v>
      </c>
      <c r="BM1097" s="147">
        <f t="shared" si="165"/>
        <v>0.82140082969311101</v>
      </c>
      <c r="BN1097" s="130">
        <f t="shared" si="166"/>
        <v>6.9612060194224057E-4</v>
      </c>
      <c r="BO1097" s="130" t="str">
        <f t="shared" si="162"/>
        <v/>
      </c>
      <c r="BP1097" s="122" t="str">
        <f t="shared" si="163"/>
        <v/>
      </c>
    </row>
    <row r="1098" spans="26:68" ht="20.100000000000001" customHeight="1" x14ac:dyDescent="0.25">
      <c r="Z1098" s="121">
        <v>563</v>
      </c>
      <c r="AA1098" s="121">
        <f t="shared" si="167"/>
        <v>-1.7479999999999998</v>
      </c>
      <c r="AB1098" s="121">
        <f t="shared" si="168"/>
        <v>8.657964534858148E-2</v>
      </c>
      <c r="AC1098" s="121">
        <f t="shared" si="169"/>
        <v>4.0232013709354801E-2</v>
      </c>
      <c r="AD1098" s="121">
        <f t="shared" si="170"/>
        <v>8.657964534858148E-2</v>
      </c>
      <c r="AE1098" s="121" t="str">
        <f t="shared" si="171"/>
        <v/>
      </c>
      <c r="AF1098" s="121" t="str">
        <f t="shared" si="172"/>
        <v/>
      </c>
      <c r="BK1098" s="130"/>
      <c r="BL1098" s="130">
        <f t="shared" si="164"/>
        <v>3.6352000000000384</v>
      </c>
      <c r="BM1098" s="147">
        <f t="shared" si="165"/>
        <v>0.82070470909116877</v>
      </c>
      <c r="BN1098" s="130">
        <f t="shared" si="166"/>
        <v>6.9695743074515981E-4</v>
      </c>
      <c r="BO1098" s="130" t="str">
        <f t="shared" si="162"/>
        <v/>
      </c>
      <c r="BP1098" s="122" t="str">
        <f t="shared" si="163"/>
        <v/>
      </c>
    </row>
    <row r="1099" spans="26:68" ht="20.100000000000001" customHeight="1" x14ac:dyDescent="0.25">
      <c r="Z1099" s="121">
        <v>564</v>
      </c>
      <c r="AA1099" s="121">
        <f t="shared" si="167"/>
        <v>-1.7439999999999998</v>
      </c>
      <c r="AB1099" s="121">
        <f t="shared" si="168"/>
        <v>8.7186434031371593E-2</v>
      </c>
      <c r="AC1099" s="121">
        <f t="shared" si="169"/>
        <v>4.0579544918886129E-2</v>
      </c>
      <c r="AD1099" s="121">
        <f t="shared" si="170"/>
        <v>8.7186434031371593E-2</v>
      </c>
      <c r="AE1099" s="121" t="str">
        <f t="shared" si="171"/>
        <v/>
      </c>
      <c r="AF1099" s="121" t="str">
        <f t="shared" si="172"/>
        <v/>
      </c>
      <c r="BK1099" s="130"/>
      <c r="BL1099" s="130">
        <f t="shared" si="164"/>
        <v>3.6416000000000386</v>
      </c>
      <c r="BM1099" s="147">
        <f t="shared" si="165"/>
        <v>0.82000775166042361</v>
      </c>
      <c r="BN1099" s="130">
        <f t="shared" si="166"/>
        <v>6.9778986786150909E-4</v>
      </c>
      <c r="BO1099" s="130" t="str">
        <f t="shared" si="162"/>
        <v/>
      </c>
      <c r="BP1099" s="122" t="str">
        <f t="shared" si="163"/>
        <v/>
      </c>
    </row>
    <row r="1100" spans="26:68" ht="20.100000000000001" customHeight="1" x14ac:dyDescent="0.25">
      <c r="Z1100" s="121">
        <v>565</v>
      </c>
      <c r="AA1100" s="121">
        <f t="shared" si="167"/>
        <v>-1.7399999999999998</v>
      </c>
      <c r="AB1100" s="121">
        <f t="shared" si="168"/>
        <v>8.7796070610905663E-2</v>
      </c>
      <c r="AC1100" s="121">
        <f t="shared" si="169"/>
        <v>4.0929508978807365E-2</v>
      </c>
      <c r="AD1100" s="121">
        <f t="shared" si="170"/>
        <v>8.7796070610905663E-2</v>
      </c>
      <c r="AE1100" s="121" t="str">
        <f t="shared" si="171"/>
        <v/>
      </c>
      <c r="AF1100" s="121" t="str">
        <f t="shared" si="172"/>
        <v/>
      </c>
      <c r="BK1100" s="130"/>
      <c r="BL1100" s="130">
        <f t="shared" si="164"/>
        <v>3.6480000000000388</v>
      </c>
      <c r="BM1100" s="147">
        <f t="shared" si="165"/>
        <v>0.8193099617925621</v>
      </c>
      <c r="BN1100" s="130">
        <f t="shared" si="166"/>
        <v>6.9861791412073604E-4</v>
      </c>
      <c r="BO1100" s="130" t="str">
        <f t="shared" si="162"/>
        <v/>
      </c>
      <c r="BP1100" s="122" t="str">
        <f t="shared" si="163"/>
        <v/>
      </c>
    </row>
    <row r="1101" spans="26:68" ht="20.100000000000001" customHeight="1" x14ac:dyDescent="0.25">
      <c r="Z1101" s="121">
        <v>566</v>
      </c>
      <c r="AA1101" s="121">
        <f t="shared" si="167"/>
        <v>-1.7359999999999998</v>
      </c>
      <c r="AB1101" s="121">
        <f t="shared" si="168"/>
        <v>8.8408555424207613E-2</v>
      </c>
      <c r="AC1101" s="121">
        <f t="shared" si="169"/>
        <v>4.1281917281424371E-2</v>
      </c>
      <c r="AD1101" s="121">
        <f t="shared" si="170"/>
        <v>8.8408555424207613E-2</v>
      </c>
      <c r="AE1101" s="121" t="str">
        <f t="shared" si="171"/>
        <v/>
      </c>
      <c r="AF1101" s="121" t="str">
        <f t="shared" si="172"/>
        <v/>
      </c>
      <c r="BK1101" s="130"/>
      <c r="BL1101" s="130">
        <f t="shared" si="164"/>
        <v>3.654400000000039</v>
      </c>
      <c r="BM1101" s="147">
        <f t="shared" si="165"/>
        <v>0.81861134387844137</v>
      </c>
      <c r="BN1101" s="130">
        <f t="shared" si="166"/>
        <v>6.9944157042367561E-4</v>
      </c>
      <c r="BO1101" s="130" t="str">
        <f t="shared" si="162"/>
        <v/>
      </c>
      <c r="BP1101" s="122" t="str">
        <f t="shared" si="163"/>
        <v/>
      </c>
    </row>
    <row r="1102" spans="26:68" ht="20.100000000000001" customHeight="1" x14ac:dyDescent="0.25">
      <c r="Z1102" s="130">
        <v>567</v>
      </c>
      <c r="AA1102" s="121">
        <f t="shared" si="167"/>
        <v>-1.7319999999999998</v>
      </c>
      <c r="AB1102" s="121">
        <f t="shared" si="168"/>
        <v>8.9023888673464391E-2</v>
      </c>
      <c r="AC1102" s="121">
        <f t="shared" si="169"/>
        <v>4.1636781220121676E-2</v>
      </c>
      <c r="AD1102" s="121">
        <f t="shared" si="170"/>
        <v>8.9023888673464391E-2</v>
      </c>
      <c r="AE1102" s="121" t="str">
        <f t="shared" si="171"/>
        <v/>
      </c>
      <c r="AF1102" s="121" t="str">
        <f t="shared" si="172"/>
        <v/>
      </c>
      <c r="AM1102" s="130"/>
      <c r="AZ1102" s="130"/>
      <c r="BK1102" s="130"/>
      <c r="BL1102" s="130">
        <f t="shared" si="164"/>
        <v>3.6608000000000391</v>
      </c>
      <c r="BM1102" s="147">
        <f t="shared" si="165"/>
        <v>0.81791190230801769</v>
      </c>
      <c r="BN1102" s="130">
        <f t="shared" si="166"/>
        <v>7.0026083774099579E-4</v>
      </c>
      <c r="BO1102" s="130" t="str">
        <f t="shared" si="162"/>
        <v/>
      </c>
      <c r="BP1102" s="122" t="str">
        <f t="shared" si="163"/>
        <v/>
      </c>
    </row>
    <row r="1103" spans="26:68" ht="20.100000000000001" customHeight="1" x14ac:dyDescent="0.25">
      <c r="Z1103" s="121">
        <v>568</v>
      </c>
      <c r="AA1103" s="121">
        <f t="shared" si="167"/>
        <v>-1.7279999999999998</v>
      </c>
      <c r="AB1103" s="121">
        <f t="shared" si="168"/>
        <v>8.9642070425072398E-2</v>
      </c>
      <c r="AC1103" s="121">
        <f t="shared" si="169"/>
        <v>4.1994112188821313E-2</v>
      </c>
      <c r="AD1103" s="121">
        <f t="shared" si="170"/>
        <v>8.9642070425072398E-2</v>
      </c>
      <c r="AE1103" s="121" t="str">
        <f t="shared" si="171"/>
        <v/>
      </c>
      <c r="AF1103" s="121" t="str">
        <f t="shared" si="172"/>
        <v/>
      </c>
      <c r="BK1103" s="130"/>
      <c r="BL1103" s="130">
        <f t="shared" si="164"/>
        <v>3.6672000000000393</v>
      </c>
      <c r="BM1103" s="147">
        <f t="shared" si="165"/>
        <v>0.8172116414702767</v>
      </c>
      <c r="BN1103" s="130">
        <f t="shared" si="166"/>
        <v>7.0107571711341965E-4</v>
      </c>
      <c r="BO1103" s="130" t="str">
        <f t="shared" si="162"/>
        <v/>
      </c>
      <c r="BP1103" s="122" t="str">
        <f t="shared" si="163"/>
        <v/>
      </c>
    </row>
    <row r="1104" spans="26:68" ht="20.100000000000001" customHeight="1" x14ac:dyDescent="0.25">
      <c r="Z1104" s="121">
        <v>569</v>
      </c>
      <c r="AA1104" s="121">
        <f t="shared" si="167"/>
        <v>-1.7239999999999998</v>
      </c>
      <c r="AB1104" s="121">
        <f t="shared" si="168"/>
        <v>9.0263100608688085E-2</v>
      </c>
      <c r="AC1104" s="121">
        <f t="shared" si="169"/>
        <v>4.2353921581437699E-2</v>
      </c>
      <c r="AD1104" s="121">
        <f t="shared" si="170"/>
        <v>9.0263100608688085E-2</v>
      </c>
      <c r="AE1104" s="121" t="str">
        <f t="shared" si="171"/>
        <v/>
      </c>
      <c r="AF1104" s="121" t="str">
        <f t="shared" si="172"/>
        <v/>
      </c>
      <c r="BK1104" s="130"/>
      <c r="BL1104" s="130">
        <f t="shared" si="164"/>
        <v>3.6736000000000395</v>
      </c>
      <c r="BM1104" s="147">
        <f t="shared" si="165"/>
        <v>0.81651056575316328</v>
      </c>
      <c r="BN1104" s="130">
        <f t="shared" si="166"/>
        <v>7.0188620965039306E-4</v>
      </c>
      <c r="BO1104" s="130" t="str">
        <f t="shared" si="162"/>
        <v/>
      </c>
      <c r="BP1104" s="122" t="str">
        <f t="shared" si="163"/>
        <v/>
      </c>
    </row>
    <row r="1105" spans="26:68" ht="20.100000000000001" customHeight="1" x14ac:dyDescent="0.25">
      <c r="Z1105" s="121">
        <v>570</v>
      </c>
      <c r="AA1105" s="121">
        <f t="shared" si="167"/>
        <v>-1.7199999999999998</v>
      </c>
      <c r="AB1105" s="121">
        <f t="shared" si="168"/>
        <v>9.0886979016282898E-2</v>
      </c>
      <c r="AC1105" s="121">
        <f t="shared" si="169"/>
        <v>4.2716220791328946E-2</v>
      </c>
      <c r="AD1105" s="121">
        <f t="shared" si="170"/>
        <v>9.0886979016282898E-2</v>
      </c>
      <c r="AE1105" s="121" t="str">
        <f t="shared" si="171"/>
        <v/>
      </c>
      <c r="AF1105" s="121" t="str">
        <f t="shared" si="172"/>
        <v/>
      </c>
      <c r="BK1105" s="130"/>
      <c r="BL1105" s="130">
        <f t="shared" si="164"/>
        <v>3.6800000000000397</v>
      </c>
      <c r="BM1105" s="147">
        <f t="shared" si="165"/>
        <v>0.81580867954351288</v>
      </c>
      <c r="BN1105" s="130">
        <f t="shared" si="166"/>
        <v>7.0269231652964059E-4</v>
      </c>
      <c r="BO1105" s="130" t="str">
        <f t="shared" si="162"/>
        <v/>
      </c>
      <c r="BP1105" s="122" t="str">
        <f t="shared" si="163"/>
        <v/>
      </c>
    </row>
    <row r="1106" spans="26:68" ht="20.100000000000001" customHeight="1" x14ac:dyDescent="0.25">
      <c r="Z1106" s="121">
        <v>571</v>
      </c>
      <c r="AA1106" s="121">
        <f t="shared" si="167"/>
        <v>-1.7159999999999997</v>
      </c>
      <c r="AB1106" s="121">
        <f t="shared" si="168"/>
        <v>9.1513705301202827E-2</v>
      </c>
      <c r="AC1106" s="121">
        <f t="shared" si="169"/>
        <v>4.3081021210743968E-2</v>
      </c>
      <c r="AD1106" s="121">
        <f t="shared" si="170"/>
        <v>9.1513705301202827E-2</v>
      </c>
      <c r="AE1106" s="121" t="str">
        <f t="shared" si="171"/>
        <v/>
      </c>
      <c r="AF1106" s="121" t="str">
        <f t="shared" si="172"/>
        <v/>
      </c>
      <c r="BK1106" s="130"/>
      <c r="BL1106" s="130">
        <f t="shared" si="164"/>
        <v>3.6864000000000399</v>
      </c>
      <c r="BM1106" s="147">
        <f t="shared" si="165"/>
        <v>0.81510598722698324</v>
      </c>
      <c r="BN1106" s="130">
        <f t="shared" si="166"/>
        <v>7.034940389988309E-4</v>
      </c>
      <c r="BO1106" s="130" t="str">
        <f t="shared" ref="BO1106:BO1169" si="173">IF(BM1106&lt;(1-$BK$534),BN1106,"")</f>
        <v/>
      </c>
      <c r="BP1106" s="122" t="str">
        <f t="shared" ref="BP1106:BP1169" si="174">IF(BM1106&lt;(1-$BK$540),BN1106,"")</f>
        <v/>
      </c>
    </row>
    <row r="1107" spans="26:68" ht="20.100000000000001" customHeight="1" x14ac:dyDescent="0.25">
      <c r="Z1107" s="121">
        <v>572</v>
      </c>
      <c r="AA1107" s="121">
        <f t="shared" si="167"/>
        <v>-1.7119999999999997</v>
      </c>
      <c r="AB1107" s="121">
        <f t="shared" si="168"/>
        <v>9.2143278977232526E-2</v>
      </c>
      <c r="AC1107" s="121">
        <f t="shared" si="169"/>
        <v>4.344833423026629E-2</v>
      </c>
      <c r="AD1107" s="121">
        <f t="shared" si="170"/>
        <v>9.2143278977232526E-2</v>
      </c>
      <c r="AE1107" s="121" t="str">
        <f t="shared" si="171"/>
        <v/>
      </c>
      <c r="AF1107" s="121" t="str">
        <f t="shared" si="172"/>
        <v/>
      </c>
      <c r="BK1107" s="130"/>
      <c r="BL1107" s="130">
        <f t="shared" ref="BL1107:BL1170" si="175">BL1106+$BO$526</f>
        <v>3.6928000000000401</v>
      </c>
      <c r="BM1107" s="147">
        <f t="shared" ref="BM1107:BM1170" si="176">_xlfn.CHISQ.DIST.RT(BL1107,7)</f>
        <v>0.81440249318798441</v>
      </c>
      <c r="BN1107" s="130">
        <f t="shared" ref="BN1107:BN1170" si="177">BM1107-BM1108</f>
        <v>7.0429137837180189E-4</v>
      </c>
      <c r="BO1107" s="130" t="str">
        <f t="shared" si="173"/>
        <v/>
      </c>
      <c r="BP1107" s="122" t="str">
        <f t="shared" si="174"/>
        <v/>
      </c>
    </row>
    <row r="1108" spans="26:68" ht="20.100000000000001" customHeight="1" x14ac:dyDescent="0.25">
      <c r="Z1108" s="130">
        <v>573</v>
      </c>
      <c r="AA1108" s="121">
        <f t="shared" si="167"/>
        <v>-1.7079999999999997</v>
      </c>
      <c r="AB1108" s="121">
        <f t="shared" si="168"/>
        <v>9.2775699417664198E-2</v>
      </c>
      <c r="AC1108" s="121">
        <f t="shared" si="169"/>
        <v>4.3818171238253989E-2</v>
      </c>
      <c r="AD1108" s="121">
        <f t="shared" si="170"/>
        <v>9.2775699417664198E-2</v>
      </c>
      <c r="AE1108" s="121" t="str">
        <f t="shared" si="171"/>
        <v/>
      </c>
      <c r="AF1108" s="121" t="str">
        <f t="shared" si="172"/>
        <v/>
      </c>
      <c r="AM1108" s="130"/>
      <c r="AZ1108" s="130"/>
      <c r="BK1108" s="130"/>
      <c r="BL1108" s="130">
        <f t="shared" si="175"/>
        <v>3.6992000000000402</v>
      </c>
      <c r="BM1108" s="147">
        <f t="shared" si="176"/>
        <v>0.81369820180961261</v>
      </c>
      <c r="BN1108" s="130">
        <f t="shared" si="177"/>
        <v>7.0508433603100329E-4</v>
      </c>
      <c r="BO1108" s="130" t="str">
        <f t="shared" si="173"/>
        <v/>
      </c>
      <c r="BP1108" s="122" t="str">
        <f t="shared" si="174"/>
        <v/>
      </c>
    </row>
    <row r="1109" spans="26:68" ht="20.100000000000001" customHeight="1" x14ac:dyDescent="0.25">
      <c r="Z1109" s="121">
        <v>574</v>
      </c>
      <c r="AA1109" s="121">
        <f t="shared" si="167"/>
        <v>-1.7039999999999997</v>
      </c>
      <c r="AB1109" s="121">
        <f t="shared" si="168"/>
        <v>9.3410965854371211E-2</v>
      </c>
      <c r="AC1109" s="121">
        <f t="shared" si="169"/>
        <v>4.4190543620275628E-2</v>
      </c>
      <c r="AD1109" s="121">
        <f t="shared" si="170"/>
        <v>9.3410965854371211E-2</v>
      </c>
      <c r="AE1109" s="121" t="str">
        <f t="shared" si="171"/>
        <v/>
      </c>
      <c r="AF1109" s="121" t="str">
        <f t="shared" si="172"/>
        <v/>
      </c>
      <c r="BK1109" s="130"/>
      <c r="BL1109" s="130">
        <f t="shared" si="175"/>
        <v>3.7056000000000404</v>
      </c>
      <c r="BM1109" s="147">
        <f t="shared" si="176"/>
        <v>0.81299311747358161</v>
      </c>
      <c r="BN1109" s="130">
        <f t="shared" si="177"/>
        <v>7.0587291342572023E-4</v>
      </c>
      <c r="BO1109" s="130" t="str">
        <f t="shared" si="173"/>
        <v/>
      </c>
      <c r="BP1109" s="122" t="str">
        <f t="shared" si="174"/>
        <v/>
      </c>
    </row>
    <row r="1110" spans="26:68" ht="20.100000000000001" customHeight="1" x14ac:dyDescent="0.25">
      <c r="Z1110" s="121">
        <v>575</v>
      </c>
      <c r="AA1110" s="121">
        <f t="shared" si="167"/>
        <v>-1.6999999999999997</v>
      </c>
      <c r="AB1110" s="121">
        <f t="shared" si="168"/>
        <v>9.4049077376886975E-2</v>
      </c>
      <c r="AC1110" s="121">
        <f t="shared" si="169"/>
        <v>4.4565462758543076E-2</v>
      </c>
      <c r="AD1110" s="121">
        <f t="shared" si="170"/>
        <v>9.4049077376886975E-2</v>
      </c>
      <c r="AE1110" s="121" t="str">
        <f t="shared" si="171"/>
        <v/>
      </c>
      <c r="AF1110" s="121" t="str">
        <f t="shared" si="172"/>
        <v/>
      </c>
      <c r="BK1110" s="130"/>
      <c r="BL1110" s="130">
        <f t="shared" si="175"/>
        <v>3.7120000000000406</v>
      </c>
      <c r="BM1110" s="147">
        <f t="shared" si="176"/>
        <v>0.81228724456015589</v>
      </c>
      <c r="BN1110" s="130">
        <f t="shared" si="177"/>
        <v>7.0665711207140713E-4</v>
      </c>
      <c r="BO1110" s="130" t="str">
        <f t="shared" si="173"/>
        <v/>
      </c>
      <c r="BP1110" s="122" t="str">
        <f t="shared" si="174"/>
        <v/>
      </c>
    </row>
    <row r="1111" spans="26:68" ht="20.100000000000001" customHeight="1" x14ac:dyDescent="0.25">
      <c r="Z1111" s="121">
        <v>576</v>
      </c>
      <c r="AA1111" s="121">
        <f t="shared" ref="AA1111:AA1174" si="178">$AA$529+(Z1111*$AA$532)</f>
        <v>-1.6959999999999997</v>
      </c>
      <c r="AB1111" s="121">
        <f t="shared" ref="AB1111:AB1174" si="179">_xlfn.NORM.DIST(AA1111,AA$525,AA$526,0)</f>
        <v>9.4690032931488616E-2</v>
      </c>
      <c r="AC1111" s="121">
        <f t="shared" ref="AC1111:AC1174" si="180">_xlfn.NORM.DIST(AA1111,AA$525,AA$526,1)</f>
        <v>4.4942940031339911E-2</v>
      </c>
      <c r="AD1111" s="121">
        <f t="shared" ref="AD1111:AD1174" si="181">IF(OR(AC1111&lt;$AE$531,AC1111&gt;$AE$532),AB1111,"")</f>
        <v>9.4690032931488616E-2</v>
      </c>
      <c r="AE1111" s="121" t="str">
        <f t="shared" ref="AE1111:AE1174" si="182">IF(AND(AC1111&gt;$AE$531,AC1111&lt;$AE$532),AB1111,"")</f>
        <v/>
      </c>
      <c r="AF1111" s="121" t="str">
        <f t="shared" ref="AF1111:AF1174" si="183">IF(AB1111=MAX($AB$535:$AB$2535),AB1111,"")</f>
        <v/>
      </c>
      <c r="BK1111" s="130"/>
      <c r="BL1111" s="130">
        <f t="shared" si="175"/>
        <v>3.7184000000000408</v>
      </c>
      <c r="BM1111" s="147">
        <f t="shared" si="176"/>
        <v>0.81158058744808448</v>
      </c>
      <c r="BN1111" s="130">
        <f t="shared" si="177"/>
        <v>7.0743693355057591E-4</v>
      </c>
      <c r="BO1111" s="130" t="str">
        <f t="shared" si="173"/>
        <v/>
      </c>
      <c r="BP1111" s="122" t="str">
        <f t="shared" si="174"/>
        <v/>
      </c>
    </row>
    <row r="1112" spans="26:68" ht="20.100000000000001" customHeight="1" x14ac:dyDescent="0.25">
      <c r="Z1112" s="121">
        <v>577</v>
      </c>
      <c r="AA1112" s="121">
        <f t="shared" si="178"/>
        <v>-1.6920000000000002</v>
      </c>
      <c r="AB1112" s="121">
        <f t="shared" si="179"/>
        <v>9.5333831320286069E-2</v>
      </c>
      <c r="AC1112" s="121">
        <f t="shared" si="180"/>
        <v>4.532298681244696E-2</v>
      </c>
      <c r="AD1112" s="121">
        <f t="shared" si="181"/>
        <v>9.5333831320286069E-2</v>
      </c>
      <c r="AE1112" s="121" t="str">
        <f t="shared" si="182"/>
        <v/>
      </c>
      <c r="AF1112" s="121" t="str">
        <f t="shared" si="183"/>
        <v/>
      </c>
      <c r="BK1112" s="130"/>
      <c r="BL1112" s="130">
        <f t="shared" si="175"/>
        <v>3.724800000000041</v>
      </c>
      <c r="BM1112" s="147">
        <f t="shared" si="176"/>
        <v>0.8108731505145339</v>
      </c>
      <c r="BN1112" s="130">
        <f t="shared" si="177"/>
        <v>7.0821237951124161E-4</v>
      </c>
      <c r="BO1112" s="130" t="str">
        <f t="shared" si="173"/>
        <v/>
      </c>
      <c r="BP1112" s="122" t="str">
        <f t="shared" si="174"/>
        <v/>
      </c>
    </row>
    <row r="1113" spans="26:68" ht="20.100000000000001" customHeight="1" x14ac:dyDescent="0.25">
      <c r="Z1113" s="121">
        <v>578</v>
      </c>
      <c r="AA1113" s="121">
        <f t="shared" si="178"/>
        <v>-1.6880000000000002</v>
      </c>
      <c r="AB1113" s="121">
        <f t="shared" si="179"/>
        <v>9.5980471200316692E-2</v>
      </c>
      <c r="AC1113" s="121">
        <f t="shared" si="180"/>
        <v>4.5705614470563628E-2</v>
      </c>
      <c r="AD1113" s="121">
        <f t="shared" si="181"/>
        <v>9.5980471200316692E-2</v>
      </c>
      <c r="AE1113" s="121" t="str">
        <f t="shared" si="182"/>
        <v/>
      </c>
      <c r="AF1113" s="121" t="str">
        <f t="shared" si="183"/>
        <v/>
      </c>
      <c r="BK1113" s="130"/>
      <c r="BL1113" s="130">
        <f t="shared" si="175"/>
        <v>3.7312000000000412</v>
      </c>
      <c r="BM1113" s="147">
        <f t="shared" si="176"/>
        <v>0.81016493813502266</v>
      </c>
      <c r="BN1113" s="130">
        <f t="shared" si="177"/>
        <v>7.0898345166614529E-4</v>
      </c>
      <c r="BO1113" s="130" t="str">
        <f t="shared" si="173"/>
        <v/>
      </c>
      <c r="BP1113" s="122" t="str">
        <f t="shared" si="174"/>
        <v/>
      </c>
    </row>
    <row r="1114" spans="26:68" ht="20.100000000000001" customHeight="1" x14ac:dyDescent="0.25">
      <c r="Z1114" s="121">
        <v>579</v>
      </c>
      <c r="AA1114" s="121">
        <f t="shared" si="178"/>
        <v>-1.6840000000000002</v>
      </c>
      <c r="AB1114" s="121">
        <f t="shared" si="179"/>
        <v>9.6629951082644813E-2</v>
      </c>
      <c r="AC1114" s="121">
        <f t="shared" si="180"/>
        <v>4.6090834368725755E-2</v>
      </c>
      <c r="AD1114" s="121">
        <f t="shared" si="181"/>
        <v>9.6629951082644813E-2</v>
      </c>
      <c r="AE1114" s="121" t="str">
        <f t="shared" si="182"/>
        <v/>
      </c>
      <c r="AF1114" s="121" t="str">
        <f t="shared" si="183"/>
        <v/>
      </c>
      <c r="BK1114" s="130"/>
      <c r="BL1114" s="130">
        <f t="shared" si="175"/>
        <v>3.7376000000000413</v>
      </c>
      <c r="BM1114" s="147">
        <f t="shared" si="176"/>
        <v>0.80945595468335652</v>
      </c>
      <c r="BN1114" s="130">
        <f t="shared" si="177"/>
        <v>7.0975015179419731E-4</v>
      </c>
      <c r="BO1114" s="130" t="str">
        <f t="shared" si="173"/>
        <v/>
      </c>
      <c r="BP1114" s="122" t="str">
        <f t="shared" si="174"/>
        <v/>
      </c>
    </row>
    <row r="1115" spans="26:68" ht="20.100000000000001" customHeight="1" x14ac:dyDescent="0.25">
      <c r="Z1115" s="130">
        <v>580</v>
      </c>
      <c r="AA1115" s="121">
        <f t="shared" si="178"/>
        <v>-1.6800000000000002</v>
      </c>
      <c r="AB1115" s="121">
        <f t="shared" si="179"/>
        <v>9.7282269331467469E-2</v>
      </c>
      <c r="AC1115" s="121">
        <f t="shared" si="180"/>
        <v>4.6478657863720019E-2</v>
      </c>
      <c r="AD1115" s="121">
        <f t="shared" si="181"/>
        <v>9.7282269331467469E-2</v>
      </c>
      <c r="AE1115" s="121" t="str">
        <f t="shared" si="182"/>
        <v/>
      </c>
      <c r="AF1115" s="121" t="str">
        <f t="shared" si="183"/>
        <v/>
      </c>
      <c r="AM1115" s="130"/>
      <c r="AZ1115" s="130"/>
      <c r="BK1115" s="130"/>
      <c r="BL1115" s="130">
        <f t="shared" si="175"/>
        <v>3.7440000000000415</v>
      </c>
      <c r="BM1115" s="147">
        <f t="shared" si="176"/>
        <v>0.80874620453156232</v>
      </c>
      <c r="BN1115" s="130">
        <f t="shared" si="177"/>
        <v>7.1051248173825687E-4</v>
      </c>
      <c r="BO1115" s="130" t="str">
        <f t="shared" si="173"/>
        <v/>
      </c>
      <c r="BP1115" s="122" t="str">
        <f t="shared" si="174"/>
        <v/>
      </c>
    </row>
    <row r="1116" spans="26:68" ht="20.100000000000001" customHeight="1" x14ac:dyDescent="0.25">
      <c r="Z1116" s="121">
        <v>581</v>
      </c>
      <c r="AA1116" s="121">
        <f t="shared" si="178"/>
        <v>-1.6760000000000002</v>
      </c>
      <c r="AB1116" s="121">
        <f t="shared" si="179"/>
        <v>9.7937424163225553E-2</v>
      </c>
      <c r="AC1116" s="121">
        <f t="shared" si="180"/>
        <v>4.6869096305494684E-2</v>
      </c>
      <c r="AD1116" s="121">
        <f t="shared" si="181"/>
        <v>9.7937424163225553E-2</v>
      </c>
      <c r="AE1116" s="121" t="str">
        <f t="shared" si="182"/>
        <v/>
      </c>
      <c r="AF1116" s="121" t="str">
        <f t="shared" si="183"/>
        <v/>
      </c>
      <c r="BK1116" s="130"/>
      <c r="BL1116" s="130">
        <f t="shared" si="175"/>
        <v>3.7504000000000417</v>
      </c>
      <c r="BM1116" s="147">
        <f t="shared" si="176"/>
        <v>0.80803569204982406</v>
      </c>
      <c r="BN1116" s="130">
        <f t="shared" si="177"/>
        <v>7.1127044340513201E-4</v>
      </c>
      <c r="BO1116" s="130" t="str">
        <f t="shared" si="173"/>
        <v/>
      </c>
      <c r="BP1116" s="122" t="str">
        <f t="shared" si="174"/>
        <v/>
      </c>
    </row>
    <row r="1117" spans="26:68" ht="20.100000000000001" customHeight="1" x14ac:dyDescent="0.25">
      <c r="Z1117" s="121">
        <v>582</v>
      </c>
      <c r="AA1117" s="121">
        <f t="shared" si="178"/>
        <v>-1.6720000000000002</v>
      </c>
      <c r="AB1117" s="121">
        <f t="shared" si="179"/>
        <v>9.85954136457209E-2</v>
      </c>
      <c r="AC1117" s="121">
        <f t="shared" si="180"/>
        <v>4.7262161036566781E-2</v>
      </c>
      <c r="AD1117" s="121">
        <f t="shared" si="181"/>
        <v>9.85954136457209E-2</v>
      </c>
      <c r="AE1117" s="121" t="str">
        <f t="shared" si="182"/>
        <v/>
      </c>
      <c r="AF1117" s="121" t="str">
        <f t="shared" si="183"/>
        <v/>
      </c>
      <c r="BK1117" s="130"/>
      <c r="BL1117" s="130">
        <f t="shared" si="175"/>
        <v>3.7568000000000419</v>
      </c>
      <c r="BM1117" s="147">
        <f t="shared" si="176"/>
        <v>0.80732442160641893</v>
      </c>
      <c r="BN1117" s="130">
        <f t="shared" si="177"/>
        <v>7.1202403876602371E-4</v>
      </c>
      <c r="BO1117" s="130" t="str">
        <f t="shared" si="173"/>
        <v/>
      </c>
      <c r="BP1117" s="122" t="str">
        <f t="shared" si="174"/>
        <v/>
      </c>
    </row>
    <row r="1118" spans="26:68" ht="20.100000000000001" customHeight="1" x14ac:dyDescent="0.25">
      <c r="Z1118" s="121">
        <v>583</v>
      </c>
      <c r="AA1118" s="121">
        <f t="shared" si="178"/>
        <v>-1.6680000000000001</v>
      </c>
      <c r="AB1118" s="121">
        <f t="shared" si="179"/>
        <v>9.9256235697239362E-2</v>
      </c>
      <c r="AC1118" s="121">
        <f t="shared" si="180"/>
        <v>4.7657863391425838E-2</v>
      </c>
      <c r="AD1118" s="121">
        <f t="shared" si="181"/>
        <v>9.9256235697239362E-2</v>
      </c>
      <c r="AE1118" s="121" t="str">
        <f t="shared" si="182"/>
        <v/>
      </c>
      <c r="AF1118" s="121" t="str">
        <f t="shared" si="183"/>
        <v/>
      </c>
      <c r="BK1118" s="130"/>
      <c r="BL1118" s="130">
        <f t="shared" si="175"/>
        <v>3.7632000000000421</v>
      </c>
      <c r="BM1118" s="147">
        <f t="shared" si="176"/>
        <v>0.80661239756765291</v>
      </c>
      <c r="BN1118" s="130">
        <f t="shared" si="177"/>
        <v>7.127732698550826E-4</v>
      </c>
      <c r="BO1118" s="130" t="str">
        <f t="shared" si="173"/>
        <v/>
      </c>
      <c r="BP1118" s="122" t="str">
        <f t="shared" si="174"/>
        <v/>
      </c>
    </row>
    <row r="1119" spans="26:68" ht="20.100000000000001" customHeight="1" x14ac:dyDescent="0.25">
      <c r="Z1119" s="121">
        <v>584</v>
      </c>
      <c r="AA1119" s="121">
        <f t="shared" si="178"/>
        <v>-1.6640000000000001</v>
      </c>
      <c r="AB1119" s="121">
        <f t="shared" si="179"/>
        <v>9.9919888085680031E-2</v>
      </c>
      <c r="AC1119" s="121">
        <f t="shared" si="180"/>
        <v>4.8056214695933984E-2</v>
      </c>
      <c r="AD1119" s="121">
        <f t="shared" si="181"/>
        <v>9.9919888085680031E-2</v>
      </c>
      <c r="AE1119" s="121" t="str">
        <f t="shared" si="182"/>
        <v/>
      </c>
      <c r="AF1119" s="121" t="str">
        <f t="shared" si="183"/>
        <v/>
      </c>
      <c r="BK1119" s="130"/>
      <c r="BL1119" s="130">
        <f t="shared" si="175"/>
        <v>3.7696000000000423</v>
      </c>
      <c r="BM1119" s="147">
        <f t="shared" si="176"/>
        <v>0.80589962429779782</v>
      </c>
      <c r="BN1119" s="130">
        <f t="shared" si="177"/>
        <v>7.1351813876896486E-4</v>
      </c>
      <c r="BO1119" s="130" t="str">
        <f t="shared" si="173"/>
        <v/>
      </c>
      <c r="BP1119" s="122" t="str">
        <f t="shared" si="174"/>
        <v/>
      </c>
    </row>
    <row r="1120" spans="26:68" ht="20.100000000000001" customHeight="1" x14ac:dyDescent="0.25">
      <c r="Z1120" s="121">
        <v>585</v>
      </c>
      <c r="AA1120" s="121">
        <f t="shared" si="178"/>
        <v>-1.6600000000000001</v>
      </c>
      <c r="AB1120" s="121">
        <f t="shared" si="179"/>
        <v>0.10058636842769055</v>
      </c>
      <c r="AC1120" s="121">
        <f t="shared" si="180"/>
        <v>4.845722626672281E-2</v>
      </c>
      <c r="AD1120" s="121">
        <f t="shared" si="181"/>
        <v>0.10058636842769055</v>
      </c>
      <c r="AE1120" s="121" t="str">
        <f t="shared" si="182"/>
        <v/>
      </c>
      <c r="AF1120" s="121" t="str">
        <f t="shared" si="183"/>
        <v/>
      </c>
      <c r="BK1120" s="130"/>
      <c r="BL1120" s="130">
        <f t="shared" si="175"/>
        <v>3.7760000000000424</v>
      </c>
      <c r="BM1120" s="147">
        <f t="shared" si="176"/>
        <v>0.80518610615902886</v>
      </c>
      <c r="BN1120" s="130">
        <f t="shared" si="177"/>
        <v>7.1425864766827551E-4</v>
      </c>
      <c r="BO1120" s="130" t="str">
        <f t="shared" si="173"/>
        <v/>
      </c>
      <c r="BP1120" s="122" t="str">
        <f t="shared" si="174"/>
        <v/>
      </c>
    </row>
    <row r="1121" spans="26:68" ht="20.100000000000001" customHeight="1" x14ac:dyDescent="0.25">
      <c r="Z1121" s="130">
        <v>586</v>
      </c>
      <c r="AA1121" s="121">
        <f t="shared" si="178"/>
        <v>-1.6560000000000001</v>
      </c>
      <c r="AB1121" s="121">
        <f t="shared" si="179"/>
        <v>0.10125567418780876</v>
      </c>
      <c r="AC1121" s="121">
        <f t="shared" si="180"/>
        <v>4.8860909410586482E-2</v>
      </c>
      <c r="AD1121" s="121">
        <f t="shared" si="181"/>
        <v>0.10125567418780876</v>
      </c>
      <c r="AE1121" s="121" t="str">
        <f t="shared" si="182"/>
        <v/>
      </c>
      <c r="AF1121" s="121" t="str">
        <f t="shared" si="183"/>
        <v/>
      </c>
      <c r="AM1121" s="130"/>
      <c r="AZ1121" s="130"/>
      <c r="BK1121" s="130"/>
      <c r="BL1121" s="130">
        <f t="shared" si="175"/>
        <v>3.7824000000000426</v>
      </c>
      <c r="BM1121" s="147">
        <f t="shared" si="176"/>
        <v>0.80447184751136058</v>
      </c>
      <c r="BN1121" s="130">
        <f t="shared" si="177"/>
        <v>7.1499479877423777E-4</v>
      </c>
      <c r="BO1121" s="130" t="str">
        <f t="shared" si="173"/>
        <v/>
      </c>
      <c r="BP1121" s="122" t="str">
        <f t="shared" si="174"/>
        <v/>
      </c>
    </row>
    <row r="1122" spans="26:68" ht="20.100000000000001" customHeight="1" x14ac:dyDescent="0.25">
      <c r="Z1122" s="121">
        <v>587</v>
      </c>
      <c r="AA1122" s="121">
        <f t="shared" si="178"/>
        <v>-1.6520000000000001</v>
      </c>
      <c r="AB1122" s="121">
        <f t="shared" si="179"/>
        <v>0.10192780267761112</v>
      </c>
      <c r="AC1122" s="121">
        <f t="shared" si="180"/>
        <v>4.926727542387168E-2</v>
      </c>
      <c r="AD1122" s="121">
        <f t="shared" si="181"/>
        <v>0.10192780267761112</v>
      </c>
      <c r="AE1122" s="121" t="str">
        <f t="shared" si="182"/>
        <v/>
      </c>
      <c r="AF1122" s="121" t="str">
        <f t="shared" si="183"/>
        <v/>
      </c>
      <c r="BK1122" s="130"/>
      <c r="BL1122" s="130">
        <f t="shared" si="175"/>
        <v>3.7888000000000428</v>
      </c>
      <c r="BM1122" s="147">
        <f t="shared" si="176"/>
        <v>0.80375685271258634</v>
      </c>
      <c r="BN1122" s="130">
        <f t="shared" si="177"/>
        <v>7.1572659437069142E-4</v>
      </c>
      <c r="BO1122" s="130" t="str">
        <f t="shared" si="173"/>
        <v/>
      </c>
      <c r="BP1122" s="122" t="str">
        <f t="shared" si="174"/>
        <v/>
      </c>
    </row>
    <row r="1123" spans="26:68" ht="20.100000000000001" customHeight="1" x14ac:dyDescent="0.25">
      <c r="Z1123" s="121">
        <v>588</v>
      </c>
      <c r="AA1123" s="121">
        <f t="shared" si="178"/>
        <v>-1.6480000000000001</v>
      </c>
      <c r="AB1123" s="121">
        <f t="shared" si="179"/>
        <v>0.10260275105486748</v>
      </c>
      <c r="AC1123" s="121">
        <f t="shared" si="180"/>
        <v>4.9676335591864164E-2</v>
      </c>
      <c r="AD1123" s="121">
        <f t="shared" si="181"/>
        <v>0.10260275105486748</v>
      </c>
      <c r="AE1123" s="121" t="str">
        <f t="shared" si="182"/>
        <v/>
      </c>
      <c r="AF1123" s="121" t="str">
        <f t="shared" si="183"/>
        <v/>
      </c>
      <c r="BK1123" s="130"/>
      <c r="BL1123" s="130">
        <f t="shared" si="175"/>
        <v>3.795200000000043</v>
      </c>
      <c r="BM1123" s="147">
        <f t="shared" si="176"/>
        <v>0.80304112611821565</v>
      </c>
      <c r="BN1123" s="130">
        <f t="shared" si="177"/>
        <v>7.1645403680209441E-4</v>
      </c>
      <c r="BO1123" s="130" t="str">
        <f t="shared" si="173"/>
        <v/>
      </c>
      <c r="BP1123" s="122" t="str">
        <f t="shared" si="174"/>
        <v/>
      </c>
    </row>
    <row r="1124" spans="26:68" ht="20.100000000000001" customHeight="1" x14ac:dyDescent="0.25">
      <c r="Z1124" s="121">
        <v>589</v>
      </c>
      <c r="AA1124" s="121">
        <f t="shared" si="178"/>
        <v>-1.6440000000000001</v>
      </c>
      <c r="AB1124" s="121">
        <f t="shared" si="179"/>
        <v>0.10328051632270249</v>
      </c>
      <c r="AC1124" s="121">
        <f t="shared" si="180"/>
        <v>5.0088101188171627E-2</v>
      </c>
      <c r="AD1124" s="121">
        <f t="shared" si="181"/>
        <v>0.10328051632270249</v>
      </c>
      <c r="AE1124" s="121" t="str">
        <f t="shared" si="182"/>
        <v/>
      </c>
      <c r="AF1124" s="121" t="str">
        <f t="shared" si="183"/>
        <v/>
      </c>
      <c r="BK1124" s="130"/>
      <c r="BL1124" s="130">
        <f t="shared" si="175"/>
        <v>3.8016000000000432</v>
      </c>
      <c r="BM1124" s="147">
        <f t="shared" si="176"/>
        <v>0.80232467208141356</v>
      </c>
      <c r="BN1124" s="130">
        <f t="shared" si="177"/>
        <v>7.1717712847496617E-4</v>
      </c>
      <c r="BO1124" s="130" t="str">
        <f t="shared" si="173"/>
        <v/>
      </c>
      <c r="BP1124" s="122" t="str">
        <f t="shared" si="174"/>
        <v/>
      </c>
    </row>
    <row r="1125" spans="26:68" ht="20.100000000000001" customHeight="1" x14ac:dyDescent="0.25">
      <c r="Z1125" s="121">
        <v>590</v>
      </c>
      <c r="AA1125" s="121">
        <f t="shared" si="178"/>
        <v>-1.6400000000000001</v>
      </c>
      <c r="AB1125" s="121">
        <f t="shared" si="179"/>
        <v>0.10396109532876419</v>
      </c>
      <c r="AC1125" s="121">
        <f t="shared" si="180"/>
        <v>5.0502583474103704E-2</v>
      </c>
      <c r="AD1125" s="121">
        <f t="shared" si="181"/>
        <v>0.10396109532876419</v>
      </c>
      <c r="AE1125" s="121" t="str">
        <f t="shared" si="182"/>
        <v/>
      </c>
      <c r="AF1125" s="121" t="str">
        <f t="shared" si="183"/>
        <v/>
      </c>
      <c r="BK1125" s="130"/>
      <c r="BL1125" s="130">
        <f t="shared" si="175"/>
        <v>3.8080000000000434</v>
      </c>
      <c r="BM1125" s="147">
        <f t="shared" si="176"/>
        <v>0.80160749495293859</v>
      </c>
      <c r="BN1125" s="130">
        <f t="shared" si="177"/>
        <v>7.1789587185500103E-4</v>
      </c>
      <c r="BO1125" s="130" t="str">
        <f t="shared" si="173"/>
        <v/>
      </c>
      <c r="BP1125" s="122" t="str">
        <f t="shared" si="174"/>
        <v/>
      </c>
    </row>
    <row r="1126" spans="26:68" ht="20.100000000000001" customHeight="1" x14ac:dyDescent="0.25">
      <c r="Z1126" s="121">
        <v>591</v>
      </c>
      <c r="AA1126" s="121">
        <f t="shared" si="178"/>
        <v>-1.6360000000000001</v>
      </c>
      <c r="AB1126" s="121">
        <f t="shared" si="179"/>
        <v>0.10464448476439925</v>
      </c>
      <c r="AC1126" s="121">
        <f t="shared" si="180"/>
        <v>5.0919793698048145E-2</v>
      </c>
      <c r="AD1126" s="121">
        <f t="shared" si="181"/>
        <v>0.10464448476439925</v>
      </c>
      <c r="AE1126" s="121" t="str">
        <f t="shared" si="182"/>
        <v/>
      </c>
      <c r="AF1126" s="121" t="str">
        <f t="shared" si="183"/>
        <v/>
      </c>
      <c r="BK1126" s="130"/>
      <c r="BL1126" s="130">
        <f t="shared" si="175"/>
        <v>3.8144000000000435</v>
      </c>
      <c r="BM1126" s="147">
        <f t="shared" si="176"/>
        <v>0.80088959908108359</v>
      </c>
      <c r="BN1126" s="130">
        <f t="shared" si="177"/>
        <v>7.1861026946906659E-4</v>
      </c>
      <c r="BO1126" s="130" t="str">
        <f t="shared" si="173"/>
        <v/>
      </c>
      <c r="BP1126" s="122" t="str">
        <f t="shared" si="174"/>
        <v/>
      </c>
    </row>
    <row r="1127" spans="26:68" ht="20.100000000000001" customHeight="1" x14ac:dyDescent="0.25">
      <c r="Z1127" s="121">
        <v>592</v>
      </c>
      <c r="AA1127" s="121">
        <f t="shared" si="178"/>
        <v>-1.6320000000000001</v>
      </c>
      <c r="AB1127" s="121">
        <f t="shared" si="179"/>
        <v>0.10533068116383551</v>
      </c>
      <c r="AC1127" s="121">
        <f t="shared" si="180"/>
        <v>5.1339743094844313E-2</v>
      </c>
      <c r="AD1127" s="121">
        <f t="shared" si="181"/>
        <v>0.10533068116383551</v>
      </c>
      <c r="AE1127" s="121" t="str">
        <f t="shared" si="182"/>
        <v/>
      </c>
      <c r="AF1127" s="121" t="str">
        <f t="shared" si="183"/>
        <v/>
      </c>
      <c r="BK1127" s="130"/>
      <c r="BL1127" s="130">
        <f t="shared" si="175"/>
        <v>3.8208000000000437</v>
      </c>
      <c r="BM1127" s="147">
        <f t="shared" si="176"/>
        <v>0.80017098881161453</v>
      </c>
      <c r="BN1127" s="130">
        <f t="shared" si="177"/>
        <v>7.1932032390320533E-4</v>
      </c>
      <c r="BO1127" s="130" t="str">
        <f t="shared" si="173"/>
        <v/>
      </c>
      <c r="BP1127" s="122" t="str">
        <f t="shared" si="174"/>
        <v/>
      </c>
    </row>
    <row r="1128" spans="26:68" ht="20.100000000000001" customHeight="1" x14ac:dyDescent="0.25">
      <c r="Z1128" s="130">
        <v>593</v>
      </c>
      <c r="AA1128" s="121">
        <f t="shared" si="178"/>
        <v>-1.6280000000000001</v>
      </c>
      <c r="AB1128" s="121">
        <f t="shared" si="179"/>
        <v>0.10601968090337181</v>
      </c>
      <c r="AC1128" s="121">
        <f t="shared" si="180"/>
        <v>5.1762442885152686E-2</v>
      </c>
      <c r="AD1128" s="121">
        <f t="shared" si="181"/>
        <v>0.10601968090337181</v>
      </c>
      <c r="AE1128" s="121" t="str">
        <f t="shared" si="182"/>
        <v/>
      </c>
      <c r="AF1128" s="121" t="str">
        <f t="shared" si="183"/>
        <v/>
      </c>
      <c r="AM1128" s="130"/>
      <c r="AZ1128" s="130"/>
      <c r="BK1128" s="130"/>
      <c r="BL1128" s="130">
        <f t="shared" si="175"/>
        <v>3.8272000000000439</v>
      </c>
      <c r="BM1128" s="147">
        <f t="shared" si="176"/>
        <v>0.79945166848771132</v>
      </c>
      <c r="BN1128" s="130">
        <f t="shared" si="177"/>
        <v>7.2002603780307872E-4</v>
      </c>
      <c r="BO1128" s="130" t="str">
        <f t="shared" si="173"/>
        <v/>
      </c>
      <c r="BP1128" s="122" t="str">
        <f t="shared" si="174"/>
        <v/>
      </c>
    </row>
    <row r="1129" spans="26:68" ht="20.100000000000001" customHeight="1" x14ac:dyDescent="0.25">
      <c r="Z1129" s="121">
        <v>594</v>
      </c>
      <c r="AA1129" s="121">
        <f t="shared" si="178"/>
        <v>-1.6240000000000001</v>
      </c>
      <c r="AB1129" s="121">
        <f t="shared" si="179"/>
        <v>0.10671148020057482</v>
      </c>
      <c r="AC1129" s="121">
        <f t="shared" si="180"/>
        <v>5.2187904274821929E-2</v>
      </c>
      <c r="AD1129" s="121">
        <f t="shared" si="181"/>
        <v>0.10671148020057482</v>
      </c>
      <c r="AE1129" s="121" t="str">
        <f t="shared" si="182"/>
        <v/>
      </c>
      <c r="AF1129" s="121" t="str">
        <f t="shared" si="183"/>
        <v/>
      </c>
      <c r="BK1129" s="130"/>
      <c r="BL1129" s="130">
        <f t="shared" si="175"/>
        <v>3.8336000000000441</v>
      </c>
      <c r="BM1129" s="147">
        <f t="shared" si="176"/>
        <v>0.79873164244990824</v>
      </c>
      <c r="BN1129" s="130">
        <f t="shared" si="177"/>
        <v>7.2072741387319006E-4</v>
      </c>
      <c r="BO1129" s="130" t="str">
        <f t="shared" si="173"/>
        <v/>
      </c>
      <c r="BP1129" s="122" t="str">
        <f t="shared" si="174"/>
        <v/>
      </c>
    </row>
    <row r="1130" spans="26:68" ht="20.100000000000001" customHeight="1" x14ac:dyDescent="0.25">
      <c r="Z1130" s="121">
        <v>595</v>
      </c>
      <c r="AA1130" s="121">
        <f t="shared" si="178"/>
        <v>-1.62</v>
      </c>
      <c r="AB1130" s="121">
        <f t="shared" si="179"/>
        <v>0.1074060751134838</v>
      </c>
      <c r="AC1130" s="121">
        <f t="shared" si="180"/>
        <v>5.2616138454252052E-2</v>
      </c>
      <c r="AD1130" s="121">
        <f t="shared" si="181"/>
        <v>0.1074060751134838</v>
      </c>
      <c r="AE1130" s="121" t="str">
        <f t="shared" si="182"/>
        <v/>
      </c>
      <c r="AF1130" s="121" t="str">
        <f t="shared" si="183"/>
        <v/>
      </c>
      <c r="BK1130" s="130"/>
      <c r="BL1130" s="130">
        <f t="shared" si="175"/>
        <v>3.8400000000000443</v>
      </c>
      <c r="BM1130" s="147">
        <f t="shared" si="176"/>
        <v>0.79801091503603505</v>
      </c>
      <c r="BN1130" s="130">
        <f t="shared" si="177"/>
        <v>7.2142445487599627E-4</v>
      </c>
      <c r="BO1130" s="130" t="str">
        <f t="shared" si="173"/>
        <v/>
      </c>
      <c r="BP1130" s="122" t="str">
        <f t="shared" si="174"/>
        <v/>
      </c>
    </row>
    <row r="1131" spans="26:68" ht="20.100000000000001" customHeight="1" x14ac:dyDescent="0.25">
      <c r="Z1131" s="121">
        <v>596</v>
      </c>
      <c r="AA1131" s="121">
        <f t="shared" si="178"/>
        <v>-1.6160000000000001</v>
      </c>
      <c r="AB1131" s="121">
        <f t="shared" si="179"/>
        <v>0.10810346153982271</v>
      </c>
      <c r="AC1131" s="121">
        <f t="shared" si="180"/>
        <v>5.3047156597754865E-2</v>
      </c>
      <c r="AD1131" s="121">
        <f t="shared" si="181"/>
        <v>0.10810346153982271</v>
      </c>
      <c r="AE1131" s="121" t="str">
        <f t="shared" si="182"/>
        <v/>
      </c>
      <c r="AF1131" s="121" t="str">
        <f t="shared" si="183"/>
        <v/>
      </c>
      <c r="BK1131" s="130"/>
      <c r="BL1131" s="130">
        <f t="shared" si="175"/>
        <v>3.8464000000000445</v>
      </c>
      <c r="BM1131" s="147">
        <f t="shared" si="176"/>
        <v>0.79728949058115905</v>
      </c>
      <c r="BN1131" s="130">
        <f t="shared" si="177"/>
        <v>7.2211716363412837E-4</v>
      </c>
      <c r="BO1131" s="130" t="str">
        <f t="shared" si="173"/>
        <v/>
      </c>
      <c r="BP1131" s="122" t="str">
        <f t="shared" si="174"/>
        <v/>
      </c>
    </row>
    <row r="1132" spans="26:68" ht="20.100000000000001" customHeight="1" x14ac:dyDescent="0.25">
      <c r="Z1132" s="121">
        <v>597</v>
      </c>
      <c r="AA1132" s="121">
        <f t="shared" si="178"/>
        <v>-1.6120000000000001</v>
      </c>
      <c r="AB1132" s="121">
        <f t="shared" si="179"/>
        <v>0.10880363521622008</v>
      </c>
      <c r="AC1132" s="121">
        <f t="shared" si="180"/>
        <v>5.3480969862911225E-2</v>
      </c>
      <c r="AD1132" s="121">
        <f t="shared" si="181"/>
        <v>0.10880363521622008</v>
      </c>
      <c r="AE1132" s="121" t="str">
        <f t="shared" si="182"/>
        <v/>
      </c>
      <c r="AF1132" s="121" t="str">
        <f t="shared" si="183"/>
        <v/>
      </c>
      <c r="BK1132" s="130"/>
      <c r="BL1132" s="130">
        <f t="shared" si="175"/>
        <v>3.8528000000000446</v>
      </c>
      <c r="BM1132" s="147">
        <f t="shared" si="176"/>
        <v>0.79656737341752493</v>
      </c>
      <c r="BN1132" s="130">
        <f t="shared" si="177"/>
        <v>7.2280554302484035E-4</v>
      </c>
      <c r="BO1132" s="130" t="str">
        <f t="shared" si="173"/>
        <v/>
      </c>
      <c r="BP1132" s="122" t="str">
        <f t="shared" si="174"/>
        <v/>
      </c>
    </row>
    <row r="1133" spans="26:68" ht="20.100000000000001" customHeight="1" x14ac:dyDescent="0.25">
      <c r="Z1133" s="121">
        <v>598</v>
      </c>
      <c r="AA1133" s="121">
        <f t="shared" si="178"/>
        <v>-1.6080000000000001</v>
      </c>
      <c r="AB1133" s="121">
        <f t="shared" si="179"/>
        <v>0.10950659171743674</v>
      </c>
      <c r="AC1133" s="121">
        <f t="shared" si="180"/>
        <v>5.3917589389924941E-2</v>
      </c>
      <c r="AD1133" s="121">
        <f t="shared" si="181"/>
        <v>0.10950659171743674</v>
      </c>
      <c r="AE1133" s="121" t="str">
        <f t="shared" si="182"/>
        <v/>
      </c>
      <c r="AF1133" s="121" t="str">
        <f t="shared" si="183"/>
        <v/>
      </c>
      <c r="BK1133" s="130"/>
      <c r="BL1133" s="130">
        <f t="shared" si="175"/>
        <v>3.8592000000000448</v>
      </c>
      <c r="BM1133" s="147">
        <f t="shared" si="176"/>
        <v>0.79584456787450009</v>
      </c>
      <c r="BN1133" s="130">
        <f t="shared" si="177"/>
        <v>7.2348959598533824E-4</v>
      </c>
      <c r="BO1133" s="130" t="str">
        <f t="shared" si="173"/>
        <v/>
      </c>
      <c r="BP1133" s="122" t="str">
        <f t="shared" si="174"/>
        <v/>
      </c>
    </row>
    <row r="1134" spans="26:68" ht="20.100000000000001" customHeight="1" x14ac:dyDescent="0.25">
      <c r="Z1134" s="130">
        <v>599</v>
      </c>
      <c r="AA1134" s="121">
        <f t="shared" si="178"/>
        <v>-1.6040000000000001</v>
      </c>
      <c r="AB1134" s="121">
        <f t="shared" si="179"/>
        <v>0.11021232645560161</v>
      </c>
      <c r="AC1134" s="121">
        <f t="shared" si="180"/>
        <v>5.4357026300973915E-2</v>
      </c>
      <c r="AD1134" s="121">
        <f t="shared" si="181"/>
        <v>0.11021232645560161</v>
      </c>
      <c r="AE1134" s="121" t="str">
        <f t="shared" si="182"/>
        <v/>
      </c>
      <c r="AF1134" s="121" t="str">
        <f t="shared" si="183"/>
        <v/>
      </c>
      <c r="AM1134" s="130"/>
      <c r="AZ1134" s="130"/>
      <c r="BK1134" s="130"/>
      <c r="BL1134" s="130">
        <f t="shared" si="175"/>
        <v>3.865600000000045</v>
      </c>
      <c r="BM1134" s="147">
        <f t="shared" si="176"/>
        <v>0.79512107827851475</v>
      </c>
      <c r="BN1134" s="130">
        <f t="shared" si="177"/>
        <v>7.2416932550889435E-4</v>
      </c>
      <c r="BO1134" s="130" t="str">
        <f t="shared" si="173"/>
        <v/>
      </c>
      <c r="BP1134" s="122" t="str">
        <f t="shared" si="174"/>
        <v/>
      </c>
    </row>
    <row r="1135" spans="26:68" ht="20.100000000000001" customHeight="1" x14ac:dyDescent="0.25">
      <c r="Z1135" s="121">
        <v>600</v>
      </c>
      <c r="AA1135" s="121">
        <f t="shared" si="178"/>
        <v>-1.6</v>
      </c>
      <c r="AB1135" s="121">
        <f t="shared" si="179"/>
        <v>0.11092083467945554</v>
      </c>
      <c r="AC1135" s="121">
        <f t="shared" si="180"/>
        <v>5.4799291699557967E-2</v>
      </c>
      <c r="AD1135" s="121">
        <f t="shared" si="181"/>
        <v>0.11092083467945554</v>
      </c>
      <c r="AE1135" s="121" t="str">
        <f t="shared" si="182"/>
        <v/>
      </c>
      <c r="AF1135" s="121" t="str">
        <f t="shared" si="183"/>
        <v/>
      </c>
      <c r="BK1135" s="130"/>
      <c r="BL1135" s="130">
        <f t="shared" si="175"/>
        <v>3.8720000000000452</v>
      </c>
      <c r="BM1135" s="147">
        <f t="shared" si="176"/>
        <v>0.79439690895300585</v>
      </c>
      <c r="BN1135" s="130">
        <f t="shared" si="177"/>
        <v>7.2484473464529131E-4</v>
      </c>
      <c r="BO1135" s="130" t="str">
        <f t="shared" si="173"/>
        <v/>
      </c>
      <c r="BP1135" s="122" t="str">
        <f t="shared" si="174"/>
        <v/>
      </c>
    </row>
    <row r="1136" spans="26:68" ht="20.100000000000001" customHeight="1" x14ac:dyDescent="0.25">
      <c r="Z1136" s="121">
        <v>601</v>
      </c>
      <c r="AA1136" s="121">
        <f t="shared" si="178"/>
        <v>-1.5960000000000001</v>
      </c>
      <c r="AB1136" s="121">
        <f t="shared" si="179"/>
        <v>0.11163211147360337</v>
      </c>
      <c r="AC1136" s="121">
        <f t="shared" si="180"/>
        <v>5.5244396669843952E-2</v>
      </c>
      <c r="AD1136" s="121">
        <f t="shared" si="181"/>
        <v>0.11163211147360337</v>
      </c>
      <c r="AE1136" s="121" t="str">
        <f t="shared" si="182"/>
        <v/>
      </c>
      <c r="AF1136" s="121" t="str">
        <f t="shared" si="183"/>
        <v/>
      </c>
      <c r="BK1136" s="130"/>
      <c r="BL1136" s="130">
        <f t="shared" si="175"/>
        <v>3.8784000000000454</v>
      </c>
      <c r="BM1136" s="147">
        <f t="shared" si="176"/>
        <v>0.79367206421836056</v>
      </c>
      <c r="BN1136" s="130">
        <f t="shared" si="177"/>
        <v>7.2551582650071111E-4</v>
      </c>
      <c r="BO1136" s="130" t="str">
        <f t="shared" si="173"/>
        <v/>
      </c>
      <c r="BP1136" s="122" t="str">
        <f t="shared" si="174"/>
        <v/>
      </c>
    </row>
    <row r="1137" spans="26:68" ht="20.100000000000001" customHeight="1" x14ac:dyDescent="0.25">
      <c r="Z1137" s="121">
        <v>602</v>
      </c>
      <c r="AA1137" s="121">
        <f t="shared" si="178"/>
        <v>-1.5920000000000001</v>
      </c>
      <c r="AB1137" s="121">
        <f t="shared" si="179"/>
        <v>0.11234615175777428</v>
      </c>
      <c r="AC1137" s="121">
        <f t="shared" si="180"/>
        <v>5.5692352276007509E-2</v>
      </c>
      <c r="AD1137" s="121">
        <f t="shared" si="181"/>
        <v>0.11234615175777428</v>
      </c>
      <c r="AE1137" s="121" t="str">
        <f t="shared" si="182"/>
        <v/>
      </c>
      <c r="AF1137" s="121" t="str">
        <f t="shared" si="183"/>
        <v/>
      </c>
      <c r="BK1137" s="130"/>
      <c r="BL1137" s="130">
        <f t="shared" si="175"/>
        <v>3.8848000000000456</v>
      </c>
      <c r="BM1137" s="147">
        <f t="shared" si="176"/>
        <v>0.79294654839185985</v>
      </c>
      <c r="BN1137" s="130">
        <f t="shared" si="177"/>
        <v>7.2618260423717995E-4</v>
      </c>
      <c r="BO1137" s="130" t="str">
        <f t="shared" si="173"/>
        <v/>
      </c>
      <c r="BP1137" s="122" t="str">
        <f t="shared" si="174"/>
        <v/>
      </c>
    </row>
    <row r="1138" spans="26:68" ht="20.100000000000001" customHeight="1" x14ac:dyDescent="0.25">
      <c r="Z1138" s="121">
        <v>603</v>
      </c>
      <c r="AA1138" s="121">
        <f t="shared" si="178"/>
        <v>-1.5880000000000001</v>
      </c>
      <c r="AB1138" s="121">
        <f t="shared" si="179"/>
        <v>0.1130629502860909</v>
      </c>
      <c r="AC1138" s="121">
        <f t="shared" si="180"/>
        <v>5.6143169561572386E-2</v>
      </c>
      <c r="AD1138" s="121">
        <f t="shared" si="181"/>
        <v>0.1130629502860909</v>
      </c>
      <c r="AE1138" s="121" t="str">
        <f t="shared" si="182"/>
        <v/>
      </c>
      <c r="AF1138" s="121" t="str">
        <f t="shared" si="183"/>
        <v/>
      </c>
      <c r="BK1138" s="130"/>
      <c r="BL1138" s="130">
        <f t="shared" si="175"/>
        <v>3.8912000000000457</v>
      </c>
      <c r="BM1138" s="147">
        <f t="shared" si="176"/>
        <v>0.79222036578762267</v>
      </c>
      <c r="BN1138" s="130">
        <f t="shared" si="177"/>
        <v>7.268450710719021E-4</v>
      </c>
      <c r="BO1138" s="130" t="str">
        <f t="shared" si="173"/>
        <v/>
      </c>
      <c r="BP1138" s="122" t="str">
        <f t="shared" si="174"/>
        <v/>
      </c>
    </row>
    <row r="1139" spans="26:68" ht="20.100000000000001" customHeight="1" x14ac:dyDescent="0.25">
      <c r="Z1139" s="121">
        <v>604</v>
      </c>
      <c r="AA1139" s="121">
        <f t="shared" si="178"/>
        <v>-1.5840000000000001</v>
      </c>
      <c r="AB1139" s="121">
        <f t="shared" si="179"/>
        <v>0.11378250164634675</v>
      </c>
      <c r="AC1139" s="121">
        <f t="shared" si="180"/>
        <v>5.659685954874627E-2</v>
      </c>
      <c r="AD1139" s="121">
        <f t="shared" si="181"/>
        <v>0.11378250164634675</v>
      </c>
      <c r="AE1139" s="121" t="str">
        <f t="shared" si="182"/>
        <v/>
      </c>
      <c r="AF1139" s="121" t="str">
        <f t="shared" si="183"/>
        <v/>
      </c>
      <c r="BK1139" s="130"/>
      <c r="BL1139" s="130">
        <f t="shared" si="175"/>
        <v>3.8976000000000459</v>
      </c>
      <c r="BM1139" s="147">
        <f t="shared" si="176"/>
        <v>0.79149352071655077</v>
      </c>
      <c r="BN1139" s="130">
        <f t="shared" si="177"/>
        <v>7.2750323027781505E-4</v>
      </c>
      <c r="BO1139" s="130" t="str">
        <f t="shared" si="173"/>
        <v/>
      </c>
      <c r="BP1139" s="122" t="str">
        <f t="shared" si="174"/>
        <v/>
      </c>
    </row>
    <row r="1140" spans="26:68" ht="20.100000000000001" customHeight="1" x14ac:dyDescent="0.25">
      <c r="Z1140" s="121">
        <v>605</v>
      </c>
      <c r="AA1140" s="121">
        <f t="shared" si="178"/>
        <v>-1.58</v>
      </c>
      <c r="AB1140" s="121">
        <f t="shared" si="179"/>
        <v>0.11450480025929236</v>
      </c>
      <c r="AC1140" s="121">
        <f t="shared" si="180"/>
        <v>5.7053433237754192E-2</v>
      </c>
      <c r="AD1140" s="121">
        <f t="shared" si="181"/>
        <v>0.11450480025929236</v>
      </c>
      <c r="AE1140" s="121" t="str">
        <f t="shared" si="182"/>
        <v/>
      </c>
      <c r="AF1140" s="121" t="str">
        <f t="shared" si="183"/>
        <v/>
      </c>
      <c r="BK1140" s="130"/>
      <c r="BL1140" s="130">
        <f t="shared" si="175"/>
        <v>3.9040000000000461</v>
      </c>
      <c r="BM1140" s="147">
        <f t="shared" si="176"/>
        <v>0.79076601748627295</v>
      </c>
      <c r="BN1140" s="130">
        <f t="shared" si="177"/>
        <v>7.2815708518159106E-4</v>
      </c>
      <c r="BO1140" s="130" t="str">
        <f t="shared" si="173"/>
        <v/>
      </c>
      <c r="BP1140" s="122" t="str">
        <f t="shared" si="174"/>
        <v/>
      </c>
    </row>
    <row r="1141" spans="26:68" ht="20.100000000000001" customHeight="1" x14ac:dyDescent="0.25">
      <c r="Z1141" s="130">
        <v>606</v>
      </c>
      <c r="AA1141" s="121">
        <f t="shared" si="178"/>
        <v>-1.5760000000000001</v>
      </c>
      <c r="AB1141" s="121">
        <f t="shared" si="179"/>
        <v>0.11522984037793065</v>
      </c>
      <c r="AC1141" s="121">
        <f t="shared" si="180"/>
        <v>5.7512901606169016E-2</v>
      </c>
      <c r="AD1141" s="121">
        <f t="shared" si="181"/>
        <v>0.11522984037793065</v>
      </c>
      <c r="AE1141" s="121" t="str">
        <f t="shared" si="182"/>
        <v/>
      </c>
      <c r="AF1141" s="121" t="str">
        <f t="shared" si="183"/>
        <v/>
      </c>
      <c r="AM1141" s="130"/>
      <c r="AZ1141" s="130"/>
      <c r="BK1141" s="130"/>
      <c r="BL1141" s="130">
        <f t="shared" si="175"/>
        <v>3.9104000000000463</v>
      </c>
      <c r="BM1141" s="147">
        <f t="shared" si="176"/>
        <v>0.79003786040109136</v>
      </c>
      <c r="BN1141" s="130">
        <f t="shared" si="177"/>
        <v>7.2880663916474742E-4</v>
      </c>
      <c r="BO1141" s="130" t="str">
        <f t="shared" si="173"/>
        <v/>
      </c>
      <c r="BP1141" s="122" t="str">
        <f t="shared" si="174"/>
        <v/>
      </c>
    </row>
    <row r="1142" spans="26:68" ht="20.100000000000001" customHeight="1" x14ac:dyDescent="0.25">
      <c r="Z1142" s="121">
        <v>607</v>
      </c>
      <c r="AA1142" s="121">
        <f t="shared" si="178"/>
        <v>-1.5720000000000001</v>
      </c>
      <c r="AB1142" s="121">
        <f t="shared" si="179"/>
        <v>0.1159576160868208</v>
      </c>
      <c r="AC1142" s="121">
        <f t="shared" si="180"/>
        <v>5.7975275608238813E-2</v>
      </c>
      <c r="AD1142" s="121">
        <f t="shared" si="181"/>
        <v>0.1159576160868208</v>
      </c>
      <c r="AE1142" s="121" t="str">
        <f t="shared" si="182"/>
        <v/>
      </c>
      <c r="AF1142" s="121" t="str">
        <f t="shared" si="183"/>
        <v/>
      </c>
      <c r="BK1142" s="130"/>
      <c r="BL1142" s="130">
        <f t="shared" si="175"/>
        <v>3.9168000000000465</v>
      </c>
      <c r="BM1142" s="147">
        <f t="shared" si="176"/>
        <v>0.78930905376192662</v>
      </c>
      <c r="BN1142" s="130">
        <f t="shared" si="177"/>
        <v>7.2945189566320234E-4</v>
      </c>
      <c r="BO1142" s="130" t="str">
        <f t="shared" si="173"/>
        <v/>
      </c>
      <c r="BP1142" s="122" t="str">
        <f t="shared" si="174"/>
        <v/>
      </c>
    </row>
    <row r="1143" spans="26:68" ht="20.100000000000001" customHeight="1" x14ac:dyDescent="0.25">
      <c r="Z1143" s="121">
        <v>608</v>
      </c>
      <c r="AA1143" s="121">
        <f t="shared" si="178"/>
        <v>-1.5680000000000001</v>
      </c>
      <c r="AB1143" s="121">
        <f t="shared" si="179"/>
        <v>0.11668812130139163</v>
      </c>
      <c r="AC1143" s="121">
        <f t="shared" si="180"/>
        <v>5.8440566174212026E-2</v>
      </c>
      <c r="AD1143" s="121">
        <f t="shared" si="181"/>
        <v>0.11668812130139163</v>
      </c>
      <c r="AE1143" s="121" t="str">
        <f t="shared" si="182"/>
        <v/>
      </c>
      <c r="AF1143" s="121" t="str">
        <f t="shared" si="183"/>
        <v/>
      </c>
      <c r="BK1143" s="130"/>
      <c r="BL1143" s="130">
        <f t="shared" si="175"/>
        <v>3.9232000000000466</v>
      </c>
      <c r="BM1143" s="147">
        <f t="shared" si="176"/>
        <v>0.78857960186626341</v>
      </c>
      <c r="BN1143" s="130">
        <f t="shared" si="177"/>
        <v>7.300928581653876E-4</v>
      </c>
      <c r="BO1143" s="130" t="str">
        <f t="shared" si="173"/>
        <v/>
      </c>
      <c r="BP1143" s="122" t="str">
        <f t="shared" si="174"/>
        <v/>
      </c>
    </row>
    <row r="1144" spans="26:68" ht="20.100000000000001" customHeight="1" x14ac:dyDescent="0.25">
      <c r="Z1144" s="121">
        <v>609</v>
      </c>
      <c r="AA1144" s="121">
        <f t="shared" si="178"/>
        <v>-1.5640000000000001</v>
      </c>
      <c r="AB1144" s="121">
        <f t="shared" si="179"/>
        <v>0.11742134976726393</v>
      </c>
      <c r="AC1144" s="121">
        <f t="shared" si="180"/>
        <v>5.8908784209659282E-2</v>
      </c>
      <c r="AD1144" s="121">
        <f t="shared" si="181"/>
        <v>0.11742134976726393</v>
      </c>
      <c r="AE1144" s="121" t="str">
        <f t="shared" si="182"/>
        <v/>
      </c>
      <c r="AF1144" s="121" t="str">
        <f t="shared" si="183"/>
        <v/>
      </c>
      <c r="BK1144" s="130"/>
      <c r="BL1144" s="130">
        <f t="shared" si="175"/>
        <v>3.9296000000000468</v>
      </c>
      <c r="BM1144" s="147">
        <f t="shared" si="176"/>
        <v>0.78784950900809803</v>
      </c>
      <c r="BN1144" s="130">
        <f t="shared" si="177"/>
        <v>7.3072953021358078E-4</v>
      </c>
      <c r="BO1144" s="130" t="str">
        <f t="shared" si="173"/>
        <v/>
      </c>
      <c r="BP1144" s="122" t="str">
        <f t="shared" si="174"/>
        <v/>
      </c>
    </row>
    <row r="1145" spans="26:68" ht="20.100000000000001" customHeight="1" x14ac:dyDescent="0.25">
      <c r="Z1145" s="121">
        <v>610</v>
      </c>
      <c r="AA1145" s="121">
        <f t="shared" si="178"/>
        <v>-1.56</v>
      </c>
      <c r="AB1145" s="121">
        <f t="shared" si="179"/>
        <v>0.11815729505958227</v>
      </c>
      <c r="AC1145" s="121">
        <f t="shared" si="180"/>
        <v>5.9379940594793013E-2</v>
      </c>
      <c r="AD1145" s="121">
        <f t="shared" si="181"/>
        <v>0.11815729505958227</v>
      </c>
      <c r="AE1145" s="121" t="str">
        <f t="shared" si="182"/>
        <v/>
      </c>
      <c r="AF1145" s="121" t="str">
        <f t="shared" si="183"/>
        <v/>
      </c>
      <c r="BK1145" s="130"/>
      <c r="BL1145" s="130">
        <f t="shared" si="175"/>
        <v>3.936000000000047</v>
      </c>
      <c r="BM1145" s="147">
        <f t="shared" si="176"/>
        <v>0.78711877947788444</v>
      </c>
      <c r="BN1145" s="130">
        <f t="shared" si="177"/>
        <v>7.3136191540268403E-4</v>
      </c>
      <c r="BO1145" s="130" t="str">
        <f t="shared" si="173"/>
        <v/>
      </c>
      <c r="BP1145" s="122" t="str">
        <f t="shared" si="174"/>
        <v/>
      </c>
    </row>
    <row r="1146" spans="26:68" ht="20.100000000000001" customHeight="1" x14ac:dyDescent="0.25">
      <c r="Z1146" s="121">
        <v>611</v>
      </c>
      <c r="AA1146" s="121">
        <f t="shared" si="178"/>
        <v>-1.556</v>
      </c>
      <c r="AB1146" s="121">
        <f t="shared" si="179"/>
        <v>0.11889595058235634</v>
      </c>
      <c r="AC1146" s="121">
        <f t="shared" si="180"/>
        <v>5.9854046183784156E-2</v>
      </c>
      <c r="AD1146" s="121">
        <f t="shared" si="181"/>
        <v>0.11889595058235634</v>
      </c>
      <c r="AE1146" s="121" t="str">
        <f t="shared" si="182"/>
        <v/>
      </c>
      <c r="AF1146" s="121" t="str">
        <f t="shared" si="183"/>
        <v/>
      </c>
      <c r="BK1146" s="130"/>
      <c r="BL1146" s="130">
        <f t="shared" si="175"/>
        <v>3.9424000000000472</v>
      </c>
      <c r="BM1146" s="147">
        <f t="shared" si="176"/>
        <v>0.78638741756248176</v>
      </c>
      <c r="BN1146" s="130">
        <f t="shared" si="177"/>
        <v>7.3199001738055713E-4</v>
      </c>
      <c r="BO1146" s="130" t="str">
        <f t="shared" si="173"/>
        <v/>
      </c>
      <c r="BP1146" s="122" t="str">
        <f t="shared" si="174"/>
        <v/>
      </c>
    </row>
    <row r="1147" spans="26:68" ht="20.100000000000001" customHeight="1" x14ac:dyDescent="0.25">
      <c r="Z1147" s="130">
        <v>612</v>
      </c>
      <c r="AA1147" s="121">
        <f t="shared" si="178"/>
        <v>-1.552</v>
      </c>
      <c r="AB1147" s="121">
        <f t="shared" si="179"/>
        <v>0.1196373095678117</v>
      </c>
      <c r="AC1147" s="121">
        <f t="shared" si="180"/>
        <v>6.0331111804076423E-2</v>
      </c>
      <c r="AD1147" s="121">
        <f t="shared" si="181"/>
        <v>0.1196373095678117</v>
      </c>
      <c r="AE1147" s="121" t="str">
        <f t="shared" si="182"/>
        <v/>
      </c>
      <c r="AF1147" s="121" t="str">
        <f t="shared" si="183"/>
        <v/>
      </c>
      <c r="AM1147" s="130"/>
      <c r="AZ1147" s="130"/>
      <c r="BK1147" s="130"/>
      <c r="BL1147" s="130">
        <f t="shared" si="175"/>
        <v>3.9488000000000474</v>
      </c>
      <c r="BM1147" s="147">
        <f t="shared" si="176"/>
        <v>0.7856554275451012</v>
      </c>
      <c r="BN1147" s="130">
        <f t="shared" si="177"/>
        <v>7.3261383984624118E-4</v>
      </c>
      <c r="BO1147" s="130" t="str">
        <f t="shared" si="173"/>
        <v/>
      </c>
      <c r="BP1147" s="122" t="str">
        <f t="shared" si="174"/>
        <v/>
      </c>
    </row>
    <row r="1148" spans="26:68" ht="20.100000000000001" customHeight="1" x14ac:dyDescent="0.25">
      <c r="Z1148" s="121">
        <v>613</v>
      </c>
      <c r="AA1148" s="121">
        <f t="shared" si="178"/>
        <v>-1.548</v>
      </c>
      <c r="AB1148" s="121">
        <f t="shared" si="179"/>
        <v>0.12038136507575044</v>
      </c>
      <c r="AC1148" s="121">
        <f t="shared" si="180"/>
        <v>6.0811148255697681E-2</v>
      </c>
      <c r="AD1148" s="121">
        <f t="shared" si="181"/>
        <v>0.12038136507575044</v>
      </c>
      <c r="AE1148" s="121" t="str">
        <f t="shared" si="182"/>
        <v/>
      </c>
      <c r="AF1148" s="121" t="str">
        <f t="shared" si="183"/>
        <v/>
      </c>
      <c r="BK1148" s="130"/>
      <c r="BL1148" s="130">
        <f t="shared" si="175"/>
        <v>3.9552000000000476</v>
      </c>
      <c r="BM1148" s="147">
        <f t="shared" si="176"/>
        <v>0.78492281370525496</v>
      </c>
      <c r="BN1148" s="130">
        <f t="shared" si="177"/>
        <v>7.3323338655062464E-4</v>
      </c>
      <c r="BO1148" s="130" t="str">
        <f t="shared" si="173"/>
        <v/>
      </c>
      <c r="BP1148" s="122" t="str">
        <f t="shared" si="174"/>
        <v/>
      </c>
    </row>
    <row r="1149" spans="26:68" ht="20.100000000000001" customHeight="1" x14ac:dyDescent="0.25">
      <c r="Z1149" s="121">
        <v>614</v>
      </c>
      <c r="AA1149" s="121">
        <f t="shared" si="178"/>
        <v>-1.544</v>
      </c>
      <c r="AB1149" s="121">
        <f t="shared" si="179"/>
        <v>0.12112810999292166</v>
      </c>
      <c r="AC1149" s="121">
        <f t="shared" si="180"/>
        <v>6.1294166310569116E-2</v>
      </c>
      <c r="AD1149" s="121">
        <f t="shared" si="181"/>
        <v>0.12112810999292166</v>
      </c>
      <c r="AE1149" s="121" t="str">
        <f t="shared" si="182"/>
        <v/>
      </c>
      <c r="AF1149" s="121" t="str">
        <f t="shared" si="183"/>
        <v/>
      </c>
      <c r="BK1149" s="130"/>
      <c r="BL1149" s="130">
        <f t="shared" si="175"/>
        <v>3.9616000000000477</v>
      </c>
      <c r="BM1149" s="147">
        <f t="shared" si="176"/>
        <v>0.78418958031870434</v>
      </c>
      <c r="BN1149" s="130">
        <f t="shared" si="177"/>
        <v>7.3384866129688753E-4</v>
      </c>
      <c r="BO1149" s="130" t="str">
        <f t="shared" si="173"/>
        <v/>
      </c>
      <c r="BP1149" s="122" t="str">
        <f t="shared" si="174"/>
        <v/>
      </c>
    </row>
    <row r="1150" spans="26:68" ht="20.100000000000001" customHeight="1" x14ac:dyDescent="0.25">
      <c r="Z1150" s="121">
        <v>615</v>
      </c>
      <c r="AA1150" s="121">
        <f t="shared" si="178"/>
        <v>-1.54</v>
      </c>
      <c r="AB1150" s="121">
        <f t="shared" si="179"/>
        <v>0.12187753703240178</v>
      </c>
      <c r="AC1150" s="121">
        <f t="shared" si="180"/>
        <v>6.1780176711811879E-2</v>
      </c>
      <c r="AD1150" s="121">
        <f t="shared" si="181"/>
        <v>0.12187753703240178</v>
      </c>
      <c r="AE1150" s="121" t="str">
        <f t="shared" si="182"/>
        <v/>
      </c>
      <c r="AF1150" s="121" t="str">
        <f t="shared" si="183"/>
        <v/>
      </c>
      <c r="BK1150" s="130"/>
      <c r="BL1150" s="130">
        <f t="shared" si="175"/>
        <v>3.9680000000000479</v>
      </c>
      <c r="BM1150" s="147">
        <f t="shared" si="176"/>
        <v>0.78345573165740745</v>
      </c>
      <c r="BN1150" s="130">
        <f t="shared" si="177"/>
        <v>7.3445966793828088E-4</v>
      </c>
      <c r="BO1150" s="130" t="str">
        <f t="shared" si="173"/>
        <v/>
      </c>
      <c r="BP1150" s="122" t="str">
        <f t="shared" si="174"/>
        <v/>
      </c>
    </row>
    <row r="1151" spans="26:68" ht="20.100000000000001" customHeight="1" x14ac:dyDescent="0.25">
      <c r="Z1151" s="121">
        <v>616</v>
      </c>
      <c r="AA1151" s="121">
        <f t="shared" si="178"/>
        <v>-1.536</v>
      </c>
      <c r="AB1151" s="121">
        <f t="shared" si="179"/>
        <v>0.12262963873298499</v>
      </c>
      <c r="AC1151" s="121">
        <f t="shared" si="180"/>
        <v>6.226919017305093E-2</v>
      </c>
      <c r="AD1151" s="121">
        <f t="shared" si="181"/>
        <v>0.12262963873298499</v>
      </c>
      <c r="AE1151" s="121" t="str">
        <f t="shared" si="182"/>
        <v/>
      </c>
      <c r="AF1151" s="121" t="str">
        <f t="shared" si="183"/>
        <v/>
      </c>
      <c r="BK1151" s="130"/>
      <c r="BL1151" s="130">
        <f t="shared" si="175"/>
        <v>3.9744000000000481</v>
      </c>
      <c r="BM1151" s="147">
        <f t="shared" si="176"/>
        <v>0.78272127198946917</v>
      </c>
      <c r="BN1151" s="130">
        <f t="shared" si="177"/>
        <v>7.3506641037845988E-4</v>
      </c>
      <c r="BO1151" s="130" t="str">
        <f t="shared" si="173"/>
        <v/>
      </c>
      <c r="BP1151" s="122" t="str">
        <f t="shared" si="174"/>
        <v/>
      </c>
    </row>
    <row r="1152" spans="26:68" ht="20.100000000000001" customHeight="1" x14ac:dyDescent="0.25">
      <c r="Z1152" s="121">
        <v>617</v>
      </c>
      <c r="AA1152" s="121">
        <f t="shared" si="178"/>
        <v>-1.532</v>
      </c>
      <c r="AB1152" s="121">
        <f t="shared" si="179"/>
        <v>0.12338440745858412</v>
      </c>
      <c r="AC1152" s="121">
        <f t="shared" si="180"/>
        <v>6.2761217377716921E-2</v>
      </c>
      <c r="AD1152" s="121">
        <f t="shared" si="181"/>
        <v>0.12338440745858412</v>
      </c>
      <c r="AE1152" s="121" t="str">
        <f t="shared" si="182"/>
        <v/>
      </c>
      <c r="AF1152" s="121" t="str">
        <f t="shared" si="183"/>
        <v/>
      </c>
      <c r="BK1152" s="130"/>
      <c r="BL1152" s="130">
        <f t="shared" si="175"/>
        <v>3.9808000000000483</v>
      </c>
      <c r="BM1152" s="147">
        <f t="shared" si="176"/>
        <v>0.78198620557909071</v>
      </c>
      <c r="BN1152" s="130">
        <f t="shared" si="177"/>
        <v>7.3566889257203893E-4</v>
      </c>
      <c r="BO1152" s="130" t="str">
        <f t="shared" si="173"/>
        <v/>
      </c>
      <c r="BP1152" s="122" t="str">
        <f t="shared" si="174"/>
        <v/>
      </c>
    </row>
    <row r="1153" spans="26:68" ht="20.100000000000001" customHeight="1" x14ac:dyDescent="0.25">
      <c r="Z1153" s="121">
        <v>618</v>
      </c>
      <c r="AA1153" s="121">
        <f t="shared" si="178"/>
        <v>-1.528</v>
      </c>
      <c r="AB1153" s="121">
        <f t="shared" si="179"/>
        <v>0.12414183539764158</v>
      </c>
      <c r="AC1153" s="121">
        <f t="shared" si="180"/>
        <v>6.3256268978345354E-2</v>
      </c>
      <c r="AD1153" s="121">
        <f t="shared" si="181"/>
        <v>0.12414183539764158</v>
      </c>
      <c r="AE1153" s="121" t="str">
        <f t="shared" si="182"/>
        <v/>
      </c>
      <c r="AF1153" s="121" t="str">
        <f t="shared" si="183"/>
        <v/>
      </c>
      <c r="BK1153" s="130"/>
      <c r="BL1153" s="130">
        <f t="shared" si="175"/>
        <v>3.9872000000000485</v>
      </c>
      <c r="BM1153" s="147">
        <f t="shared" si="176"/>
        <v>0.78125053668651867</v>
      </c>
      <c r="BN1153" s="130">
        <f t="shared" si="177"/>
        <v>7.3626711852303739E-4</v>
      </c>
      <c r="BO1153" s="130" t="str">
        <f t="shared" si="173"/>
        <v/>
      </c>
      <c r="BP1153" s="122" t="str">
        <f t="shared" si="174"/>
        <v/>
      </c>
    </row>
    <row r="1154" spans="26:68" ht="20.100000000000001" customHeight="1" x14ac:dyDescent="0.25">
      <c r="Z1154" s="130">
        <v>619</v>
      </c>
      <c r="AA1154" s="121">
        <f t="shared" si="178"/>
        <v>-1.524</v>
      </c>
      <c r="AB1154" s="121">
        <f t="shared" si="179"/>
        <v>0.12490191456255072</v>
      </c>
      <c r="AC1154" s="121">
        <f t="shared" si="180"/>
        <v>6.375435559587371E-2</v>
      </c>
      <c r="AD1154" s="121">
        <f t="shared" si="181"/>
        <v>0.12490191456255072</v>
      </c>
      <c r="AE1154" s="121" t="str">
        <f t="shared" si="182"/>
        <v/>
      </c>
      <c r="AF1154" s="121" t="str">
        <f t="shared" si="183"/>
        <v/>
      </c>
      <c r="AM1154" s="130"/>
      <c r="AZ1154" s="130"/>
      <c r="BK1154" s="130"/>
      <c r="BL1154" s="130">
        <f t="shared" si="175"/>
        <v>3.9936000000000487</v>
      </c>
      <c r="BM1154" s="147">
        <f t="shared" si="176"/>
        <v>0.78051426956799563</v>
      </c>
      <c r="BN1154" s="130">
        <f t="shared" si="177"/>
        <v>7.3686109228532359E-4</v>
      </c>
      <c r="BO1154" s="130" t="str">
        <f t="shared" si="173"/>
        <v/>
      </c>
      <c r="BP1154" s="122" t="str">
        <f t="shared" si="174"/>
        <v/>
      </c>
    </row>
    <row r="1155" spans="26:68" ht="20.100000000000001" customHeight="1" x14ac:dyDescent="0.25">
      <c r="Z1155" s="121">
        <v>620</v>
      </c>
      <c r="AA1155" s="121">
        <f t="shared" si="178"/>
        <v>-1.52</v>
      </c>
      <c r="AB1155" s="121">
        <f t="shared" si="179"/>
        <v>0.12566463678908815</v>
      </c>
      <c r="AC1155" s="121">
        <f t="shared" si="180"/>
        <v>6.4255487818935766E-2</v>
      </c>
      <c r="AD1155" s="121">
        <f t="shared" si="181"/>
        <v>0.12566463678908815</v>
      </c>
      <c r="AE1155" s="121" t="str">
        <f t="shared" si="182"/>
        <v/>
      </c>
      <c r="AF1155" s="121" t="str">
        <f t="shared" si="183"/>
        <v/>
      </c>
      <c r="BK1155" s="130"/>
      <c r="BL1155" s="130">
        <f t="shared" si="175"/>
        <v>4.0000000000000488</v>
      </c>
      <c r="BM1155" s="147">
        <f t="shared" si="176"/>
        <v>0.77977740847571031</v>
      </c>
      <c r="BN1155" s="130">
        <f t="shared" si="177"/>
        <v>7.3745081796172673E-4</v>
      </c>
      <c r="BO1155" s="130" t="str">
        <f t="shared" si="173"/>
        <v/>
      </c>
      <c r="BP1155" s="122" t="str">
        <f t="shared" si="174"/>
        <v/>
      </c>
    </row>
    <row r="1156" spans="26:68" ht="20.100000000000001" customHeight="1" x14ac:dyDescent="0.25">
      <c r="Z1156" s="121">
        <v>621</v>
      </c>
      <c r="AA1156" s="121">
        <f t="shared" si="178"/>
        <v>-1.516</v>
      </c>
      <c r="AB1156" s="121">
        <f t="shared" si="179"/>
        <v>0.12642999373585614</v>
      </c>
      <c r="AC1156" s="121">
        <f t="shared" si="180"/>
        <v>6.4759676203154592E-2</v>
      </c>
      <c r="AD1156" s="121">
        <f t="shared" si="181"/>
        <v>0.12642999373585614</v>
      </c>
      <c r="AE1156" s="121" t="str">
        <f t="shared" si="182"/>
        <v/>
      </c>
      <c r="AF1156" s="121" t="str">
        <f t="shared" si="183"/>
        <v/>
      </c>
      <c r="BK1156" s="130"/>
      <c r="BL1156" s="130">
        <f t="shared" si="175"/>
        <v>4.006400000000049</v>
      </c>
      <c r="BM1156" s="147">
        <f t="shared" si="176"/>
        <v>0.77903995765774858</v>
      </c>
      <c r="BN1156" s="130">
        <f t="shared" si="177"/>
        <v>7.3803629970314866E-4</v>
      </c>
      <c r="BO1156" s="130" t="str">
        <f t="shared" si="173"/>
        <v/>
      </c>
      <c r="BP1156" s="122" t="str">
        <f t="shared" si="174"/>
        <v/>
      </c>
    </row>
    <row r="1157" spans="26:68" ht="20.100000000000001" customHeight="1" x14ac:dyDescent="0.25">
      <c r="Z1157" s="121">
        <v>622</v>
      </c>
      <c r="AA1157" s="121">
        <f t="shared" si="178"/>
        <v>-1.512</v>
      </c>
      <c r="AB1157" s="121">
        <f t="shared" si="179"/>
        <v>0.12719797688373649</v>
      </c>
      <c r="AC1157" s="121">
        <f t="shared" si="180"/>
        <v>6.5266931270432108E-2</v>
      </c>
      <c r="AD1157" s="121">
        <f t="shared" si="181"/>
        <v>0.12719797688373649</v>
      </c>
      <c r="AE1157" s="121" t="str">
        <f t="shared" si="182"/>
        <v/>
      </c>
      <c r="AF1157" s="121" t="str">
        <f t="shared" si="183"/>
        <v/>
      </c>
      <c r="BK1157" s="130"/>
      <c r="BL1157" s="130">
        <f t="shared" si="175"/>
        <v>4.0128000000000492</v>
      </c>
      <c r="BM1157" s="147">
        <f t="shared" si="176"/>
        <v>0.77830192135804543</v>
      </c>
      <c r="BN1157" s="130">
        <f t="shared" si="177"/>
        <v>7.3861754171078431E-4</v>
      </c>
      <c r="BO1157" s="130" t="str">
        <f t="shared" si="173"/>
        <v/>
      </c>
      <c r="BP1157" s="122" t="str">
        <f t="shared" si="174"/>
        <v/>
      </c>
    </row>
    <row r="1158" spans="26:68" ht="20.100000000000001" customHeight="1" x14ac:dyDescent="0.25">
      <c r="Z1158" s="121">
        <v>623</v>
      </c>
      <c r="AA1158" s="121">
        <f t="shared" si="178"/>
        <v>-1.508</v>
      </c>
      <c r="AB1158" s="121">
        <f t="shared" si="179"/>
        <v>0.12796857753535484</v>
      </c>
      <c r="AC1158" s="121">
        <f t="shared" si="180"/>
        <v>6.5777263508237441E-2</v>
      </c>
      <c r="AD1158" s="121">
        <f t="shared" si="181"/>
        <v>0.12796857753535484</v>
      </c>
      <c r="AE1158" s="121" t="str">
        <f t="shared" si="182"/>
        <v/>
      </c>
      <c r="AF1158" s="121" t="str">
        <f t="shared" si="183"/>
        <v/>
      </c>
      <c r="BK1158" s="130"/>
      <c r="BL1158" s="130">
        <f t="shared" si="175"/>
        <v>4.0192000000000494</v>
      </c>
      <c r="BM1158" s="147">
        <f t="shared" si="176"/>
        <v>0.77756330381633465</v>
      </c>
      <c r="BN1158" s="130">
        <f t="shared" si="177"/>
        <v>7.3919454823190289E-4</v>
      </c>
      <c r="BO1158" s="130" t="str">
        <f t="shared" si="173"/>
        <v/>
      </c>
      <c r="BP1158" s="122" t="str">
        <f t="shared" si="174"/>
        <v/>
      </c>
    </row>
    <row r="1159" spans="26:68" ht="20.100000000000001" customHeight="1" x14ac:dyDescent="0.25">
      <c r="Z1159" s="121">
        <v>624</v>
      </c>
      <c r="AA1159" s="121">
        <f t="shared" si="178"/>
        <v>-1.504</v>
      </c>
      <c r="AB1159" s="121">
        <f t="shared" si="179"/>
        <v>0.12874178681455622</v>
      </c>
      <c r="AC1159" s="121">
        <f t="shared" si="180"/>
        <v>6.6290683368892989E-2</v>
      </c>
      <c r="AD1159" s="121">
        <f t="shared" si="181"/>
        <v>0.12874178681455622</v>
      </c>
      <c r="AE1159" s="121" t="str">
        <f t="shared" si="182"/>
        <v/>
      </c>
      <c r="AF1159" s="121" t="str">
        <f t="shared" si="183"/>
        <v/>
      </c>
      <c r="BK1159" s="130"/>
      <c r="BL1159" s="130">
        <f t="shared" si="175"/>
        <v>4.0256000000000496</v>
      </c>
      <c r="BM1159" s="147">
        <f t="shared" si="176"/>
        <v>0.77682410926810275</v>
      </c>
      <c r="BN1159" s="130">
        <f t="shared" si="177"/>
        <v>7.397673235625124E-4</v>
      </c>
      <c r="BO1159" s="130" t="str">
        <f t="shared" si="173"/>
        <v/>
      </c>
      <c r="BP1159" s="122" t="str">
        <f t="shared" si="174"/>
        <v/>
      </c>
    </row>
    <row r="1160" spans="26:68" ht="20.100000000000001" customHeight="1" x14ac:dyDescent="0.25">
      <c r="Z1160" s="130">
        <v>625</v>
      </c>
      <c r="AA1160" s="121">
        <f t="shared" si="178"/>
        <v>-1.5</v>
      </c>
      <c r="AB1160" s="121">
        <f t="shared" si="179"/>
        <v>0.12951759566589174</v>
      </c>
      <c r="AC1160" s="121">
        <f t="shared" si="180"/>
        <v>6.6807201268858057E-2</v>
      </c>
      <c r="AD1160" s="121">
        <f t="shared" si="181"/>
        <v>0.12951759566589174</v>
      </c>
      <c r="AE1160" s="121" t="str">
        <f t="shared" si="182"/>
        <v/>
      </c>
      <c r="AF1160" s="121" t="str">
        <f t="shared" si="183"/>
        <v/>
      </c>
      <c r="AM1160" s="130"/>
      <c r="AZ1160" s="130"/>
      <c r="BK1160" s="130"/>
      <c r="BL1160" s="130">
        <f t="shared" si="175"/>
        <v>4.0320000000000498</v>
      </c>
      <c r="BM1160" s="147">
        <f t="shared" si="176"/>
        <v>0.77608434194454023</v>
      </c>
      <c r="BN1160" s="130">
        <f t="shared" si="177"/>
        <v>7.4033587204613838E-4</v>
      </c>
      <c r="BO1160" s="130" t="str">
        <f t="shared" si="173"/>
        <v/>
      </c>
      <c r="BP1160" s="122" t="str">
        <f t="shared" si="174"/>
        <v/>
      </c>
    </row>
    <row r="1161" spans="26:68" ht="20.100000000000001" customHeight="1" x14ac:dyDescent="0.25">
      <c r="Z1161" s="121">
        <v>626</v>
      </c>
      <c r="AA1161" s="121">
        <f t="shared" si="178"/>
        <v>-1.496</v>
      </c>
      <c r="AB1161" s="121">
        <f t="shared" si="179"/>
        <v>0.13029599485411655</v>
      </c>
      <c r="AC1161" s="121">
        <f t="shared" si="180"/>
        <v>6.7326827588010688E-2</v>
      </c>
      <c r="AD1161" s="121">
        <f t="shared" si="181"/>
        <v>0.13029599485411655</v>
      </c>
      <c r="AE1161" s="121" t="str">
        <f t="shared" si="182"/>
        <v/>
      </c>
      <c r="AF1161" s="121" t="str">
        <f t="shared" si="183"/>
        <v/>
      </c>
      <c r="BK1161" s="130"/>
      <c r="BL1161" s="130">
        <f t="shared" si="175"/>
        <v>4.0384000000000499</v>
      </c>
      <c r="BM1161" s="147">
        <f t="shared" si="176"/>
        <v>0.7753440060724941</v>
      </c>
      <c r="BN1161" s="130">
        <f t="shared" si="177"/>
        <v>7.4090019807260266E-4</v>
      </c>
      <c r="BO1161" s="130" t="str">
        <f t="shared" si="173"/>
        <v/>
      </c>
      <c r="BP1161" s="122" t="str">
        <f t="shared" si="174"/>
        <v/>
      </c>
    </row>
    <row r="1162" spans="26:68" ht="20.100000000000001" customHeight="1" x14ac:dyDescent="0.25">
      <c r="Z1162" s="121">
        <v>627</v>
      </c>
      <c r="AA1162" s="121">
        <f t="shared" si="178"/>
        <v>-1.492</v>
      </c>
      <c r="AB1162" s="121">
        <f t="shared" si="179"/>
        <v>0.13107697496369927</v>
      </c>
      <c r="AC1162" s="121">
        <f t="shared" si="180"/>
        <v>6.784957266892748E-2</v>
      </c>
      <c r="AD1162" s="121">
        <f t="shared" si="181"/>
        <v>0.13107697496369927</v>
      </c>
      <c r="AE1162" s="121" t="str">
        <f t="shared" si="182"/>
        <v/>
      </c>
      <c r="AF1162" s="121" t="str">
        <f t="shared" si="183"/>
        <v/>
      </c>
      <c r="BK1162" s="130"/>
      <c r="BL1162" s="130">
        <f t="shared" si="175"/>
        <v>4.0448000000000501</v>
      </c>
      <c r="BM1162" s="147">
        <f t="shared" si="176"/>
        <v>0.77460310587442149</v>
      </c>
      <c r="BN1162" s="130">
        <f t="shared" si="177"/>
        <v>7.4146030607902258E-4</v>
      </c>
      <c r="BO1162" s="130" t="str">
        <f t="shared" si="173"/>
        <v/>
      </c>
      <c r="BP1162" s="122" t="str">
        <f t="shared" si="174"/>
        <v/>
      </c>
    </row>
    <row r="1163" spans="26:68" ht="20.100000000000001" customHeight="1" x14ac:dyDescent="0.25">
      <c r="Z1163" s="121">
        <v>628</v>
      </c>
      <c r="AA1163" s="121">
        <f t="shared" si="178"/>
        <v>-1.488</v>
      </c>
      <c r="AB1163" s="121">
        <f t="shared" si="179"/>
        <v>0.13186052639834281</v>
      </c>
      <c r="AC1163" s="121">
        <f t="shared" si="180"/>
        <v>6.8375446816161728E-2</v>
      </c>
      <c r="AD1163" s="121">
        <f t="shared" si="181"/>
        <v>0.13186052639834281</v>
      </c>
      <c r="AE1163" s="121" t="str">
        <f t="shared" si="182"/>
        <v/>
      </c>
      <c r="AF1163" s="121" t="str">
        <f t="shared" si="183"/>
        <v/>
      </c>
      <c r="BK1163" s="130"/>
      <c r="BL1163" s="130">
        <f t="shared" si="175"/>
        <v>4.0512000000000503</v>
      </c>
      <c r="BM1163" s="147">
        <f t="shared" si="176"/>
        <v>0.77386164556834247</v>
      </c>
      <c r="BN1163" s="130">
        <f t="shared" si="177"/>
        <v>7.4201620054892281E-4</v>
      </c>
      <c r="BO1163" s="130" t="str">
        <f t="shared" si="173"/>
        <v/>
      </c>
      <c r="BP1163" s="122" t="str">
        <f t="shared" si="174"/>
        <v/>
      </c>
    </row>
    <row r="1164" spans="26:68" ht="20.100000000000001" customHeight="1" x14ac:dyDescent="0.25">
      <c r="Z1164" s="121">
        <v>629</v>
      </c>
      <c r="AA1164" s="121">
        <f t="shared" si="178"/>
        <v>-1.484</v>
      </c>
      <c r="AB1164" s="121">
        <f t="shared" si="179"/>
        <v>0.13264663938051691</v>
      </c>
      <c r="AC1164" s="121">
        <f t="shared" si="180"/>
        <v>6.8904460295518999E-2</v>
      </c>
      <c r="AD1164" s="121">
        <f t="shared" si="181"/>
        <v>0.13264663938051691</v>
      </c>
      <c r="AE1164" s="121" t="str">
        <f t="shared" si="182"/>
        <v/>
      </c>
      <c r="AF1164" s="121" t="str">
        <f t="shared" si="183"/>
        <v/>
      </c>
      <c r="BK1164" s="130"/>
      <c r="BL1164" s="130">
        <f t="shared" si="175"/>
        <v>4.0576000000000505</v>
      </c>
      <c r="BM1164" s="147">
        <f t="shared" si="176"/>
        <v>0.77311962936779355</v>
      </c>
      <c r="BN1164" s="130">
        <f t="shared" si="177"/>
        <v>7.4256788601057E-4</v>
      </c>
      <c r="BO1164" s="130" t="str">
        <f t="shared" si="173"/>
        <v/>
      </c>
      <c r="BP1164" s="122" t="str">
        <f t="shared" si="174"/>
        <v/>
      </c>
    </row>
    <row r="1165" spans="26:68" ht="20.100000000000001" customHeight="1" x14ac:dyDescent="0.25">
      <c r="Z1165" s="121">
        <v>630</v>
      </c>
      <c r="AA1165" s="121">
        <f t="shared" si="178"/>
        <v>-1.48</v>
      </c>
      <c r="AB1165" s="121">
        <f t="shared" si="179"/>
        <v>0.13343530395100231</v>
      </c>
      <c r="AC1165" s="121">
        <f t="shared" si="180"/>
        <v>6.9436623333331698E-2</v>
      </c>
      <c r="AD1165" s="121">
        <f t="shared" si="181"/>
        <v>0.13343530395100231</v>
      </c>
      <c r="AE1165" s="121" t="str">
        <f t="shared" si="182"/>
        <v/>
      </c>
      <c r="AF1165" s="121" t="str">
        <f t="shared" si="183"/>
        <v/>
      </c>
      <c r="BK1165" s="130"/>
      <c r="BL1165" s="130">
        <f t="shared" si="175"/>
        <v>4.0640000000000507</v>
      </c>
      <c r="BM1165" s="147">
        <f t="shared" si="176"/>
        <v>0.77237706148178298</v>
      </c>
      <c r="BN1165" s="130">
        <f t="shared" si="177"/>
        <v>7.4311536703974834E-4</v>
      </c>
      <c r="BO1165" s="130" t="str">
        <f t="shared" si="173"/>
        <v/>
      </c>
      <c r="BP1165" s="122" t="str">
        <f t="shared" si="174"/>
        <v/>
      </c>
    </row>
    <row r="1166" spans="26:68" ht="20.100000000000001" customHeight="1" x14ac:dyDescent="0.25">
      <c r="Z1166" s="121">
        <v>631</v>
      </c>
      <c r="AA1166" s="121">
        <f t="shared" si="178"/>
        <v>-1.476</v>
      </c>
      <c r="AB1166" s="121">
        <f t="shared" si="179"/>
        <v>0.13422650996844704</v>
      </c>
      <c r="AC1166" s="121">
        <f t="shared" si="180"/>
        <v>6.9971946115731112E-2</v>
      </c>
      <c r="AD1166" s="121">
        <f t="shared" si="181"/>
        <v>0.13422650996844704</v>
      </c>
      <c r="AE1166" s="121" t="str">
        <f t="shared" si="182"/>
        <v/>
      </c>
      <c r="AF1166" s="121" t="str">
        <f t="shared" si="183"/>
        <v/>
      </c>
      <c r="BK1166" s="130"/>
      <c r="BL1166" s="130">
        <f t="shared" si="175"/>
        <v>4.0704000000000509</v>
      </c>
      <c r="BM1166" s="147">
        <f t="shared" si="176"/>
        <v>0.77163394611474323</v>
      </c>
      <c r="BN1166" s="130">
        <f t="shared" si="177"/>
        <v>7.436586482558738E-4</v>
      </c>
      <c r="BO1166" s="130" t="str">
        <f t="shared" si="173"/>
        <v/>
      </c>
      <c r="BP1166" s="122" t="str">
        <f t="shared" si="174"/>
        <v/>
      </c>
    </row>
    <row r="1167" spans="26:68" ht="20.100000000000001" customHeight="1" x14ac:dyDescent="0.25">
      <c r="Z1167" s="130">
        <v>632</v>
      </c>
      <c r="AA1167" s="121">
        <f t="shared" si="178"/>
        <v>-1.472</v>
      </c>
      <c r="AB1167" s="121">
        <f t="shared" si="179"/>
        <v>0.13502024710893432</v>
      </c>
      <c r="AC1167" s="121">
        <f t="shared" si="180"/>
        <v>7.0510438787918114E-2</v>
      </c>
      <c r="AD1167" s="121">
        <f t="shared" si="181"/>
        <v>0.13502024710893432</v>
      </c>
      <c r="AE1167" s="121" t="str">
        <f t="shared" si="182"/>
        <v/>
      </c>
      <c r="AF1167" s="121" t="str">
        <f t="shared" si="183"/>
        <v/>
      </c>
      <c r="AM1167" s="130"/>
      <c r="AZ1167" s="130"/>
      <c r="BK1167" s="130"/>
      <c r="BL1167" s="130">
        <f t="shared" si="175"/>
        <v>4.076800000000051</v>
      </c>
      <c r="BM1167" s="147">
        <f t="shared" si="176"/>
        <v>0.77089028746648736</v>
      </c>
      <c r="BN1167" s="130">
        <f t="shared" si="177"/>
        <v>7.4419773432476966E-4</v>
      </c>
      <c r="BO1167" s="130" t="str">
        <f t="shared" si="173"/>
        <v/>
      </c>
      <c r="BP1167" s="122" t="str">
        <f t="shared" si="174"/>
        <v/>
      </c>
    </row>
    <row r="1168" spans="26:68" ht="20.100000000000001" customHeight="1" x14ac:dyDescent="0.25">
      <c r="Z1168" s="121">
        <v>633</v>
      </c>
      <c r="AA1168" s="121">
        <f t="shared" si="178"/>
        <v>-1.468</v>
      </c>
      <c r="AB1168" s="121">
        <f t="shared" si="179"/>
        <v>0.13581650486556279</v>
      </c>
      <c r="AC1168" s="121">
        <f t="shared" si="180"/>
        <v>7.1052111453432251E-2</v>
      </c>
      <c r="AD1168" s="121">
        <f t="shared" si="181"/>
        <v>0.13581650486556279</v>
      </c>
      <c r="AE1168" s="121" t="str">
        <f t="shared" si="182"/>
        <v/>
      </c>
      <c r="AF1168" s="121" t="str">
        <f t="shared" si="183"/>
        <v/>
      </c>
      <c r="BK1168" s="130"/>
      <c r="BL1168" s="130">
        <f t="shared" si="175"/>
        <v>4.0832000000000512</v>
      </c>
      <c r="BM1168" s="147">
        <f t="shared" si="176"/>
        <v>0.77014608973216259</v>
      </c>
      <c r="BN1168" s="130">
        <f t="shared" si="177"/>
        <v>7.4473262995500278E-4</v>
      </c>
      <c r="BO1168" s="130" t="str">
        <f t="shared" si="173"/>
        <v/>
      </c>
      <c r="BP1168" s="122" t="str">
        <f t="shared" si="174"/>
        <v/>
      </c>
    </row>
    <row r="1169" spans="26:68" ht="20.100000000000001" customHeight="1" x14ac:dyDescent="0.25">
      <c r="Z1169" s="121">
        <v>634</v>
      </c>
      <c r="AA1169" s="121">
        <f t="shared" si="178"/>
        <v>-1.464</v>
      </c>
      <c r="AB1169" s="121">
        <f t="shared" si="179"/>
        <v>0.13661527254803899</v>
      </c>
      <c r="AC1169" s="121">
        <f t="shared" si="180"/>
        <v>7.159697417341862E-2</v>
      </c>
      <c r="AD1169" s="121">
        <f t="shared" si="181"/>
        <v>0.13661527254803899</v>
      </c>
      <c r="AE1169" s="121" t="str">
        <f t="shared" si="182"/>
        <v/>
      </c>
      <c r="AF1169" s="121" t="str">
        <f t="shared" si="183"/>
        <v/>
      </c>
      <c r="BK1169" s="130"/>
      <c r="BL1169" s="130">
        <f t="shared" si="175"/>
        <v>4.0896000000000514</v>
      </c>
      <c r="BM1169" s="147">
        <f t="shared" si="176"/>
        <v>0.76940135710220758</v>
      </c>
      <c r="BN1169" s="130">
        <f t="shared" si="177"/>
        <v>7.4526333990099225E-4</v>
      </c>
      <c r="BO1169" s="130" t="str">
        <f t="shared" si="173"/>
        <v/>
      </c>
      <c r="BP1169" s="122" t="str">
        <f t="shared" si="174"/>
        <v/>
      </c>
    </row>
    <row r="1170" spans="26:68" ht="20.100000000000001" customHeight="1" x14ac:dyDescent="0.25">
      <c r="Z1170" s="121">
        <v>635</v>
      </c>
      <c r="AA1170" s="121">
        <f t="shared" si="178"/>
        <v>-1.46</v>
      </c>
      <c r="AB1170" s="121">
        <f t="shared" si="179"/>
        <v>0.13741653928228179</v>
      </c>
      <c r="AC1170" s="121">
        <f t="shared" si="180"/>
        <v>7.2145036965893777E-2</v>
      </c>
      <c r="AD1170" s="121">
        <f t="shared" si="181"/>
        <v>0.13741653928228179</v>
      </c>
      <c r="AE1170" s="121" t="str">
        <f t="shared" si="182"/>
        <v/>
      </c>
      <c r="AF1170" s="121" t="str">
        <f t="shared" si="183"/>
        <v/>
      </c>
      <c r="BK1170" s="130"/>
      <c r="BL1170" s="130">
        <f t="shared" si="175"/>
        <v>4.0960000000000516</v>
      </c>
      <c r="BM1170" s="147">
        <f t="shared" si="176"/>
        <v>0.76865609376230659</v>
      </c>
      <c r="BN1170" s="130">
        <f t="shared" si="177"/>
        <v>7.4578986896089994E-4</v>
      </c>
      <c r="BO1170" s="130" t="str">
        <f t="shared" ref="BO1170:BO1233" si="184">IF(BM1170&lt;(1-$BK$534),BN1170,"")</f>
        <v/>
      </c>
      <c r="BP1170" s="122" t="str">
        <f t="shared" ref="BP1170:BP1233" si="185">IF(BM1170&lt;(1-$BK$540),BN1170,"")</f>
        <v/>
      </c>
    </row>
    <row r="1171" spans="26:68" ht="20.100000000000001" customHeight="1" x14ac:dyDescent="0.25">
      <c r="Z1171" s="121">
        <v>636</v>
      </c>
      <c r="AA1171" s="121">
        <f t="shared" si="178"/>
        <v>-1.456</v>
      </c>
      <c r="AB1171" s="121">
        <f t="shared" si="179"/>
        <v>0.13822029401003963</v>
      </c>
      <c r="AC1171" s="121">
        <f t="shared" si="180"/>
        <v>7.269630980500974E-2</v>
      </c>
      <c r="AD1171" s="121">
        <f t="shared" si="181"/>
        <v>0.13822029401003963</v>
      </c>
      <c r="AE1171" s="121" t="str">
        <f t="shared" si="182"/>
        <v/>
      </c>
      <c r="AF1171" s="121" t="str">
        <f t="shared" si="183"/>
        <v/>
      </c>
      <c r="BK1171" s="130"/>
      <c r="BL1171" s="130">
        <f t="shared" ref="BL1171:BL1234" si="186">BL1170+$BO$526</f>
        <v>4.1024000000000518</v>
      </c>
      <c r="BM1171" s="147">
        <f t="shared" ref="BM1171:BM1234" si="187">_xlfn.CHISQ.DIST.RT(BL1171,7)</f>
        <v>0.76791030389334569</v>
      </c>
      <c r="BN1171" s="130">
        <f t="shared" ref="BN1171:BN1234" si="188">BM1171-BM1172</f>
        <v>7.4631222197540925E-4</v>
      </c>
      <c r="BO1171" s="130" t="str">
        <f t="shared" si="184"/>
        <v/>
      </c>
      <c r="BP1171" s="122" t="str">
        <f t="shared" si="185"/>
        <v/>
      </c>
    </row>
    <row r="1172" spans="26:68" ht="20.100000000000001" customHeight="1" x14ac:dyDescent="0.25">
      <c r="Z1172" s="121">
        <v>637</v>
      </c>
      <c r="AA1172" s="121">
        <f t="shared" si="178"/>
        <v>-1.452</v>
      </c>
      <c r="AB1172" s="121">
        <f t="shared" si="179"/>
        <v>0.13902652548852024</v>
      </c>
      <c r="AC1172" s="121">
        <f t="shared" si="180"/>
        <v>7.3250802620316594E-2</v>
      </c>
      <c r="AD1172" s="121">
        <f t="shared" si="181"/>
        <v>0.13902652548852024</v>
      </c>
      <c r="AE1172" s="121" t="str">
        <f t="shared" si="182"/>
        <v/>
      </c>
      <c r="AF1172" s="121" t="str">
        <f t="shared" si="183"/>
        <v/>
      </c>
      <c r="BK1172" s="130"/>
      <c r="BL1172" s="130">
        <f t="shared" si="186"/>
        <v>4.108800000000052</v>
      </c>
      <c r="BM1172" s="147">
        <f t="shared" si="187"/>
        <v>0.76716399167137028</v>
      </c>
      <c r="BN1172" s="130">
        <f t="shared" si="188"/>
        <v>7.468304038295015E-4</v>
      </c>
      <c r="BO1172" s="130" t="str">
        <f t="shared" si="184"/>
        <v/>
      </c>
      <c r="BP1172" s="122" t="str">
        <f t="shared" si="185"/>
        <v/>
      </c>
    </row>
    <row r="1173" spans="26:68" ht="20.100000000000001" customHeight="1" x14ac:dyDescent="0.25">
      <c r="Z1173" s="130">
        <v>638</v>
      </c>
      <c r="AA1173" s="121">
        <f t="shared" si="178"/>
        <v>-1.448</v>
      </c>
      <c r="AB1173" s="121">
        <f t="shared" si="179"/>
        <v>0.13983522229003265</v>
      </c>
      <c r="AC1173" s="121">
        <f t="shared" si="180"/>
        <v>7.3808525296023483E-2</v>
      </c>
      <c r="AD1173" s="121">
        <f t="shared" si="181"/>
        <v>0.13983522229003265</v>
      </c>
      <c r="AE1173" s="121" t="str">
        <f t="shared" si="182"/>
        <v/>
      </c>
      <c r="AF1173" s="121" t="str">
        <f t="shared" si="183"/>
        <v/>
      </c>
      <c r="AM1173" s="130"/>
      <c r="AZ1173" s="130"/>
      <c r="BK1173" s="130"/>
      <c r="BL1173" s="130">
        <f t="shared" si="186"/>
        <v>4.1152000000000521</v>
      </c>
      <c r="BM1173" s="147">
        <f t="shared" si="187"/>
        <v>0.76641716126754078</v>
      </c>
      <c r="BN1173" s="130">
        <f t="shared" si="188"/>
        <v>7.4734441945012442E-4</v>
      </c>
      <c r="BO1173" s="130" t="str">
        <f t="shared" si="184"/>
        <v/>
      </c>
      <c r="BP1173" s="122" t="str">
        <f t="shared" si="185"/>
        <v/>
      </c>
    </row>
    <row r="1174" spans="26:68" ht="20.100000000000001" customHeight="1" x14ac:dyDescent="0.25">
      <c r="Z1174" s="121">
        <v>639</v>
      </c>
      <c r="AA1174" s="121">
        <f t="shared" si="178"/>
        <v>-1.444</v>
      </c>
      <c r="AB1174" s="121">
        <f t="shared" si="179"/>
        <v>0.14064637280164224</v>
      </c>
      <c r="AC1174" s="121">
        <f t="shared" si="180"/>
        <v>7.4369487670258569E-2</v>
      </c>
      <c r="AD1174" s="121">
        <f t="shared" si="181"/>
        <v>0.14064637280164224</v>
      </c>
      <c r="AE1174" s="121" t="str">
        <f t="shared" si="182"/>
        <v/>
      </c>
      <c r="AF1174" s="121" t="str">
        <f t="shared" si="183"/>
        <v/>
      </c>
      <c r="BK1174" s="130"/>
      <c r="BL1174" s="130">
        <f t="shared" si="186"/>
        <v>4.1216000000000523</v>
      </c>
      <c r="BM1174" s="147">
        <f t="shared" si="187"/>
        <v>0.76566981684809066</v>
      </c>
      <c r="BN1174" s="130">
        <f t="shared" si="188"/>
        <v>7.4785427380807956E-4</v>
      </c>
      <c r="BO1174" s="130" t="str">
        <f t="shared" si="184"/>
        <v/>
      </c>
      <c r="BP1174" s="122" t="str">
        <f t="shared" si="185"/>
        <v/>
      </c>
    </row>
    <row r="1175" spans="26:68" ht="20.100000000000001" customHeight="1" x14ac:dyDescent="0.25">
      <c r="Z1175" s="121">
        <v>640</v>
      </c>
      <c r="AA1175" s="121">
        <f t="shared" ref="AA1175:AA1238" si="189">$AA$529+(Z1175*$AA$532)</f>
        <v>-1.44</v>
      </c>
      <c r="AB1175" s="121">
        <f t="shared" ref="AB1175:AB1238" si="190">_xlfn.NORM.DIST(AA1175,AA$525,AA$526,0)</f>
        <v>0.14145996522483878</v>
      </c>
      <c r="AC1175" s="121">
        <f t="shared" ref="AC1175:AC1238" si="191">_xlfn.NORM.DIST(AA1175,AA$525,AA$526,1)</f>
        <v>7.4933699534327061E-2</v>
      </c>
      <c r="AD1175" s="121">
        <f t="shared" ref="AD1175:AD1238" si="192">IF(OR(AC1175&lt;$AE$531,AC1175&gt;$AE$532),AB1175,"")</f>
        <v>0.14145996522483878</v>
      </c>
      <c r="AE1175" s="121" t="str">
        <f t="shared" ref="AE1175:AE1238" si="193">IF(AND(AC1175&gt;$AE$531,AC1175&lt;$AE$532),AB1175,"")</f>
        <v/>
      </c>
      <c r="AF1175" s="121" t="str">
        <f t="shared" ref="AF1175:AF1238" si="194">IF(AB1175=MAX($AB$535:$AB$2535),AB1175,"")</f>
        <v/>
      </c>
      <c r="BK1175" s="130"/>
      <c r="BL1175" s="130">
        <f t="shared" si="186"/>
        <v>4.1280000000000525</v>
      </c>
      <c r="BM1175" s="147">
        <f t="shared" si="187"/>
        <v>0.76492196257428258</v>
      </c>
      <c r="BN1175" s="130">
        <f t="shared" si="188"/>
        <v>7.4835997191524672E-4</v>
      </c>
      <c r="BO1175" s="130" t="str">
        <f t="shared" si="184"/>
        <v/>
      </c>
      <c r="BP1175" s="122" t="str">
        <f t="shared" si="185"/>
        <v/>
      </c>
    </row>
    <row r="1176" spans="26:68" ht="20.100000000000001" customHeight="1" x14ac:dyDescent="0.25">
      <c r="Z1176" s="121">
        <v>641</v>
      </c>
      <c r="AA1176" s="121">
        <f t="shared" si="189"/>
        <v>-1.4359999999999999</v>
      </c>
      <c r="AB1176" s="121">
        <f t="shared" si="190"/>
        <v>0.14227598757521709</v>
      </c>
      <c r="AC1176" s="121">
        <f t="shared" si="191"/>
        <v>7.5501170631968456E-2</v>
      </c>
      <c r="AD1176" s="121">
        <f t="shared" si="192"/>
        <v>0.14227598757521709</v>
      </c>
      <c r="AE1176" s="121" t="str">
        <f t="shared" si="193"/>
        <v/>
      </c>
      <c r="AF1176" s="121" t="str">
        <f t="shared" si="194"/>
        <v/>
      </c>
      <c r="BK1176" s="130"/>
      <c r="BL1176" s="130">
        <f t="shared" si="186"/>
        <v>4.1344000000000527</v>
      </c>
      <c r="BM1176" s="147">
        <f t="shared" si="187"/>
        <v>0.76417360260236733</v>
      </c>
      <c r="BN1176" s="130">
        <f t="shared" si="188"/>
        <v>7.4886151882569418E-4</v>
      </c>
      <c r="BO1176" s="130" t="str">
        <f t="shared" si="184"/>
        <v/>
      </c>
      <c r="BP1176" s="122" t="str">
        <f t="shared" si="185"/>
        <v/>
      </c>
    </row>
    <row r="1177" spans="26:68" ht="20.100000000000001" customHeight="1" x14ac:dyDescent="0.25">
      <c r="Z1177" s="121">
        <v>642</v>
      </c>
      <c r="AA1177" s="121">
        <f t="shared" si="189"/>
        <v>-1.4319999999999999</v>
      </c>
      <c r="AB1177" s="121">
        <f t="shared" si="190"/>
        <v>0.1430944276821709</v>
      </c>
      <c r="AC1177" s="121">
        <f t="shared" si="191"/>
        <v>7.6071910658612504E-2</v>
      </c>
      <c r="AD1177" s="121">
        <f t="shared" si="192"/>
        <v>0.1430944276821709</v>
      </c>
      <c r="AE1177" s="121" t="str">
        <f t="shared" si="193"/>
        <v/>
      </c>
      <c r="AF1177" s="121" t="str">
        <f t="shared" si="194"/>
        <v/>
      </c>
      <c r="BK1177" s="130"/>
      <c r="BL1177" s="130">
        <f t="shared" si="186"/>
        <v>4.1408000000000529</v>
      </c>
      <c r="BM1177" s="147">
        <f t="shared" si="187"/>
        <v>0.76342474108354164</v>
      </c>
      <c r="BN1177" s="130">
        <f t="shared" si="188"/>
        <v>7.4935891963512358E-4</v>
      </c>
      <c r="BO1177" s="130" t="str">
        <f t="shared" si="184"/>
        <v/>
      </c>
      <c r="BP1177" s="122" t="str">
        <f t="shared" si="185"/>
        <v/>
      </c>
    </row>
    <row r="1178" spans="26:68" ht="20.100000000000001" customHeight="1" x14ac:dyDescent="0.25">
      <c r="Z1178" s="121">
        <v>643</v>
      </c>
      <c r="AA1178" s="121">
        <f t="shared" si="189"/>
        <v>-1.4279999999999999</v>
      </c>
      <c r="AB1178" s="121">
        <f t="shared" si="190"/>
        <v>0.1439152731885999</v>
      </c>
      <c r="AC1178" s="121">
        <f t="shared" si="191"/>
        <v>7.6645929260633419E-2</v>
      </c>
      <c r="AD1178" s="121">
        <f t="shared" si="192"/>
        <v>0.1439152731885999</v>
      </c>
      <c r="AE1178" s="121" t="str">
        <f t="shared" si="193"/>
        <v/>
      </c>
      <c r="AF1178" s="121" t="str">
        <f t="shared" si="194"/>
        <v/>
      </c>
      <c r="BK1178" s="130"/>
      <c r="BL1178" s="130">
        <f t="shared" si="186"/>
        <v>4.1472000000000531</v>
      </c>
      <c r="BM1178" s="147">
        <f t="shared" si="187"/>
        <v>0.76267538216390651</v>
      </c>
      <c r="BN1178" s="130">
        <f t="shared" si="188"/>
        <v>7.4985217948098093E-4</v>
      </c>
      <c r="BO1178" s="130" t="str">
        <f t="shared" si="184"/>
        <v/>
      </c>
      <c r="BP1178" s="122" t="str">
        <f t="shared" si="185"/>
        <v/>
      </c>
    </row>
    <row r="1179" spans="26:68" ht="20.100000000000001" customHeight="1" x14ac:dyDescent="0.25">
      <c r="Z1179" s="121">
        <v>644</v>
      </c>
      <c r="AA1179" s="121">
        <f t="shared" si="189"/>
        <v>-1.4239999999999999</v>
      </c>
      <c r="AB1179" s="121">
        <f t="shared" si="190"/>
        <v>0.14473851155063011</v>
      </c>
      <c r="AC1179" s="121">
        <f t="shared" si="191"/>
        <v>7.7223236034603751E-2</v>
      </c>
      <c r="AD1179" s="121">
        <f t="shared" si="192"/>
        <v>0.14473851155063011</v>
      </c>
      <c r="AE1179" s="121" t="str">
        <f t="shared" si="193"/>
        <v/>
      </c>
      <c r="AF1179" s="121" t="str">
        <f t="shared" si="194"/>
        <v/>
      </c>
      <c r="BK1179" s="130"/>
      <c r="BL1179" s="130">
        <f t="shared" si="186"/>
        <v>4.1536000000000532</v>
      </c>
      <c r="BM1179" s="147">
        <f t="shared" si="187"/>
        <v>0.76192552998442553</v>
      </c>
      <c r="BN1179" s="130">
        <f t="shared" si="188"/>
        <v>7.5034130354079132E-4</v>
      </c>
      <c r="BO1179" s="130" t="str">
        <f t="shared" si="184"/>
        <v/>
      </c>
      <c r="BP1179" s="122" t="str">
        <f t="shared" si="185"/>
        <v/>
      </c>
    </row>
    <row r="1180" spans="26:68" ht="20.100000000000001" customHeight="1" x14ac:dyDescent="0.25">
      <c r="Z1180" s="130">
        <v>645</v>
      </c>
      <c r="AA1180" s="121">
        <f t="shared" si="189"/>
        <v>-1.42</v>
      </c>
      <c r="AB1180" s="121">
        <f t="shared" si="190"/>
        <v>0.14556413003734761</v>
      </c>
      <c r="AC1180" s="121">
        <f t="shared" si="191"/>
        <v>7.7803840526546347E-2</v>
      </c>
      <c r="AD1180" s="121">
        <f t="shared" si="192"/>
        <v>0.14556413003734761</v>
      </c>
      <c r="AE1180" s="121" t="str">
        <f t="shared" si="193"/>
        <v/>
      </c>
      <c r="AF1180" s="121" t="str">
        <f t="shared" si="194"/>
        <v/>
      </c>
      <c r="AM1180" s="130"/>
      <c r="AZ1180" s="130"/>
      <c r="BK1180" s="130"/>
      <c r="BL1180" s="130">
        <f t="shared" si="186"/>
        <v>4.1600000000000534</v>
      </c>
      <c r="BM1180" s="147">
        <f t="shared" si="187"/>
        <v>0.76117518868088474</v>
      </c>
      <c r="BN1180" s="130">
        <f t="shared" si="188"/>
        <v>7.5082629703304704E-4</v>
      </c>
      <c r="BO1180" s="130" t="str">
        <f t="shared" si="184"/>
        <v/>
      </c>
      <c r="BP1180" s="122" t="str">
        <f t="shared" si="185"/>
        <v/>
      </c>
    </row>
    <row r="1181" spans="26:68" ht="20.100000000000001" customHeight="1" x14ac:dyDescent="0.25">
      <c r="Z1181" s="121">
        <v>646</v>
      </c>
      <c r="AA1181" s="121">
        <f t="shared" si="189"/>
        <v>-1.4159999999999999</v>
      </c>
      <c r="AB1181" s="121">
        <f t="shared" si="190"/>
        <v>0.14639211573054561</v>
      </c>
      <c r="AC1181" s="121">
        <f t="shared" si="191"/>
        <v>7.8387752231186159E-2</v>
      </c>
      <c r="AD1181" s="121">
        <f t="shared" si="192"/>
        <v>0.14639211573054561</v>
      </c>
      <c r="AE1181" s="121" t="str">
        <f t="shared" si="193"/>
        <v/>
      </c>
      <c r="AF1181" s="121" t="str">
        <f t="shared" si="194"/>
        <v/>
      </c>
      <c r="BK1181" s="130"/>
      <c r="BL1181" s="130">
        <f t="shared" si="186"/>
        <v>4.1664000000000536</v>
      </c>
      <c r="BM1181" s="147">
        <f t="shared" si="187"/>
        <v>0.76042436238385169</v>
      </c>
      <c r="BN1181" s="130">
        <f t="shared" si="188"/>
        <v>7.5130716521620844E-4</v>
      </c>
      <c r="BO1181" s="130" t="str">
        <f t="shared" si="184"/>
        <v/>
      </c>
      <c r="BP1181" s="122" t="str">
        <f t="shared" si="185"/>
        <v/>
      </c>
    </row>
    <row r="1182" spans="26:68" ht="20.100000000000001" customHeight="1" x14ac:dyDescent="0.25">
      <c r="Z1182" s="121">
        <v>647</v>
      </c>
      <c r="AA1182" s="121">
        <f t="shared" si="189"/>
        <v>-1.4119999999999999</v>
      </c>
      <c r="AB1182" s="121">
        <f t="shared" si="190"/>
        <v>0.14722245552448529</v>
      </c>
      <c r="AC1182" s="121">
        <f t="shared" si="191"/>
        <v>7.8974980591200089E-2</v>
      </c>
      <c r="AD1182" s="121">
        <f t="shared" si="192"/>
        <v>0.14722245552448529</v>
      </c>
      <c r="AE1182" s="121" t="str">
        <f t="shared" si="193"/>
        <v/>
      </c>
      <c r="AF1182" s="121" t="str">
        <f t="shared" si="194"/>
        <v/>
      </c>
      <c r="BK1182" s="130"/>
      <c r="BL1182" s="130">
        <f t="shared" si="186"/>
        <v>4.1728000000000538</v>
      </c>
      <c r="BM1182" s="147">
        <f t="shared" si="187"/>
        <v>0.75967305521863548</v>
      </c>
      <c r="BN1182" s="130">
        <f t="shared" si="188"/>
        <v>7.5178391338959205E-4</v>
      </c>
      <c r="BO1182" s="130" t="str">
        <f t="shared" si="184"/>
        <v/>
      </c>
      <c r="BP1182" s="122" t="str">
        <f t="shared" si="185"/>
        <v/>
      </c>
    </row>
    <row r="1183" spans="26:68" ht="20.100000000000001" customHeight="1" x14ac:dyDescent="0.25">
      <c r="Z1183" s="121">
        <v>648</v>
      </c>
      <c r="AA1183" s="121">
        <f t="shared" si="189"/>
        <v>-1.4079999999999999</v>
      </c>
      <c r="AB1183" s="121">
        <f t="shared" si="190"/>
        <v>0.14805513612567014</v>
      </c>
      <c r="AC1183" s="121">
        <f t="shared" si="191"/>
        <v>7.9565534996466764E-2</v>
      </c>
      <c r="AD1183" s="121">
        <f t="shared" si="192"/>
        <v>0.14805513612567014</v>
      </c>
      <c r="AE1183" s="121" t="str">
        <f t="shared" si="193"/>
        <v/>
      </c>
      <c r="AF1183" s="121" t="str">
        <f t="shared" si="194"/>
        <v/>
      </c>
      <c r="BK1183" s="130"/>
      <c r="BL1183" s="130">
        <f t="shared" si="186"/>
        <v>4.179200000000054</v>
      </c>
      <c r="BM1183" s="147">
        <f t="shared" si="187"/>
        <v>0.75892127130524589</v>
      </c>
      <c r="BN1183" s="130">
        <f t="shared" si="188"/>
        <v>7.5225654689081711E-4</v>
      </c>
      <c r="BO1183" s="130" t="str">
        <f t="shared" si="184"/>
        <v/>
      </c>
      <c r="BP1183" s="122" t="str">
        <f t="shared" si="185"/>
        <v/>
      </c>
    </row>
    <row r="1184" spans="26:68" ht="20.100000000000001" customHeight="1" x14ac:dyDescent="0.25">
      <c r="Z1184" s="121">
        <v>649</v>
      </c>
      <c r="AA1184" s="121">
        <f t="shared" si="189"/>
        <v>-1.4039999999999999</v>
      </c>
      <c r="AB1184" s="121">
        <f t="shared" si="190"/>
        <v>0.14889014405263437</v>
      </c>
      <c r="AC1184" s="121">
        <f t="shared" si="191"/>
        <v>8.015942478331485E-2</v>
      </c>
      <c r="AD1184" s="121">
        <f t="shared" si="192"/>
        <v>0.14889014405263437</v>
      </c>
      <c r="AE1184" s="121" t="str">
        <f t="shared" si="193"/>
        <v/>
      </c>
      <c r="AF1184" s="121" t="str">
        <f t="shared" si="194"/>
        <v/>
      </c>
      <c r="BK1184" s="130"/>
      <c r="BL1184" s="130">
        <f t="shared" si="186"/>
        <v>4.1856000000000542</v>
      </c>
      <c r="BM1184" s="147">
        <f t="shared" si="187"/>
        <v>0.75816901475835508</v>
      </c>
      <c r="BN1184" s="130">
        <f t="shared" si="188"/>
        <v>7.5272507109769293E-4</v>
      </c>
      <c r="BO1184" s="130" t="str">
        <f t="shared" si="184"/>
        <v/>
      </c>
      <c r="BP1184" s="122" t="str">
        <f t="shared" si="185"/>
        <v/>
      </c>
    </row>
    <row r="1185" spans="26:68" ht="20.100000000000001" customHeight="1" x14ac:dyDescent="0.25">
      <c r="Z1185" s="121">
        <v>650</v>
      </c>
      <c r="AA1185" s="121">
        <f t="shared" si="189"/>
        <v>-1.4</v>
      </c>
      <c r="AB1185" s="121">
        <f t="shared" si="190"/>
        <v>0.14972746563574488</v>
      </c>
      <c r="AC1185" s="121">
        <f t="shared" si="191"/>
        <v>8.0756659233771053E-2</v>
      </c>
      <c r="AD1185" s="121">
        <f t="shared" si="192"/>
        <v>0.14972746563574488</v>
      </c>
      <c r="AE1185" s="121" t="str">
        <f t="shared" si="193"/>
        <v/>
      </c>
      <c r="AF1185" s="121" t="str">
        <f t="shared" si="194"/>
        <v/>
      </c>
      <c r="BK1185" s="130"/>
      <c r="BL1185" s="130">
        <f t="shared" si="186"/>
        <v>4.1920000000000543</v>
      </c>
      <c r="BM1185" s="147">
        <f t="shared" si="187"/>
        <v>0.75741628968725738</v>
      </c>
      <c r="BN1185" s="130">
        <f t="shared" si="188"/>
        <v>7.5318949142688663E-4</v>
      </c>
      <c r="BO1185" s="130" t="str">
        <f t="shared" si="184"/>
        <v/>
      </c>
      <c r="BP1185" s="122" t="str">
        <f t="shared" si="185"/>
        <v/>
      </c>
    </row>
    <row r="1186" spans="26:68" ht="20.100000000000001" customHeight="1" x14ac:dyDescent="0.25">
      <c r="Z1186" s="130">
        <v>651</v>
      </c>
      <c r="AA1186" s="121">
        <f t="shared" si="189"/>
        <v>-1.3959999999999999</v>
      </c>
      <c r="AB1186" s="121">
        <f t="shared" si="190"/>
        <v>0.15056708701701729</v>
      </c>
      <c r="AC1186" s="121">
        <f t="shared" si="191"/>
        <v>8.1357247574806724E-2</v>
      </c>
      <c r="AD1186" s="121">
        <f t="shared" si="192"/>
        <v>0.15056708701701729</v>
      </c>
      <c r="AE1186" s="121" t="str">
        <f t="shared" si="193"/>
        <v/>
      </c>
      <c r="AF1186" s="121" t="str">
        <f t="shared" si="194"/>
        <v/>
      </c>
      <c r="AM1186" s="130"/>
      <c r="AZ1186" s="130"/>
      <c r="BK1186" s="130"/>
      <c r="BL1186" s="130">
        <f t="shared" si="186"/>
        <v>4.1984000000000545</v>
      </c>
      <c r="BM1186" s="147">
        <f t="shared" si="187"/>
        <v>0.7566631001958305</v>
      </c>
      <c r="BN1186" s="130">
        <f t="shared" si="188"/>
        <v>7.5364981333314596E-4</v>
      </c>
      <c r="BO1186" s="130" t="str">
        <f t="shared" si="184"/>
        <v/>
      </c>
      <c r="BP1186" s="122" t="str">
        <f t="shared" si="185"/>
        <v/>
      </c>
    </row>
    <row r="1187" spans="26:68" ht="20.100000000000001" customHeight="1" x14ac:dyDescent="0.25">
      <c r="Z1187" s="121">
        <v>652</v>
      </c>
      <c r="AA1187" s="121">
        <f t="shared" si="189"/>
        <v>-1.3919999999999999</v>
      </c>
      <c r="AB1187" s="121">
        <f t="shared" si="190"/>
        <v>0.15140899414994624</v>
      </c>
      <c r="AC1187" s="121">
        <f t="shared" si="191"/>
        <v>8.1961198977584443E-2</v>
      </c>
      <c r="AD1187" s="121">
        <f t="shared" si="192"/>
        <v>0.15140899414994624</v>
      </c>
      <c r="AE1187" s="121" t="str">
        <f t="shared" si="193"/>
        <v/>
      </c>
      <c r="AF1187" s="121" t="str">
        <f t="shared" si="194"/>
        <v/>
      </c>
      <c r="BK1187" s="130"/>
      <c r="BL1187" s="130">
        <f t="shared" si="186"/>
        <v>4.2048000000000547</v>
      </c>
      <c r="BM1187" s="147">
        <f t="shared" si="187"/>
        <v>0.75590945038249735</v>
      </c>
      <c r="BN1187" s="130">
        <f t="shared" si="188"/>
        <v>7.5410604231029854E-4</v>
      </c>
      <c r="BO1187" s="130" t="str">
        <f t="shared" si="184"/>
        <v/>
      </c>
      <c r="BP1187" s="122" t="str">
        <f t="shared" si="185"/>
        <v/>
      </c>
    </row>
    <row r="1188" spans="26:68" ht="20.100000000000001" customHeight="1" x14ac:dyDescent="0.25">
      <c r="Z1188" s="121">
        <v>653</v>
      </c>
      <c r="AA1188" s="121">
        <f t="shared" si="189"/>
        <v>-1.3879999999999999</v>
      </c>
      <c r="AB1188" s="121">
        <f t="shared" si="190"/>
        <v>0.15225317279934966</v>
      </c>
      <c r="AC1188" s="121">
        <f t="shared" si="191"/>
        <v>8.2568522556703355E-2</v>
      </c>
      <c r="AD1188" s="121">
        <f t="shared" si="192"/>
        <v>0.15225317279934966</v>
      </c>
      <c r="AE1188" s="121" t="str">
        <f t="shared" si="193"/>
        <v/>
      </c>
      <c r="AF1188" s="121" t="str">
        <f t="shared" si="194"/>
        <v/>
      </c>
      <c r="BK1188" s="130"/>
      <c r="BL1188" s="130">
        <f t="shared" si="186"/>
        <v>4.2112000000000549</v>
      </c>
      <c r="BM1188" s="147">
        <f t="shared" si="187"/>
        <v>0.75515534434018705</v>
      </c>
      <c r="BN1188" s="130">
        <f t="shared" si="188"/>
        <v>7.5455818388980855E-4</v>
      </c>
      <c r="BO1188" s="130" t="str">
        <f t="shared" si="184"/>
        <v/>
      </c>
      <c r="BP1188" s="122" t="str">
        <f t="shared" si="185"/>
        <v/>
      </c>
    </row>
    <row r="1189" spans="26:68" ht="20.100000000000001" customHeight="1" x14ac:dyDescent="0.25">
      <c r="Z1189" s="121">
        <v>654</v>
      </c>
      <c r="AA1189" s="121">
        <f t="shared" si="189"/>
        <v>-1.3839999999999999</v>
      </c>
      <c r="AB1189" s="121">
        <f t="shared" si="190"/>
        <v>0.15309960854122728</v>
      </c>
      <c r="AC1189" s="121">
        <f t="shared" si="191"/>
        <v>8.3179227369444289E-2</v>
      </c>
      <c r="AD1189" s="121">
        <f t="shared" si="192"/>
        <v>0.15309960854122728</v>
      </c>
      <c r="AE1189" s="121" t="str">
        <f t="shared" si="193"/>
        <v/>
      </c>
      <c r="AF1189" s="121" t="str">
        <f t="shared" si="194"/>
        <v/>
      </c>
      <c r="BK1189" s="130"/>
      <c r="BL1189" s="130">
        <f t="shared" si="186"/>
        <v>4.2176000000000551</v>
      </c>
      <c r="BM1189" s="147">
        <f t="shared" si="187"/>
        <v>0.75440078615629724</v>
      </c>
      <c r="BN1189" s="130">
        <f t="shared" si="188"/>
        <v>7.5500624364066571E-4</v>
      </c>
      <c r="BO1189" s="130" t="str">
        <f t="shared" si="184"/>
        <v/>
      </c>
      <c r="BP1189" s="122" t="str">
        <f t="shared" si="185"/>
        <v/>
      </c>
    </row>
    <row r="1190" spans="26:68" ht="20.100000000000001" customHeight="1" x14ac:dyDescent="0.25">
      <c r="Z1190" s="121">
        <v>655</v>
      </c>
      <c r="AA1190" s="121">
        <f t="shared" si="189"/>
        <v>-1.38</v>
      </c>
      <c r="AB1190" s="121">
        <f t="shared" si="190"/>
        <v>0.15394828676263372</v>
      </c>
      <c r="AC1190" s="121">
        <f t="shared" si="191"/>
        <v>8.3793322415014262E-2</v>
      </c>
      <c r="AD1190" s="121">
        <f t="shared" si="192"/>
        <v>0.15394828676263372</v>
      </c>
      <c r="AE1190" s="121" t="str">
        <f t="shared" si="193"/>
        <v/>
      </c>
      <c r="AF1190" s="121" t="str">
        <f t="shared" si="194"/>
        <v/>
      </c>
      <c r="BK1190" s="130"/>
      <c r="BL1190" s="130">
        <f t="shared" si="186"/>
        <v>4.2240000000000553</v>
      </c>
      <c r="BM1190" s="147">
        <f t="shared" si="187"/>
        <v>0.75364577991265658</v>
      </c>
      <c r="BN1190" s="130">
        <f t="shared" si="188"/>
        <v>7.554502271696073E-4</v>
      </c>
      <c r="BO1190" s="130" t="str">
        <f t="shared" si="184"/>
        <v/>
      </c>
      <c r="BP1190" s="122" t="str">
        <f t="shared" si="185"/>
        <v/>
      </c>
    </row>
    <row r="1191" spans="26:68" ht="20.100000000000001" customHeight="1" x14ac:dyDescent="0.25">
      <c r="Z1191" s="121">
        <v>656</v>
      </c>
      <c r="AA1191" s="121">
        <f t="shared" si="189"/>
        <v>-1.3759999999999999</v>
      </c>
      <c r="AB1191" s="121">
        <f t="shared" si="190"/>
        <v>0.15479919266156578</v>
      </c>
      <c r="AC1191" s="121">
        <f t="shared" si="191"/>
        <v>8.4410816633790436E-2</v>
      </c>
      <c r="AD1191" s="121">
        <f t="shared" si="192"/>
        <v>0.15479919266156578</v>
      </c>
      <c r="AE1191" s="121" t="str">
        <f t="shared" si="193"/>
        <v/>
      </c>
      <c r="AF1191" s="121" t="str">
        <f t="shared" si="194"/>
        <v/>
      </c>
      <c r="BK1191" s="130"/>
      <c r="BL1191" s="130">
        <f t="shared" si="186"/>
        <v>4.2304000000000554</v>
      </c>
      <c r="BM1191" s="147">
        <f t="shared" si="187"/>
        <v>0.75289032968548697</v>
      </c>
      <c r="BN1191" s="130">
        <f t="shared" si="188"/>
        <v>7.558901401205631E-4</v>
      </c>
      <c r="BO1191" s="130" t="str">
        <f t="shared" si="184"/>
        <v/>
      </c>
      <c r="BP1191" s="122" t="str">
        <f t="shared" si="185"/>
        <v/>
      </c>
    </row>
    <row r="1192" spans="26:68" ht="20.100000000000001" customHeight="1" x14ac:dyDescent="0.25">
      <c r="Z1192" s="121">
        <v>657</v>
      </c>
      <c r="AA1192" s="121">
        <f t="shared" si="189"/>
        <v>-1.3719999999999999</v>
      </c>
      <c r="AB1192" s="121">
        <f t="shared" si="190"/>
        <v>0.15565231124686443</v>
      </c>
      <c r="AC1192" s="121">
        <f t="shared" si="191"/>
        <v>8.5031718906563677E-2</v>
      </c>
      <c r="AD1192" s="121">
        <f t="shared" si="192"/>
        <v>0.15565231124686443</v>
      </c>
      <c r="AE1192" s="121" t="str">
        <f t="shared" si="193"/>
        <v/>
      </c>
      <c r="AF1192" s="121" t="str">
        <f t="shared" si="194"/>
        <v/>
      </c>
      <c r="BK1192" s="130"/>
      <c r="BL1192" s="130">
        <f t="shared" si="186"/>
        <v>4.2368000000000556</v>
      </c>
      <c r="BM1192" s="147">
        <f t="shared" si="187"/>
        <v>0.75213443954536641</v>
      </c>
      <c r="BN1192" s="130">
        <f t="shared" si="188"/>
        <v>7.5632598817343411E-4</v>
      </c>
      <c r="BO1192" s="130" t="str">
        <f t="shared" si="184"/>
        <v/>
      </c>
      <c r="BP1192" s="122" t="str">
        <f t="shared" si="185"/>
        <v/>
      </c>
    </row>
    <row r="1193" spans="26:68" ht="20.100000000000001" customHeight="1" x14ac:dyDescent="0.25">
      <c r="Z1193" s="130">
        <v>658</v>
      </c>
      <c r="AA1193" s="121">
        <f t="shared" si="189"/>
        <v>-1.3679999999999999</v>
      </c>
      <c r="AB1193" s="121">
        <f t="shared" si="190"/>
        <v>0.15650762733813134</v>
      </c>
      <c r="AC1193" s="121">
        <f t="shared" si="191"/>
        <v>8.5656038053781747E-2</v>
      </c>
      <c r="AD1193" s="121">
        <f t="shared" si="192"/>
        <v>0.15650762733813134</v>
      </c>
      <c r="AE1193" s="121" t="str">
        <f t="shared" si="193"/>
        <v/>
      </c>
      <c r="AF1193" s="121" t="str">
        <f t="shared" si="194"/>
        <v/>
      </c>
      <c r="AM1193" s="130"/>
      <c r="AZ1193" s="130"/>
      <c r="BK1193" s="130"/>
      <c r="BL1193" s="130">
        <f t="shared" si="186"/>
        <v>4.2432000000000558</v>
      </c>
      <c r="BM1193" s="147">
        <f t="shared" si="187"/>
        <v>0.75137811355719297</v>
      </c>
      <c r="BN1193" s="130">
        <f t="shared" si="188"/>
        <v>7.5675777704531377E-4</v>
      </c>
      <c r="BO1193" s="130" t="str">
        <f t="shared" si="184"/>
        <v/>
      </c>
      <c r="BP1193" s="122" t="str">
        <f t="shared" si="185"/>
        <v/>
      </c>
    </row>
    <row r="1194" spans="26:68" ht="20.100000000000001" customHeight="1" x14ac:dyDescent="0.25">
      <c r="Z1194" s="121">
        <v>659</v>
      </c>
      <c r="AA1194" s="121">
        <f t="shared" si="189"/>
        <v>-1.3639999999999999</v>
      </c>
      <c r="AB1194" s="121">
        <f t="shared" si="190"/>
        <v>0.15736512556566029</v>
      </c>
      <c r="AC1194" s="121">
        <f t="shared" si="191"/>
        <v>8.6283782834792155E-2</v>
      </c>
      <c r="AD1194" s="121">
        <f t="shared" si="192"/>
        <v>0.15736512556566029</v>
      </c>
      <c r="AE1194" s="121" t="str">
        <f t="shared" si="193"/>
        <v/>
      </c>
      <c r="AF1194" s="121" t="str">
        <f t="shared" si="194"/>
        <v/>
      </c>
      <c r="BK1194" s="130"/>
      <c r="BL1194" s="130">
        <f t="shared" si="186"/>
        <v>4.249600000000056</v>
      </c>
      <c r="BM1194" s="147">
        <f t="shared" si="187"/>
        <v>0.75062135578014766</v>
      </c>
      <c r="BN1194" s="130">
        <f t="shared" si="188"/>
        <v>7.5718551248915578E-4</v>
      </c>
      <c r="BO1194" s="130" t="str">
        <f t="shared" si="184"/>
        <v/>
      </c>
      <c r="BP1194" s="122" t="str">
        <f t="shared" si="185"/>
        <v/>
      </c>
    </row>
    <row r="1195" spans="26:68" ht="20.100000000000001" customHeight="1" x14ac:dyDescent="0.25">
      <c r="Z1195" s="121">
        <v>660</v>
      </c>
      <c r="AA1195" s="121">
        <f t="shared" si="189"/>
        <v>-1.3599999999999999</v>
      </c>
      <c r="AB1195" s="121">
        <f t="shared" si="190"/>
        <v>0.15822479037038306</v>
      </c>
      <c r="AC1195" s="121">
        <f t="shared" si="191"/>
        <v>8.6914961947085034E-2</v>
      </c>
      <c r="AD1195" s="121">
        <f t="shared" si="192"/>
        <v>0.15822479037038306</v>
      </c>
      <c r="AE1195" s="121" t="str">
        <f t="shared" si="193"/>
        <v/>
      </c>
      <c r="AF1195" s="121" t="str">
        <f t="shared" si="194"/>
        <v/>
      </c>
      <c r="BK1195" s="130"/>
      <c r="BL1195" s="130">
        <f t="shared" si="186"/>
        <v>4.2560000000000562</v>
      </c>
      <c r="BM1195" s="147">
        <f t="shared" si="187"/>
        <v>0.7498641702676585</v>
      </c>
      <c r="BN1195" s="130">
        <f t="shared" si="188"/>
        <v>7.5760920029388501E-4</v>
      </c>
      <c r="BO1195" s="130" t="str">
        <f t="shared" si="184"/>
        <v/>
      </c>
      <c r="BP1195" s="122" t="str">
        <f t="shared" si="185"/>
        <v/>
      </c>
    </row>
    <row r="1196" spans="26:68" ht="20.100000000000001" customHeight="1" x14ac:dyDescent="0.25">
      <c r="Z1196" s="121">
        <v>661</v>
      </c>
      <c r="AA1196" s="121">
        <f t="shared" si="189"/>
        <v>-1.3559999999999999</v>
      </c>
      <c r="AB1196" s="121">
        <f t="shared" si="190"/>
        <v>0.15908660600383065</v>
      </c>
      <c r="AC1196" s="121">
        <f t="shared" si="191"/>
        <v>8.754958402553531E-2</v>
      </c>
      <c r="AD1196" s="121">
        <f t="shared" si="192"/>
        <v>0.15908660600383065</v>
      </c>
      <c r="AE1196" s="121" t="str">
        <f t="shared" si="193"/>
        <v/>
      </c>
      <c r="AF1196" s="121" t="str">
        <f t="shared" si="194"/>
        <v/>
      </c>
      <c r="BK1196" s="130"/>
      <c r="BL1196" s="130">
        <f t="shared" si="186"/>
        <v>4.2624000000000564</v>
      </c>
      <c r="BM1196" s="147">
        <f t="shared" si="187"/>
        <v>0.74910656106736462</v>
      </c>
      <c r="BN1196" s="130">
        <f t="shared" si="188"/>
        <v>7.5802884628362044E-4</v>
      </c>
      <c r="BO1196" s="130" t="str">
        <f t="shared" si="184"/>
        <v/>
      </c>
      <c r="BP1196" s="122" t="str">
        <f t="shared" si="185"/>
        <v/>
      </c>
    </row>
    <row r="1197" spans="26:68" ht="20.100000000000001" customHeight="1" x14ac:dyDescent="0.25">
      <c r="Z1197" s="121">
        <v>662</v>
      </c>
      <c r="AA1197" s="121">
        <f t="shared" si="189"/>
        <v>-1.3519999999999999</v>
      </c>
      <c r="AB1197" s="121">
        <f t="shared" si="190"/>
        <v>0.15995055652810911</v>
      </c>
      <c r="AC1197" s="121">
        <f t="shared" si="191"/>
        <v>8.8187657641645212E-2</v>
      </c>
      <c r="AD1197" s="121">
        <f t="shared" si="192"/>
        <v>0.15995055652810911</v>
      </c>
      <c r="AE1197" s="121" t="str">
        <f t="shared" si="193"/>
        <v/>
      </c>
      <c r="AF1197" s="121" t="str">
        <f t="shared" si="194"/>
        <v/>
      </c>
      <c r="BK1197" s="130"/>
      <c r="BL1197" s="130">
        <f t="shared" si="186"/>
        <v>4.2688000000000565</v>
      </c>
      <c r="BM1197" s="147">
        <f t="shared" si="187"/>
        <v>0.748348532221081</v>
      </c>
      <c r="BN1197" s="130">
        <f t="shared" si="188"/>
        <v>7.5844445631811919E-4</v>
      </c>
      <c r="BO1197" s="130" t="str">
        <f t="shared" si="184"/>
        <v/>
      </c>
      <c r="BP1197" s="122" t="str">
        <f t="shared" si="185"/>
        <v/>
      </c>
    </row>
    <row r="1198" spans="26:68" ht="20.100000000000001" customHeight="1" x14ac:dyDescent="0.25">
      <c r="Z1198" s="121">
        <v>663</v>
      </c>
      <c r="AA1198" s="121">
        <f t="shared" si="189"/>
        <v>-1.3479999999999999</v>
      </c>
      <c r="AB1198" s="121">
        <f t="shared" si="190"/>
        <v>0.16081662581589054</v>
      </c>
      <c r="AC1198" s="121">
        <f t="shared" si="191"/>
        <v>8.8829191302786575E-2</v>
      </c>
      <c r="AD1198" s="121">
        <f t="shared" si="192"/>
        <v>0.16081662581589054</v>
      </c>
      <c r="AE1198" s="121" t="str">
        <f t="shared" si="193"/>
        <v/>
      </c>
      <c r="AF1198" s="121" t="str">
        <f t="shared" si="194"/>
        <v/>
      </c>
      <c r="BK1198" s="130"/>
      <c r="BL1198" s="130">
        <f t="shared" si="186"/>
        <v>4.2752000000000567</v>
      </c>
      <c r="BM1198" s="147">
        <f t="shared" si="187"/>
        <v>0.74759008776476288</v>
      </c>
      <c r="BN1198" s="130">
        <f t="shared" si="188"/>
        <v>7.5885603629244347E-4</v>
      </c>
      <c r="BO1198" s="130" t="str">
        <f t="shared" si="184"/>
        <v/>
      </c>
      <c r="BP1198" s="122" t="str">
        <f t="shared" si="185"/>
        <v/>
      </c>
    </row>
    <row r="1199" spans="26:68" ht="20.100000000000001" customHeight="1" x14ac:dyDescent="0.25">
      <c r="Z1199" s="130">
        <v>664</v>
      </c>
      <c r="AA1199" s="121">
        <f t="shared" si="189"/>
        <v>-1.3439999999999999</v>
      </c>
      <c r="AB1199" s="121">
        <f t="shared" si="190"/>
        <v>0.16168479755041951</v>
      </c>
      <c r="AC1199" s="121">
        <f t="shared" si="191"/>
        <v>8.9474193451443071E-2</v>
      </c>
      <c r="AD1199" s="121">
        <f t="shared" si="192"/>
        <v>0.16168479755041951</v>
      </c>
      <c r="AE1199" s="121" t="str">
        <f t="shared" si="193"/>
        <v/>
      </c>
      <c r="AF1199" s="121" t="str">
        <f t="shared" si="194"/>
        <v/>
      </c>
      <c r="AM1199" s="130"/>
      <c r="AZ1199" s="130"/>
      <c r="BK1199" s="130"/>
      <c r="BL1199" s="130">
        <f t="shared" si="186"/>
        <v>4.2816000000000569</v>
      </c>
      <c r="BM1199" s="147">
        <f t="shared" si="187"/>
        <v>0.74683123172847043</v>
      </c>
      <c r="BN1199" s="130">
        <f t="shared" si="188"/>
        <v>7.5926359213429606E-4</v>
      </c>
      <c r="BO1199" s="130" t="str">
        <f t="shared" si="184"/>
        <v/>
      </c>
      <c r="BP1199" s="122" t="str">
        <f t="shared" si="185"/>
        <v/>
      </c>
    </row>
    <row r="1200" spans="26:68" ht="20.100000000000001" customHeight="1" x14ac:dyDescent="0.25">
      <c r="Z1200" s="121">
        <v>665</v>
      </c>
      <c r="AA1200" s="121">
        <f t="shared" si="189"/>
        <v>-1.3399999999999999</v>
      </c>
      <c r="AB1200" s="121">
        <f t="shared" si="190"/>
        <v>0.16255505522553418</v>
      </c>
      <c r="AC1200" s="121">
        <f t="shared" si="191"/>
        <v>9.0122672464452477E-2</v>
      </c>
      <c r="AD1200" s="121">
        <f t="shared" si="192"/>
        <v>0.16255505522553418</v>
      </c>
      <c r="AE1200" s="121" t="str">
        <f t="shared" si="193"/>
        <v/>
      </c>
      <c r="AF1200" s="121" t="str">
        <f t="shared" si="194"/>
        <v/>
      </c>
      <c r="BK1200" s="130"/>
      <c r="BL1200" s="130">
        <f t="shared" si="186"/>
        <v>4.2880000000000571</v>
      </c>
      <c r="BM1200" s="147">
        <f t="shared" si="187"/>
        <v>0.74607196813633614</v>
      </c>
      <c r="BN1200" s="130">
        <f t="shared" si="188"/>
        <v>7.5966712980846118E-4</v>
      </c>
      <c r="BO1200" s="130" t="str">
        <f t="shared" si="184"/>
        <v/>
      </c>
      <c r="BP1200" s="122" t="str">
        <f t="shared" si="185"/>
        <v/>
      </c>
    </row>
    <row r="1201" spans="26:68" ht="20.100000000000001" customHeight="1" x14ac:dyDescent="0.25">
      <c r="Z1201" s="121">
        <v>666</v>
      </c>
      <c r="AA1201" s="121">
        <f t="shared" si="189"/>
        <v>-1.3359999999999999</v>
      </c>
      <c r="AB1201" s="121">
        <f t="shared" si="190"/>
        <v>0.16342738214570324</v>
      </c>
      <c r="AC1201" s="121">
        <f t="shared" si="191"/>
        <v>9.0774636652249163E-2</v>
      </c>
      <c r="AD1201" s="121">
        <f t="shared" si="192"/>
        <v>0.16342738214570324</v>
      </c>
      <c r="AE1201" s="121" t="str">
        <f t="shared" si="193"/>
        <v/>
      </c>
      <c r="AF1201" s="121" t="str">
        <f t="shared" si="194"/>
        <v/>
      </c>
      <c r="BK1201" s="130"/>
      <c r="BL1201" s="130">
        <f t="shared" si="186"/>
        <v>4.2944000000000573</v>
      </c>
      <c r="BM1201" s="147">
        <f t="shared" si="187"/>
        <v>0.74531230100652768</v>
      </c>
      <c r="BN1201" s="130">
        <f t="shared" si="188"/>
        <v>7.600666553118085E-4</v>
      </c>
      <c r="BO1201" s="130" t="str">
        <f t="shared" si="184"/>
        <v/>
      </c>
      <c r="BP1201" s="122" t="str">
        <f t="shared" si="185"/>
        <v/>
      </c>
    </row>
    <row r="1202" spans="26:68" ht="20.100000000000001" customHeight="1" x14ac:dyDescent="0.25">
      <c r="Z1202" s="121">
        <v>667</v>
      </c>
      <c r="AA1202" s="121">
        <f t="shared" si="189"/>
        <v>-1.3319999999999999</v>
      </c>
      <c r="AB1202" s="121">
        <f t="shared" si="190"/>
        <v>0.16430176142607786</v>
      </c>
      <c r="AC1202" s="121">
        <f t="shared" si="191"/>
        <v>9.1430094258106775E-2</v>
      </c>
      <c r="AD1202" s="121">
        <f t="shared" si="192"/>
        <v>0.16430176142607786</v>
      </c>
      <c r="AE1202" s="121" t="str">
        <f t="shared" si="193"/>
        <v/>
      </c>
      <c r="AF1202" s="121" t="str">
        <f t="shared" si="194"/>
        <v/>
      </c>
      <c r="BK1202" s="130"/>
      <c r="BL1202" s="130">
        <f t="shared" si="186"/>
        <v>4.3008000000000575</v>
      </c>
      <c r="BM1202" s="147">
        <f t="shared" si="187"/>
        <v>0.74455223435121587</v>
      </c>
      <c r="BN1202" s="130">
        <f t="shared" si="188"/>
        <v>7.6046217467529154E-4</v>
      </c>
      <c r="BO1202" s="130" t="str">
        <f t="shared" si="184"/>
        <v/>
      </c>
      <c r="BP1202" s="122" t="str">
        <f t="shared" si="185"/>
        <v/>
      </c>
    </row>
    <row r="1203" spans="26:68" ht="20.100000000000001" customHeight="1" x14ac:dyDescent="0.25">
      <c r="Z1203" s="121">
        <v>668</v>
      </c>
      <c r="AA1203" s="121">
        <f t="shared" si="189"/>
        <v>-1.3279999999999998</v>
      </c>
      <c r="AB1203" s="121">
        <f t="shared" si="190"/>
        <v>0.16517817599255943</v>
      </c>
      <c r="AC1203" s="121">
        <f t="shared" si="191"/>
        <v>9.2089053457381012E-2</v>
      </c>
      <c r="AD1203" s="121">
        <f t="shared" si="192"/>
        <v>0.16517817599255943</v>
      </c>
      <c r="AE1203" s="121" t="str">
        <f t="shared" si="193"/>
        <v/>
      </c>
      <c r="AF1203" s="121" t="str">
        <f t="shared" si="194"/>
        <v/>
      </c>
      <c r="BK1203" s="130"/>
      <c r="BL1203" s="130">
        <f t="shared" si="186"/>
        <v>4.3072000000000576</v>
      </c>
      <c r="BM1203" s="147">
        <f t="shared" si="187"/>
        <v>0.74379177217654058</v>
      </c>
      <c r="BN1203" s="130">
        <f t="shared" si="188"/>
        <v>7.6085369396383662E-4</v>
      </c>
      <c r="BO1203" s="130" t="str">
        <f t="shared" si="184"/>
        <v/>
      </c>
      <c r="BP1203" s="122" t="str">
        <f t="shared" si="185"/>
        <v/>
      </c>
    </row>
    <row r="1204" spans="26:68" ht="20.100000000000001" customHeight="1" x14ac:dyDescent="0.25">
      <c r="Z1204" s="121">
        <v>669</v>
      </c>
      <c r="AA1204" s="121">
        <f t="shared" si="189"/>
        <v>-1.3239999999999998</v>
      </c>
      <c r="AB1204" s="121">
        <f t="shared" si="190"/>
        <v>0.16605660858188256</v>
      </c>
      <c r="AC1204" s="121">
        <f t="shared" si="191"/>
        <v>9.2751522356752797E-2</v>
      </c>
      <c r="AD1204" s="121">
        <f t="shared" si="192"/>
        <v>0.16605660858188256</v>
      </c>
      <c r="AE1204" s="121" t="str">
        <f t="shared" si="193"/>
        <v/>
      </c>
      <c r="AF1204" s="121" t="str">
        <f t="shared" si="194"/>
        <v/>
      </c>
      <c r="BK1204" s="130"/>
      <c r="BL1204" s="130">
        <f t="shared" si="186"/>
        <v>4.3136000000000578</v>
      </c>
      <c r="BM1204" s="147">
        <f t="shared" si="187"/>
        <v>0.74303091848257674</v>
      </c>
      <c r="BN1204" s="130">
        <f t="shared" si="188"/>
        <v>7.6124121927501065E-4</v>
      </c>
      <c r="BO1204" s="130" t="str">
        <f t="shared" si="184"/>
        <v/>
      </c>
      <c r="BP1204" s="122" t="str">
        <f t="shared" si="185"/>
        <v/>
      </c>
    </row>
    <row r="1205" spans="26:68" ht="20.100000000000001" customHeight="1" x14ac:dyDescent="0.25">
      <c r="Z1205" s="121">
        <v>670</v>
      </c>
      <c r="AA1205" s="121">
        <f t="shared" si="189"/>
        <v>-1.3199999999999998</v>
      </c>
      <c r="AB1205" s="121">
        <f t="shared" si="190"/>
        <v>0.16693704174171387</v>
      </c>
      <c r="AC1205" s="121">
        <f t="shared" si="191"/>
        <v>9.3417508993471829E-2</v>
      </c>
      <c r="AD1205" s="121">
        <f t="shared" si="192"/>
        <v>0.16693704174171387</v>
      </c>
      <c r="AE1205" s="121" t="str">
        <f t="shared" si="193"/>
        <v/>
      </c>
      <c r="AF1205" s="121" t="str">
        <f t="shared" si="194"/>
        <v/>
      </c>
      <c r="BK1205" s="130"/>
      <c r="BL1205" s="130">
        <f t="shared" si="186"/>
        <v>4.320000000000058</v>
      </c>
      <c r="BM1205" s="147">
        <f t="shared" si="187"/>
        <v>0.74226967726330173</v>
      </c>
      <c r="BN1205" s="130">
        <f t="shared" si="188"/>
        <v>7.6162475673946517E-4</v>
      </c>
      <c r="BO1205" s="130" t="str">
        <f t="shared" si="184"/>
        <v/>
      </c>
      <c r="BP1205" s="122" t="str">
        <f t="shared" si="185"/>
        <v/>
      </c>
    </row>
    <row r="1206" spans="26:68" ht="20.100000000000001" customHeight="1" x14ac:dyDescent="0.25">
      <c r="Z1206" s="130">
        <v>671</v>
      </c>
      <c r="AA1206" s="121">
        <f t="shared" si="189"/>
        <v>-1.3159999999999998</v>
      </c>
      <c r="AB1206" s="121">
        <f t="shared" si="190"/>
        <v>0.16781945783076629</v>
      </c>
      <c r="AC1206" s="121">
        <f t="shared" si="191"/>
        <v>9.4087021334600535E-2</v>
      </c>
      <c r="AD1206" s="121">
        <f t="shared" si="192"/>
        <v>0.16781945783076629</v>
      </c>
      <c r="AE1206" s="121" t="str">
        <f t="shared" si="193"/>
        <v/>
      </c>
      <c r="AF1206" s="121" t="str">
        <f t="shared" si="194"/>
        <v/>
      </c>
      <c r="AM1206" s="130"/>
      <c r="AZ1206" s="130"/>
      <c r="BK1206" s="130"/>
      <c r="BL1206" s="130">
        <f t="shared" si="186"/>
        <v>4.3264000000000582</v>
      </c>
      <c r="BM1206" s="147">
        <f t="shared" si="187"/>
        <v>0.74150805250656227</v>
      </c>
      <c r="BN1206" s="130">
        <f t="shared" si="188"/>
        <v>7.6200431251971512E-4</v>
      </c>
      <c r="BO1206" s="130" t="str">
        <f t="shared" si="184"/>
        <v/>
      </c>
      <c r="BP1206" s="122" t="str">
        <f t="shared" si="185"/>
        <v/>
      </c>
    </row>
    <row r="1207" spans="26:68" ht="20.100000000000001" customHeight="1" x14ac:dyDescent="0.25">
      <c r="Z1207" s="121">
        <v>672</v>
      </c>
      <c r="AA1207" s="121">
        <f t="shared" si="189"/>
        <v>-1.3119999999999998</v>
      </c>
      <c r="AB1207" s="121">
        <f t="shared" si="190"/>
        <v>0.16870383901892957</v>
      </c>
      <c r="AC1207" s="121">
        <f t="shared" si="191"/>
        <v>9.4760067276258478E-2</v>
      </c>
      <c r="AD1207" s="121">
        <f t="shared" si="192"/>
        <v>0.16870383901892957</v>
      </c>
      <c r="AE1207" s="121" t="str">
        <f t="shared" si="193"/>
        <v/>
      </c>
      <c r="AF1207" s="121" t="str">
        <f t="shared" si="194"/>
        <v/>
      </c>
      <c r="BK1207" s="130"/>
      <c r="BL1207" s="130">
        <f t="shared" si="186"/>
        <v>4.3328000000000584</v>
      </c>
      <c r="BM1207" s="147">
        <f t="shared" si="187"/>
        <v>0.74074604819404255</v>
      </c>
      <c r="BN1207" s="130">
        <f t="shared" si="188"/>
        <v>7.6237989281169316E-4</v>
      </c>
      <c r="BO1207" s="130" t="str">
        <f t="shared" si="184"/>
        <v/>
      </c>
      <c r="BP1207" s="122" t="str">
        <f t="shared" si="185"/>
        <v/>
      </c>
    </row>
    <row r="1208" spans="26:68" ht="20.100000000000001" customHeight="1" x14ac:dyDescent="0.25">
      <c r="Z1208" s="121">
        <v>673</v>
      </c>
      <c r="AA1208" s="121">
        <f t="shared" si="189"/>
        <v>-1.3079999999999998</v>
      </c>
      <c r="AB1208" s="121">
        <f t="shared" si="190"/>
        <v>0.16959016728741586</v>
      </c>
      <c r="AC1208" s="121">
        <f t="shared" si="191"/>
        <v>9.5436654642867408E-2</v>
      </c>
      <c r="AD1208" s="121">
        <f t="shared" si="192"/>
        <v>0.16959016728741586</v>
      </c>
      <c r="AE1208" s="121" t="str">
        <f t="shared" si="193"/>
        <v/>
      </c>
      <c r="AF1208" s="121" t="str">
        <f t="shared" si="194"/>
        <v/>
      </c>
      <c r="BK1208" s="130"/>
      <c r="BL1208" s="130">
        <f t="shared" si="186"/>
        <v>4.3392000000000586</v>
      </c>
      <c r="BM1208" s="147">
        <f t="shared" si="187"/>
        <v>0.73998366830123086</v>
      </c>
      <c r="BN1208" s="130">
        <f t="shared" si="188"/>
        <v>7.6275150384230717E-4</v>
      </c>
      <c r="BO1208" s="130" t="str">
        <f t="shared" si="184"/>
        <v/>
      </c>
      <c r="BP1208" s="122" t="str">
        <f t="shared" si="185"/>
        <v/>
      </c>
    </row>
    <row r="1209" spans="26:68" ht="20.100000000000001" customHeight="1" x14ac:dyDescent="0.25">
      <c r="Z1209" s="121">
        <v>674</v>
      </c>
      <c r="AA1209" s="121">
        <f t="shared" si="189"/>
        <v>-1.3039999999999998</v>
      </c>
      <c r="AB1209" s="121">
        <f t="shared" si="190"/>
        <v>0.17047842442892205</v>
      </c>
      <c r="AC1209" s="121">
        <f t="shared" si="191"/>
        <v>9.6116791186396863E-2</v>
      </c>
      <c r="AD1209" s="121">
        <f t="shared" si="192"/>
        <v>0.17047842442892205</v>
      </c>
      <c r="AE1209" s="121" t="str">
        <f t="shared" si="193"/>
        <v/>
      </c>
      <c r="AF1209" s="121" t="str">
        <f t="shared" si="194"/>
        <v/>
      </c>
      <c r="BK1209" s="130"/>
      <c r="BL1209" s="130">
        <f t="shared" si="186"/>
        <v>4.3456000000000587</v>
      </c>
      <c r="BM1209" s="147">
        <f t="shared" si="187"/>
        <v>0.73922091679738855</v>
      </c>
      <c r="BN1209" s="130">
        <f t="shared" si="188"/>
        <v>7.6311915187077251E-4</v>
      </c>
      <c r="BO1209" s="130" t="str">
        <f t="shared" si="184"/>
        <v/>
      </c>
      <c r="BP1209" s="122" t="str">
        <f t="shared" si="185"/>
        <v/>
      </c>
    </row>
    <row r="1210" spans="26:68" ht="20.100000000000001" customHeight="1" x14ac:dyDescent="0.25">
      <c r="Z1210" s="121">
        <v>675</v>
      </c>
      <c r="AA1210" s="121">
        <f t="shared" si="189"/>
        <v>-1.2999999999999998</v>
      </c>
      <c r="AB1210" s="121">
        <f t="shared" si="190"/>
        <v>0.17136859204780741</v>
      </c>
      <c r="AC1210" s="121">
        <f t="shared" si="191"/>
        <v>9.6800484585610344E-2</v>
      </c>
      <c r="AD1210" s="121">
        <f t="shared" si="192"/>
        <v>0.17136859204780741</v>
      </c>
      <c r="AE1210" s="121" t="str">
        <f t="shared" si="193"/>
        <v/>
      </c>
      <c r="AF1210" s="121" t="str">
        <f t="shared" si="194"/>
        <v/>
      </c>
      <c r="BK1210" s="130"/>
      <c r="BL1210" s="130">
        <f t="shared" si="186"/>
        <v>4.3520000000000589</v>
      </c>
      <c r="BM1210" s="147">
        <f t="shared" si="187"/>
        <v>0.73845779764551778</v>
      </c>
      <c r="BN1210" s="130">
        <f t="shared" si="188"/>
        <v>7.6348284318650261E-4</v>
      </c>
      <c r="BO1210" s="130" t="str">
        <f t="shared" si="184"/>
        <v/>
      </c>
      <c r="BP1210" s="122" t="str">
        <f t="shared" si="185"/>
        <v/>
      </c>
    </row>
    <row r="1211" spans="26:68" ht="20.100000000000001" customHeight="1" x14ac:dyDescent="0.25">
      <c r="Z1211" s="121">
        <v>676</v>
      </c>
      <c r="AA1211" s="121">
        <f t="shared" si="189"/>
        <v>-1.2959999999999998</v>
      </c>
      <c r="AB1211" s="121">
        <f t="shared" si="190"/>
        <v>0.17226065156028769</v>
      </c>
      <c r="AC1211" s="121">
        <f t="shared" si="191"/>
        <v>9.7487742445312484E-2</v>
      </c>
      <c r="AD1211" s="121">
        <f t="shared" si="192"/>
        <v>0.17226065156028769</v>
      </c>
      <c r="AE1211" s="121" t="str">
        <f t="shared" si="193"/>
        <v/>
      </c>
      <c r="AF1211" s="121" t="str">
        <f t="shared" si="194"/>
        <v/>
      </c>
      <c r="BK1211" s="130"/>
      <c r="BL1211" s="130">
        <f t="shared" si="186"/>
        <v>4.3584000000000591</v>
      </c>
      <c r="BM1211" s="147">
        <f t="shared" si="187"/>
        <v>0.73769431480233127</v>
      </c>
      <c r="BN1211" s="130">
        <f t="shared" si="188"/>
        <v>7.6384258411177353E-4</v>
      </c>
      <c r="BO1211" s="130" t="str">
        <f t="shared" si="184"/>
        <v/>
      </c>
      <c r="BP1211" s="122" t="str">
        <f t="shared" si="185"/>
        <v/>
      </c>
    </row>
    <row r="1212" spans="26:68" ht="20.100000000000001" customHeight="1" x14ac:dyDescent="0.25">
      <c r="Z1212" s="130">
        <v>677</v>
      </c>
      <c r="AA1212" s="121">
        <f t="shared" si="189"/>
        <v>-1.2919999999999998</v>
      </c>
      <c r="AB1212" s="121">
        <f t="shared" si="190"/>
        <v>0.17315458419464502</v>
      </c>
      <c r="AC1212" s="121">
        <f t="shared" si="191"/>
        <v>9.8178572295596803E-2</v>
      </c>
      <c r="AD1212" s="121">
        <f t="shared" si="192"/>
        <v>0.17315458419464502</v>
      </c>
      <c r="AE1212" s="121" t="str">
        <f t="shared" si="193"/>
        <v/>
      </c>
      <c r="AF1212" s="121" t="str">
        <f t="shared" si="194"/>
        <v/>
      </c>
      <c r="AM1212" s="130"/>
      <c r="AZ1212" s="130"/>
      <c r="BK1212" s="130"/>
      <c r="BL1212" s="130">
        <f t="shared" si="186"/>
        <v>4.3648000000000593</v>
      </c>
      <c r="BM1212" s="147">
        <f t="shared" si="187"/>
        <v>0.7369304722182195</v>
      </c>
      <c r="BN1212" s="130">
        <f t="shared" si="188"/>
        <v>7.6419838099839321E-4</v>
      </c>
      <c r="BO1212" s="130" t="str">
        <f t="shared" si="184"/>
        <v/>
      </c>
      <c r="BP1212" s="122" t="str">
        <f t="shared" si="185"/>
        <v/>
      </c>
    </row>
    <row r="1213" spans="26:68" ht="20.100000000000001" customHeight="1" x14ac:dyDescent="0.25">
      <c r="Z1213" s="121">
        <v>678</v>
      </c>
      <c r="AA1213" s="121">
        <f t="shared" si="189"/>
        <v>-1.2879999999999998</v>
      </c>
      <c r="AB1213" s="121">
        <f t="shared" si="190"/>
        <v>0.17405037099145432</v>
      </c>
      <c r="AC1213" s="121">
        <f t="shared" si="191"/>
        <v>9.8872981591094602E-2</v>
      </c>
      <c r="AD1213" s="121">
        <f t="shared" si="192"/>
        <v>0.17405037099145432</v>
      </c>
      <c r="AE1213" s="121" t="str">
        <f t="shared" si="193"/>
        <v/>
      </c>
      <c r="AF1213" s="121" t="str">
        <f t="shared" si="194"/>
        <v/>
      </c>
      <c r="BK1213" s="130"/>
      <c r="BL1213" s="130">
        <f t="shared" si="186"/>
        <v>4.3712000000000595</v>
      </c>
      <c r="BM1213" s="147">
        <f t="shared" si="187"/>
        <v>0.73616627383722111</v>
      </c>
      <c r="BN1213" s="130">
        <f t="shared" si="188"/>
        <v>7.6455024022881179E-4</v>
      </c>
      <c r="BO1213" s="130" t="str">
        <f t="shared" si="184"/>
        <v/>
      </c>
      <c r="BP1213" s="122" t="str">
        <f t="shared" si="185"/>
        <v/>
      </c>
    </row>
    <row r="1214" spans="26:68" ht="20.100000000000001" customHeight="1" x14ac:dyDescent="0.25">
      <c r="Z1214" s="121">
        <v>679</v>
      </c>
      <c r="AA1214" s="121">
        <f t="shared" si="189"/>
        <v>-1.2839999999999998</v>
      </c>
      <c r="AB1214" s="121">
        <f t="shared" si="190"/>
        <v>0.1749479928038255</v>
      </c>
      <c r="AC1214" s="121">
        <f t="shared" si="191"/>
        <v>9.9570977710224218E-2</v>
      </c>
      <c r="AD1214" s="121">
        <f t="shared" si="192"/>
        <v>0.1749479928038255</v>
      </c>
      <c r="AE1214" s="121" t="str">
        <f t="shared" si="193"/>
        <v/>
      </c>
      <c r="AF1214" s="121" t="str">
        <f t="shared" si="194"/>
        <v/>
      </c>
      <c r="BK1214" s="130"/>
      <c r="BL1214" s="130">
        <f t="shared" si="186"/>
        <v>4.3776000000000597</v>
      </c>
      <c r="BM1214" s="147">
        <f t="shared" si="187"/>
        <v>0.7354017235969923</v>
      </c>
      <c r="BN1214" s="130">
        <f t="shared" si="188"/>
        <v>7.6489816821612155E-4</v>
      </c>
      <c r="BO1214" s="130" t="str">
        <f t="shared" si="184"/>
        <v/>
      </c>
      <c r="BP1214" s="122" t="str">
        <f t="shared" si="185"/>
        <v/>
      </c>
    </row>
    <row r="1215" spans="26:68" ht="20.100000000000001" customHeight="1" x14ac:dyDescent="0.25">
      <c r="Z1215" s="121">
        <v>680</v>
      </c>
      <c r="AA1215" s="121">
        <f t="shared" si="189"/>
        <v>-1.2799999999999998</v>
      </c>
      <c r="AB1215" s="121">
        <f t="shared" si="190"/>
        <v>0.17584743029766242</v>
      </c>
      <c r="AC1215" s="121">
        <f t="shared" si="191"/>
        <v>0.10027256795444212</v>
      </c>
      <c r="AD1215" s="121">
        <f t="shared" si="192"/>
        <v>0.17584743029766242</v>
      </c>
      <c r="AE1215" s="121" t="str">
        <f t="shared" si="193"/>
        <v/>
      </c>
      <c r="AF1215" s="121" t="str">
        <f t="shared" si="194"/>
        <v/>
      </c>
      <c r="BK1215" s="130"/>
      <c r="BL1215" s="130">
        <f t="shared" si="186"/>
        <v>4.3840000000000598</v>
      </c>
      <c r="BM1215" s="147">
        <f t="shared" si="187"/>
        <v>0.73463682542877617</v>
      </c>
      <c r="BN1215" s="130">
        <f t="shared" si="188"/>
        <v>7.6524217140316875E-4</v>
      </c>
      <c r="BO1215" s="130" t="str">
        <f t="shared" si="184"/>
        <v/>
      </c>
      <c r="BP1215" s="122" t="str">
        <f t="shared" si="185"/>
        <v/>
      </c>
    </row>
    <row r="1216" spans="26:68" ht="20.100000000000001" customHeight="1" x14ac:dyDescent="0.25">
      <c r="Z1216" s="121">
        <v>681</v>
      </c>
      <c r="AA1216" s="121">
        <f t="shared" si="189"/>
        <v>-1.2759999999999998</v>
      </c>
      <c r="AB1216" s="121">
        <f t="shared" si="190"/>
        <v>0.17674866395193792</v>
      </c>
      <c r="AC1216" s="121">
        <f t="shared" si="191"/>
        <v>0.10097775954749438</v>
      </c>
      <c r="AD1216" s="121">
        <f t="shared" si="192"/>
        <v>0.17674866395193792</v>
      </c>
      <c r="AE1216" s="121" t="str">
        <f t="shared" si="193"/>
        <v/>
      </c>
      <c r="AF1216" s="121" t="str">
        <f t="shared" si="194"/>
        <v/>
      </c>
      <c r="BK1216" s="130"/>
      <c r="BL1216" s="130">
        <f t="shared" si="186"/>
        <v>4.39040000000006</v>
      </c>
      <c r="BM1216" s="147">
        <f t="shared" si="187"/>
        <v>0.73387158325737301</v>
      </c>
      <c r="BN1216" s="130">
        <f t="shared" si="188"/>
        <v>7.6558225626210952E-4</v>
      </c>
      <c r="BO1216" s="130" t="str">
        <f t="shared" si="184"/>
        <v/>
      </c>
      <c r="BP1216" s="122" t="str">
        <f t="shared" si="185"/>
        <v/>
      </c>
    </row>
    <row r="1217" spans="26:68" ht="20.100000000000001" customHeight="1" x14ac:dyDescent="0.25">
      <c r="Z1217" s="121">
        <v>682</v>
      </c>
      <c r="AA1217" s="121">
        <f t="shared" si="189"/>
        <v>-1.2719999999999998</v>
      </c>
      <c r="AB1217" s="121">
        <f t="shared" si="190"/>
        <v>0.17765167405898522</v>
      </c>
      <c r="AC1217" s="121">
        <f t="shared" si="191"/>
        <v>0.10168655963466959</v>
      </c>
      <c r="AD1217" s="121">
        <f t="shared" si="192"/>
        <v>0.17765167405898522</v>
      </c>
      <c r="AE1217" s="121" t="str">
        <f t="shared" si="193"/>
        <v/>
      </c>
      <c r="AF1217" s="121" t="str">
        <f t="shared" si="194"/>
        <v/>
      </c>
      <c r="BK1217" s="130"/>
      <c r="BL1217" s="130">
        <f t="shared" si="186"/>
        <v>4.3968000000000602</v>
      </c>
      <c r="BM1217" s="147">
        <f t="shared" si="187"/>
        <v>0.7331060010011109</v>
      </c>
      <c r="BN1217" s="130">
        <f t="shared" si="188"/>
        <v>7.6591842929529808E-4</v>
      </c>
      <c r="BO1217" s="130" t="str">
        <f t="shared" si="184"/>
        <v/>
      </c>
      <c r="BP1217" s="122" t="str">
        <f t="shared" si="185"/>
        <v/>
      </c>
    </row>
    <row r="1218" spans="26:68" ht="20.100000000000001" customHeight="1" x14ac:dyDescent="0.25">
      <c r="Z1218" s="121">
        <v>683</v>
      </c>
      <c r="AA1218" s="121">
        <f t="shared" si="189"/>
        <v>-1.2679999999999998</v>
      </c>
      <c r="AB1218" s="121">
        <f t="shared" si="190"/>
        <v>0.178556440724806</v>
      </c>
      <c r="AC1218" s="121">
        <f t="shared" si="191"/>
        <v>0.10239897528205288</v>
      </c>
      <c r="AD1218" s="121">
        <f t="shared" si="192"/>
        <v>0.178556440724806</v>
      </c>
      <c r="AE1218" s="121" t="str">
        <f t="shared" si="193"/>
        <v/>
      </c>
      <c r="AF1218" s="121" t="str">
        <f t="shared" si="194"/>
        <v/>
      </c>
      <c r="BK1218" s="130"/>
      <c r="BL1218" s="130">
        <f t="shared" si="186"/>
        <v>4.4032000000000604</v>
      </c>
      <c r="BM1218" s="147">
        <f t="shared" si="187"/>
        <v>0.7323400825718156</v>
      </c>
      <c r="BN1218" s="130">
        <f t="shared" si="188"/>
        <v>7.6625069703362136E-4</v>
      </c>
      <c r="BO1218" s="130" t="str">
        <f t="shared" si="184"/>
        <v/>
      </c>
      <c r="BP1218" s="122" t="str">
        <f t="shared" si="185"/>
        <v/>
      </c>
    </row>
    <row r="1219" spans="26:68" ht="20.100000000000001" customHeight="1" x14ac:dyDescent="0.25">
      <c r="Z1219" s="130">
        <v>684</v>
      </c>
      <c r="AA1219" s="121">
        <f t="shared" si="189"/>
        <v>-1.2639999999999998</v>
      </c>
      <c r="AB1219" s="121">
        <f t="shared" si="190"/>
        <v>0.17946294386939488</v>
      </c>
      <c r="AC1219" s="121">
        <f t="shared" si="191"/>
        <v>0.10311501347578129</v>
      </c>
      <c r="AD1219" s="121">
        <f t="shared" si="192"/>
        <v>0.17946294386939488</v>
      </c>
      <c r="AE1219" s="121" t="str">
        <f t="shared" si="193"/>
        <v/>
      </c>
      <c r="AF1219" s="121" t="str">
        <f t="shared" si="194"/>
        <v/>
      </c>
      <c r="AM1219" s="130"/>
      <c r="AZ1219" s="130"/>
      <c r="BK1219" s="130"/>
      <c r="BL1219" s="130">
        <f t="shared" si="186"/>
        <v>4.4096000000000606</v>
      </c>
      <c r="BM1219" s="147">
        <f t="shared" si="187"/>
        <v>0.73157383187478198</v>
      </c>
      <c r="BN1219" s="130">
        <f t="shared" si="188"/>
        <v>7.6657906603605497E-4</v>
      </c>
      <c r="BO1219" s="130" t="str">
        <f t="shared" si="184"/>
        <v/>
      </c>
      <c r="BP1219" s="122" t="str">
        <f t="shared" si="185"/>
        <v/>
      </c>
    </row>
    <row r="1220" spans="26:68" ht="20.100000000000001" customHeight="1" x14ac:dyDescent="0.25">
      <c r="Z1220" s="121">
        <v>685</v>
      </c>
      <c r="AA1220" s="121">
        <f t="shared" si="189"/>
        <v>-1.2599999999999998</v>
      </c>
      <c r="AB1220" s="121">
        <f t="shared" si="190"/>
        <v>0.18037116322708038</v>
      </c>
      <c r="AC1220" s="121">
        <f t="shared" si="191"/>
        <v>0.10383468112130038</v>
      </c>
      <c r="AD1220" s="121">
        <f t="shared" si="192"/>
        <v>0.18037116322708038</v>
      </c>
      <c r="AE1220" s="121" t="str">
        <f t="shared" si="193"/>
        <v/>
      </c>
      <c r="AF1220" s="121" t="str">
        <f t="shared" si="194"/>
        <v/>
      </c>
      <c r="BK1220" s="130"/>
      <c r="BL1220" s="130">
        <f t="shared" si="186"/>
        <v>4.4160000000000608</v>
      </c>
      <c r="BM1220" s="147">
        <f t="shared" si="187"/>
        <v>0.73080725280874592</v>
      </c>
      <c r="BN1220" s="130">
        <f t="shared" si="188"/>
        <v>7.6690354289243867E-4</v>
      </c>
      <c r="BO1220" s="130" t="str">
        <f t="shared" si="184"/>
        <v/>
      </c>
      <c r="BP1220" s="122" t="str">
        <f t="shared" si="185"/>
        <v/>
      </c>
    </row>
    <row r="1221" spans="26:68" ht="20.100000000000001" customHeight="1" x14ac:dyDescent="0.25">
      <c r="Z1221" s="121">
        <v>686</v>
      </c>
      <c r="AA1221" s="121">
        <f t="shared" si="189"/>
        <v>-1.2559999999999998</v>
      </c>
      <c r="AB1221" s="121">
        <f t="shared" si="190"/>
        <v>0.18128107834688276</v>
      </c>
      <c r="AC1221" s="121">
        <f t="shared" si="191"/>
        <v>0.10455798504262231</v>
      </c>
      <c r="AD1221" s="121">
        <f t="shared" si="192"/>
        <v>0.18128107834688276</v>
      </c>
      <c r="AE1221" s="121" t="str">
        <f t="shared" si="193"/>
        <v/>
      </c>
      <c r="AF1221" s="121" t="str">
        <f t="shared" si="194"/>
        <v/>
      </c>
      <c r="BK1221" s="130"/>
      <c r="BL1221" s="130">
        <f t="shared" si="186"/>
        <v>4.4224000000000609</v>
      </c>
      <c r="BM1221" s="147">
        <f t="shared" si="187"/>
        <v>0.73004034926585348</v>
      </c>
      <c r="BN1221" s="130">
        <f t="shared" si="188"/>
        <v>7.6722413421792535E-4</v>
      </c>
      <c r="BO1221" s="130" t="str">
        <f t="shared" si="184"/>
        <v/>
      </c>
      <c r="BP1221" s="122" t="str">
        <f t="shared" si="185"/>
        <v/>
      </c>
    </row>
    <row r="1222" spans="26:68" ht="20.100000000000001" customHeight="1" x14ac:dyDescent="0.25">
      <c r="Z1222" s="121">
        <v>687</v>
      </c>
      <c r="AA1222" s="121">
        <f t="shared" si="189"/>
        <v>-1.2519999999999998</v>
      </c>
      <c r="AB1222" s="121">
        <f t="shared" si="190"/>
        <v>0.18219266859288816</v>
      </c>
      <c r="AC1222" s="121">
        <f t="shared" si="191"/>
        <v>0.1052849319815853</v>
      </c>
      <c r="AD1222" s="121">
        <f t="shared" si="192"/>
        <v>0.18219266859288816</v>
      </c>
      <c r="AE1222" s="121" t="str">
        <f t="shared" si="193"/>
        <v/>
      </c>
      <c r="AF1222" s="121" t="str">
        <f t="shared" si="194"/>
        <v/>
      </c>
      <c r="BK1222" s="130"/>
      <c r="BL1222" s="130">
        <f t="shared" si="186"/>
        <v>4.4288000000000611</v>
      </c>
      <c r="BM1222" s="147">
        <f t="shared" si="187"/>
        <v>0.72927312513163556</v>
      </c>
      <c r="BN1222" s="130">
        <f t="shared" si="188"/>
        <v>7.6754084665808797E-4</v>
      </c>
      <c r="BO1222" s="130" t="str">
        <f t="shared" si="184"/>
        <v/>
      </c>
      <c r="BP1222" s="122" t="str">
        <f t="shared" si="185"/>
        <v/>
      </c>
    </row>
    <row r="1223" spans="26:68" ht="20.100000000000001" customHeight="1" x14ac:dyDescent="0.25">
      <c r="Z1223" s="121">
        <v>688</v>
      </c>
      <c r="AA1223" s="121">
        <f t="shared" si="189"/>
        <v>-1.2479999999999998</v>
      </c>
      <c r="AB1223" s="121">
        <f t="shared" si="190"/>
        <v>0.18310591314463998</v>
      </c>
      <c r="AC1223" s="121">
        <f t="shared" si="191"/>
        <v>0.10601552859711465</v>
      </c>
      <c r="AD1223" s="121">
        <f t="shared" si="192"/>
        <v>0.18310591314463998</v>
      </c>
      <c r="AE1223" s="121" t="str">
        <f t="shared" si="193"/>
        <v/>
      </c>
      <c r="AF1223" s="121" t="str">
        <f t="shared" si="194"/>
        <v/>
      </c>
      <c r="BK1223" s="130"/>
      <c r="BL1223" s="130">
        <f t="shared" si="186"/>
        <v>4.4352000000000613</v>
      </c>
      <c r="BM1223" s="147">
        <f t="shared" si="187"/>
        <v>0.72850558428497747</v>
      </c>
      <c r="BN1223" s="130">
        <f t="shared" si="188"/>
        <v>7.6785368688470079E-4</v>
      </c>
      <c r="BO1223" s="130" t="str">
        <f t="shared" si="184"/>
        <v/>
      </c>
      <c r="BP1223" s="122" t="str">
        <f t="shared" si="185"/>
        <v/>
      </c>
    </row>
    <row r="1224" spans="26:68" ht="20.100000000000001" customHeight="1" x14ac:dyDescent="0.25">
      <c r="Z1224" s="121">
        <v>689</v>
      </c>
      <c r="AA1224" s="121">
        <f t="shared" si="189"/>
        <v>-1.2439999999999998</v>
      </c>
      <c r="AB1224" s="121">
        <f t="shared" si="190"/>
        <v>0.1840207909975464</v>
      </c>
      <c r="AC1224" s="121">
        <f t="shared" si="191"/>
        <v>0.10674978146448547</v>
      </c>
      <c r="AD1224" s="121">
        <f t="shared" si="192"/>
        <v>0.1840207909975464</v>
      </c>
      <c r="AE1224" s="121" t="str">
        <f t="shared" si="193"/>
        <v/>
      </c>
      <c r="AF1224" s="121" t="str">
        <f t="shared" si="194"/>
        <v/>
      </c>
      <c r="BK1224" s="130"/>
      <c r="BL1224" s="130">
        <f t="shared" si="186"/>
        <v>4.4416000000000615</v>
      </c>
      <c r="BM1224" s="147">
        <f t="shared" si="187"/>
        <v>0.72773773059809277</v>
      </c>
      <c r="BN1224" s="130">
        <f t="shared" si="188"/>
        <v>7.6816266159807078E-4</v>
      </c>
      <c r="BO1224" s="130" t="str">
        <f t="shared" si="184"/>
        <v/>
      </c>
      <c r="BP1224" s="122" t="str">
        <f t="shared" si="185"/>
        <v/>
      </c>
    </row>
    <row r="1225" spans="26:68" ht="20.100000000000001" customHeight="1" x14ac:dyDescent="0.25">
      <c r="Z1225" s="130">
        <v>690</v>
      </c>
      <c r="AA1225" s="121">
        <f t="shared" si="189"/>
        <v>-1.2399999999999998</v>
      </c>
      <c r="AB1225" s="121">
        <f t="shared" si="190"/>
        <v>0.18493728096330536</v>
      </c>
      <c r="AC1225" s="121">
        <f t="shared" si="191"/>
        <v>0.10748769707458694</v>
      </c>
      <c r="AD1225" s="121">
        <f t="shared" si="192"/>
        <v>0.18493728096330536</v>
      </c>
      <c r="AE1225" s="121" t="str">
        <f t="shared" si="193"/>
        <v/>
      </c>
      <c r="AF1225" s="121" t="str">
        <f t="shared" si="194"/>
        <v/>
      </c>
      <c r="AM1225" s="130"/>
      <c r="AZ1225" s="130"/>
      <c r="BK1225" s="130"/>
      <c r="BL1225" s="130">
        <f t="shared" si="186"/>
        <v>4.4480000000000617</v>
      </c>
      <c r="BM1225" s="147">
        <f t="shared" si="187"/>
        <v>0.7269695679364947</v>
      </c>
      <c r="BN1225" s="130">
        <f t="shared" si="188"/>
        <v>7.6846777752481721E-4</v>
      </c>
      <c r="BO1225" s="130" t="str">
        <f t="shared" si="184"/>
        <v/>
      </c>
      <c r="BP1225" s="122" t="str">
        <f t="shared" si="185"/>
        <v/>
      </c>
    </row>
    <row r="1226" spans="26:68" ht="20.100000000000001" customHeight="1" x14ac:dyDescent="0.25">
      <c r="Z1226" s="121">
        <v>691</v>
      </c>
      <c r="AA1226" s="121">
        <f t="shared" si="189"/>
        <v>-1.2359999999999998</v>
      </c>
      <c r="AB1226" s="121">
        <f t="shared" si="190"/>
        <v>0.18585536167034583</v>
      </c>
      <c r="AC1226" s="121">
        <f t="shared" si="191"/>
        <v>0.1082292818331884</v>
      </c>
      <c r="AD1226" s="121">
        <f t="shared" si="192"/>
        <v>0.18585536167034583</v>
      </c>
      <c r="AE1226" s="121" t="str">
        <f t="shared" si="193"/>
        <v/>
      </c>
      <c r="AF1226" s="121" t="str">
        <f t="shared" si="194"/>
        <v/>
      </c>
      <c r="BK1226" s="130"/>
      <c r="BL1226" s="130">
        <f t="shared" si="186"/>
        <v>4.4544000000000619</v>
      </c>
      <c r="BM1226" s="147">
        <f t="shared" si="187"/>
        <v>0.72620110015896988</v>
      </c>
      <c r="BN1226" s="130">
        <f t="shared" si="188"/>
        <v>7.6876904141909286E-4</v>
      </c>
      <c r="BO1226" s="130" t="str">
        <f t="shared" si="184"/>
        <v/>
      </c>
      <c r="BP1226" s="122" t="str">
        <f t="shared" si="185"/>
        <v/>
      </c>
    </row>
    <row r="1227" spans="26:68" ht="20.100000000000001" customHeight="1" x14ac:dyDescent="0.25">
      <c r="Z1227" s="121">
        <v>692</v>
      </c>
      <c r="AA1227" s="121">
        <f t="shared" si="189"/>
        <v>-1.2319999999999998</v>
      </c>
      <c r="AB1227" s="121">
        <f t="shared" si="190"/>
        <v>0.1867750115642865</v>
      </c>
      <c r="AC1227" s="121">
        <f t="shared" si="191"/>
        <v>0.10897454206020703</v>
      </c>
      <c r="AD1227" s="121">
        <f t="shared" si="192"/>
        <v>0.1867750115642865</v>
      </c>
      <c r="AE1227" s="121" t="str">
        <f t="shared" si="193"/>
        <v/>
      </c>
      <c r="AF1227" s="121" t="str">
        <f t="shared" si="194"/>
        <v/>
      </c>
      <c r="BK1227" s="130"/>
      <c r="BL1227" s="130">
        <f t="shared" si="186"/>
        <v>4.460800000000062</v>
      </c>
      <c r="BM1227" s="147">
        <f t="shared" si="187"/>
        <v>0.72543233111755079</v>
      </c>
      <c r="BN1227" s="130">
        <f t="shared" si="188"/>
        <v>7.6906646006136281E-4</v>
      </c>
      <c r="BO1227" s="130" t="str">
        <f t="shared" si="184"/>
        <v/>
      </c>
      <c r="BP1227" s="122" t="str">
        <f t="shared" si="185"/>
        <v/>
      </c>
    </row>
    <row r="1228" spans="26:68" ht="20.100000000000001" customHeight="1" x14ac:dyDescent="0.25">
      <c r="Z1228" s="121">
        <v>693</v>
      </c>
      <c r="AA1228" s="121">
        <f t="shared" si="189"/>
        <v>-1.2279999999999998</v>
      </c>
      <c r="AB1228" s="121">
        <f t="shared" si="190"/>
        <v>0.18769620890841079</v>
      </c>
      <c r="AC1228" s="121">
        <f t="shared" si="191"/>
        <v>0.10972348398897766</v>
      </c>
      <c r="AD1228" s="121">
        <f t="shared" si="192"/>
        <v>0.18769620890841079</v>
      </c>
      <c r="AE1228" s="121" t="str">
        <f t="shared" si="193"/>
        <v/>
      </c>
      <c r="AF1228" s="121" t="str">
        <f t="shared" si="194"/>
        <v/>
      </c>
      <c r="BK1228" s="130"/>
      <c r="BL1228" s="130">
        <f t="shared" si="186"/>
        <v>4.4672000000000622</v>
      </c>
      <c r="BM1228" s="147">
        <f t="shared" si="187"/>
        <v>0.72466326465748943</v>
      </c>
      <c r="BN1228" s="130">
        <f t="shared" si="188"/>
        <v>7.6936004025829341E-4</v>
      </c>
      <c r="BO1228" s="130" t="str">
        <f t="shared" si="184"/>
        <v/>
      </c>
      <c r="BP1228" s="122" t="str">
        <f t="shared" si="185"/>
        <v/>
      </c>
    </row>
    <row r="1229" spans="26:68" ht="20.100000000000001" customHeight="1" x14ac:dyDescent="0.25">
      <c r="Z1229" s="121">
        <v>694</v>
      </c>
      <c r="AA1229" s="121">
        <f t="shared" si="189"/>
        <v>-1.2239999999999998</v>
      </c>
      <c r="AB1229" s="121">
        <f t="shared" si="190"/>
        <v>0.18861893178415959</v>
      </c>
      <c r="AC1229" s="121">
        <f t="shared" si="191"/>
        <v>0.11047611376552452</v>
      </c>
      <c r="AD1229" s="121">
        <f t="shared" si="192"/>
        <v>0.18861893178415959</v>
      </c>
      <c r="AE1229" s="121" t="str">
        <f t="shared" si="193"/>
        <v/>
      </c>
      <c r="AF1229" s="121" t="str">
        <f t="shared" si="194"/>
        <v/>
      </c>
      <c r="BK1229" s="130"/>
      <c r="BL1229" s="130">
        <f t="shared" si="186"/>
        <v>4.4736000000000624</v>
      </c>
      <c r="BM1229" s="147">
        <f t="shared" si="187"/>
        <v>0.72389390461723113</v>
      </c>
      <c r="BN1229" s="130">
        <f t="shared" si="188"/>
        <v>7.6964978884330737E-4</v>
      </c>
      <c r="BO1229" s="130" t="str">
        <f t="shared" si="184"/>
        <v/>
      </c>
      <c r="BP1229" s="122" t="str">
        <f t="shared" si="185"/>
        <v/>
      </c>
    </row>
    <row r="1230" spans="26:68" ht="20.100000000000001" customHeight="1" x14ac:dyDescent="0.25">
      <c r="Z1230" s="121">
        <v>695</v>
      </c>
      <c r="AA1230" s="121">
        <f t="shared" si="189"/>
        <v>-1.2199999999999998</v>
      </c>
      <c r="AB1230" s="121">
        <f t="shared" si="190"/>
        <v>0.1895431580916403</v>
      </c>
      <c r="AC1230" s="121">
        <f t="shared" si="191"/>
        <v>0.11123243744783465</v>
      </c>
      <c r="AD1230" s="121">
        <f t="shared" si="192"/>
        <v>0.1895431580916403</v>
      </c>
      <c r="AE1230" s="121" t="str">
        <f t="shared" si="193"/>
        <v/>
      </c>
      <c r="AF1230" s="121" t="str">
        <f t="shared" si="194"/>
        <v/>
      </c>
      <c r="BK1230" s="130"/>
      <c r="BL1230" s="130">
        <f t="shared" si="186"/>
        <v>4.4800000000000626</v>
      </c>
      <c r="BM1230" s="147">
        <f t="shared" si="187"/>
        <v>0.72312425482838782</v>
      </c>
      <c r="BN1230" s="130">
        <f t="shared" si="188"/>
        <v>7.6993571267536254E-4</v>
      </c>
      <c r="BO1230" s="130" t="str">
        <f t="shared" si="184"/>
        <v/>
      </c>
      <c r="BP1230" s="122" t="str">
        <f t="shared" si="185"/>
        <v/>
      </c>
    </row>
    <row r="1231" spans="26:68" ht="20.100000000000001" customHeight="1" x14ac:dyDescent="0.25">
      <c r="Z1231" s="121">
        <v>696</v>
      </c>
      <c r="AA1231" s="121">
        <f t="shared" si="189"/>
        <v>-1.2159999999999997</v>
      </c>
      <c r="AB1231" s="121">
        <f t="shared" si="190"/>
        <v>0.19046886555015347</v>
      </c>
      <c r="AC1231" s="121">
        <f t="shared" si="191"/>
        <v>0.1119924610051337</v>
      </c>
      <c r="AD1231" s="121">
        <f t="shared" si="192"/>
        <v>0.19046886555015347</v>
      </c>
      <c r="AE1231" s="121" t="str">
        <f t="shared" si="193"/>
        <v/>
      </c>
      <c r="AF1231" s="121" t="str">
        <f t="shared" si="194"/>
        <v/>
      </c>
      <c r="BK1231" s="130"/>
      <c r="BL1231" s="130">
        <f t="shared" si="186"/>
        <v>4.4864000000000628</v>
      </c>
      <c r="BM1231" s="147">
        <f t="shared" si="187"/>
        <v>0.72235431911571246</v>
      </c>
      <c r="BN1231" s="130">
        <f t="shared" si="188"/>
        <v>7.7021781863884087E-4</v>
      </c>
      <c r="BO1231" s="130" t="str">
        <f t="shared" si="184"/>
        <v/>
      </c>
      <c r="BP1231" s="122" t="str">
        <f t="shared" si="185"/>
        <v/>
      </c>
    </row>
    <row r="1232" spans="26:68" ht="20.100000000000001" customHeight="1" x14ac:dyDescent="0.25">
      <c r="Z1232" s="130">
        <v>697</v>
      </c>
      <c r="AA1232" s="121">
        <f t="shared" si="189"/>
        <v>-1.2119999999999997</v>
      </c>
      <c r="AB1232" s="121">
        <f t="shared" si="190"/>
        <v>0.19139603169873612</v>
      </c>
      <c r="AC1232" s="121">
        <f t="shared" si="191"/>
        <v>0.11275619031716393</v>
      </c>
      <c r="AD1232" s="121">
        <f t="shared" si="192"/>
        <v>0.19139603169873612</v>
      </c>
      <c r="AE1232" s="121" t="str">
        <f t="shared" si="193"/>
        <v/>
      </c>
      <c r="AF1232" s="121" t="str">
        <f t="shared" si="194"/>
        <v/>
      </c>
      <c r="AM1232" s="130"/>
      <c r="AZ1232" s="130"/>
      <c r="BK1232" s="130"/>
      <c r="BL1232" s="130">
        <f t="shared" si="186"/>
        <v>4.492800000000063</v>
      </c>
      <c r="BM1232" s="147">
        <f t="shared" si="187"/>
        <v>0.72158410129707362</v>
      </c>
      <c r="BN1232" s="130">
        <f t="shared" si="188"/>
        <v>7.7049611364332637E-4</v>
      </c>
      <c r="BO1232" s="130" t="str">
        <f t="shared" si="184"/>
        <v/>
      </c>
      <c r="BP1232" s="122" t="str">
        <f t="shared" si="185"/>
        <v/>
      </c>
    </row>
    <row r="1233" spans="26:68" ht="20.100000000000001" customHeight="1" x14ac:dyDescent="0.25">
      <c r="Z1233" s="121">
        <v>698</v>
      </c>
      <c r="AA1233" s="121">
        <f t="shared" si="189"/>
        <v>-1.2079999999999997</v>
      </c>
      <c r="AB1233" s="121">
        <f t="shared" si="190"/>
        <v>0.19232463389672252</v>
      </c>
      <c r="AC1233" s="121">
        <f t="shared" si="191"/>
        <v>0.1135236311734641</v>
      </c>
      <c r="AD1233" s="121">
        <f t="shared" si="192"/>
        <v>0.19232463389672252</v>
      </c>
      <c r="AE1233" s="121" t="str">
        <f t="shared" si="193"/>
        <v/>
      </c>
      <c r="AF1233" s="121" t="str">
        <f t="shared" si="194"/>
        <v/>
      </c>
      <c r="BK1233" s="130"/>
      <c r="BL1233" s="130">
        <f t="shared" si="186"/>
        <v>4.4992000000000631</v>
      </c>
      <c r="BM1233" s="147">
        <f t="shared" si="187"/>
        <v>0.72081360518343029</v>
      </c>
      <c r="BN1233" s="130">
        <f t="shared" si="188"/>
        <v>7.7077060462427127E-4</v>
      </c>
      <c r="BO1233" s="130" t="str">
        <f t="shared" si="184"/>
        <v/>
      </c>
      <c r="BP1233" s="122" t="str">
        <f t="shared" si="185"/>
        <v/>
      </c>
    </row>
    <row r="1234" spans="26:68" ht="20.100000000000001" customHeight="1" x14ac:dyDescent="0.25">
      <c r="Z1234" s="121">
        <v>699</v>
      </c>
      <c r="AA1234" s="121">
        <f t="shared" si="189"/>
        <v>-1.2039999999999997</v>
      </c>
      <c r="AB1234" s="121">
        <f t="shared" si="190"/>
        <v>0.19325464932432182</v>
      </c>
      <c r="AC1234" s="121">
        <f t="shared" si="191"/>
        <v>0.1142947892726518</v>
      </c>
      <c r="AD1234" s="121">
        <f t="shared" si="192"/>
        <v>0.19325464932432182</v>
      </c>
      <c r="AE1234" s="121" t="str">
        <f t="shared" si="193"/>
        <v/>
      </c>
      <c r="AF1234" s="121" t="str">
        <f t="shared" si="194"/>
        <v/>
      </c>
      <c r="BK1234" s="130"/>
      <c r="BL1234" s="130">
        <f t="shared" si="186"/>
        <v>4.5056000000000633</v>
      </c>
      <c r="BM1234" s="147">
        <f t="shared" si="187"/>
        <v>0.72004283457880602</v>
      </c>
      <c r="BN1234" s="130">
        <f t="shared" si="188"/>
        <v>7.7104129854055348E-4</v>
      </c>
      <c r="BO1234" s="130" t="str">
        <f t="shared" ref="BO1234:BO1297" si="195">IF(BM1234&lt;(1-$BK$534),BN1234,"")</f>
        <v/>
      </c>
      <c r="BP1234" s="122" t="str">
        <f t="shared" ref="BP1234:BP1297" si="196">IF(BM1234&lt;(1-$BK$540),BN1234,"")</f>
        <v/>
      </c>
    </row>
    <row r="1235" spans="26:68" ht="20.100000000000001" customHeight="1" x14ac:dyDescent="0.25">
      <c r="Z1235" s="121">
        <v>700</v>
      </c>
      <c r="AA1235" s="121">
        <f t="shared" si="189"/>
        <v>-1.1999999999999997</v>
      </c>
      <c r="AB1235" s="121">
        <f t="shared" si="190"/>
        <v>0.19418605498321304</v>
      </c>
      <c r="AC1235" s="121">
        <f t="shared" si="191"/>
        <v>0.1150696702217083</v>
      </c>
      <c r="AD1235" s="121">
        <f t="shared" si="192"/>
        <v>0.19418605498321304</v>
      </c>
      <c r="AE1235" s="121" t="str">
        <f t="shared" si="193"/>
        <v/>
      </c>
      <c r="AF1235" s="121" t="str">
        <f t="shared" si="194"/>
        <v/>
      </c>
      <c r="BK1235" s="130"/>
      <c r="BL1235" s="130">
        <f t="shared" ref="BL1235:BL1298" si="197">BL1234+$BO$526</f>
        <v>4.5120000000000635</v>
      </c>
      <c r="BM1235" s="147">
        <f t="shared" ref="BM1235:BM1298" si="198">_xlfn.CHISQ.DIST.RT(BL1235,7)</f>
        <v>0.71927179328026547</v>
      </c>
      <c r="BN1235" s="130">
        <f t="shared" ref="BN1235:BN1298" si="199">BM1235-BM1236</f>
        <v>7.7130820237747422E-4</v>
      </c>
      <c r="BO1235" s="130" t="str">
        <f t="shared" si="195"/>
        <v/>
      </c>
      <c r="BP1235" s="122" t="str">
        <f t="shared" si="196"/>
        <v/>
      </c>
    </row>
    <row r="1236" spans="26:68" ht="20.100000000000001" customHeight="1" x14ac:dyDescent="0.25">
      <c r="Z1236" s="121">
        <v>701</v>
      </c>
      <c r="AA1236" s="121">
        <f t="shared" si="189"/>
        <v>-1.1959999999999997</v>
      </c>
      <c r="AB1236" s="121">
        <f t="shared" si="190"/>
        <v>0.19511882769715705</v>
      </c>
      <c r="AC1236" s="121">
        <f t="shared" si="191"/>
        <v>0.11584827953526546</v>
      </c>
      <c r="AD1236" s="121">
        <f t="shared" si="192"/>
        <v>0.19511882769715705</v>
      </c>
      <c r="AE1236" s="121" t="str">
        <f t="shared" si="193"/>
        <v/>
      </c>
      <c r="AF1236" s="121" t="str">
        <f t="shared" si="194"/>
        <v/>
      </c>
      <c r="BK1236" s="130"/>
      <c r="BL1236" s="130">
        <f t="shared" si="197"/>
        <v>4.5184000000000637</v>
      </c>
      <c r="BM1236" s="147">
        <f t="shared" si="198"/>
        <v>0.718500485077888</v>
      </c>
      <c r="BN1236" s="130">
        <f t="shared" si="199"/>
        <v>7.715713231426502E-4</v>
      </c>
      <c r="BO1236" s="130" t="str">
        <f t="shared" si="195"/>
        <v/>
      </c>
      <c r="BP1236" s="122" t="str">
        <f t="shared" si="196"/>
        <v/>
      </c>
    </row>
    <row r="1237" spans="26:68" ht="20.100000000000001" customHeight="1" x14ac:dyDescent="0.25">
      <c r="Z1237" s="121">
        <v>702</v>
      </c>
      <c r="AA1237" s="121">
        <f t="shared" si="189"/>
        <v>-1.1919999999999997</v>
      </c>
      <c r="AB1237" s="121">
        <f t="shared" si="190"/>
        <v>0.19605294411262617</v>
      </c>
      <c r="AC1237" s="121">
        <f t="shared" si="191"/>
        <v>0.11663062263489543</v>
      </c>
      <c r="AD1237" s="121">
        <f t="shared" si="192"/>
        <v>0.19605294411262617</v>
      </c>
      <c r="AE1237" s="121" t="str">
        <f t="shared" si="193"/>
        <v/>
      </c>
      <c r="AF1237" s="121" t="str">
        <f t="shared" si="194"/>
        <v/>
      </c>
      <c r="BK1237" s="130"/>
      <c r="BL1237" s="130">
        <f t="shared" si="197"/>
        <v>4.5248000000000639</v>
      </c>
      <c r="BM1237" s="147">
        <f t="shared" si="198"/>
        <v>0.71772891375474535</v>
      </c>
      <c r="BN1237" s="130">
        <f t="shared" si="199"/>
        <v>7.7183066786912224E-4</v>
      </c>
      <c r="BO1237" s="130" t="str">
        <f t="shared" si="195"/>
        <v/>
      </c>
      <c r="BP1237" s="122" t="str">
        <f t="shared" si="196"/>
        <v/>
      </c>
    </row>
    <row r="1238" spans="26:68" ht="20.100000000000001" customHeight="1" x14ac:dyDescent="0.25">
      <c r="Z1238" s="130">
        <v>703</v>
      </c>
      <c r="AA1238" s="121">
        <f t="shared" si="189"/>
        <v>-1.1879999999999997</v>
      </c>
      <c r="AB1238" s="121">
        <f t="shared" si="190"/>
        <v>0.19698838069945057</v>
      </c>
      <c r="AC1238" s="121">
        <f t="shared" si="191"/>
        <v>0.11741670484840276</v>
      </c>
      <c r="AD1238" s="121">
        <f t="shared" si="192"/>
        <v>0.19698838069945057</v>
      </c>
      <c r="AE1238" s="121" t="str">
        <f t="shared" si="193"/>
        <v/>
      </c>
      <c r="AF1238" s="121" t="str">
        <f t="shared" si="194"/>
        <v/>
      </c>
      <c r="AM1238" s="130"/>
      <c r="AZ1238" s="130"/>
      <c r="BK1238" s="130"/>
      <c r="BL1238" s="130">
        <f t="shared" si="197"/>
        <v>4.5312000000000641</v>
      </c>
      <c r="BM1238" s="147">
        <f t="shared" si="198"/>
        <v>0.71695708308687622</v>
      </c>
      <c r="BN1238" s="130">
        <f t="shared" si="199"/>
        <v>7.7208624361346789E-4</v>
      </c>
      <c r="BO1238" s="130" t="str">
        <f t="shared" si="195"/>
        <v/>
      </c>
      <c r="BP1238" s="122" t="str">
        <f t="shared" si="196"/>
        <v/>
      </c>
    </row>
    <row r="1239" spans="26:68" ht="20.100000000000001" customHeight="1" x14ac:dyDescent="0.25">
      <c r="Z1239" s="121">
        <v>704</v>
      </c>
      <c r="AA1239" s="121">
        <f t="shared" ref="AA1239:AA1302" si="200">$AA$529+(Z1239*$AA$532)</f>
        <v>-1.1840000000000002</v>
      </c>
      <c r="AB1239" s="121">
        <f t="shared" ref="AB1239:AB1302" si="201">_xlfn.NORM.DIST(AA1239,AA$525,AA$526,0)</f>
        <v>0.19792511375148211</v>
      </c>
      <c r="AC1239" s="121">
        <f t="shared" ref="AC1239:AC1302" si="202">_xlfn.NORM.DIST(AA1239,AA$525,AA$526,1)</f>
        <v>0.11820653140911903</v>
      </c>
      <c r="AD1239" s="121">
        <f t="shared" ref="AD1239:AD1302" si="203">IF(OR(AC1239&lt;$AE$531,AC1239&gt;$AE$532),AB1239,"")</f>
        <v>0.19792511375148211</v>
      </c>
      <c r="AE1239" s="121" t="str">
        <f t="shared" ref="AE1239:AE1302" si="204">IF(AND(AC1239&gt;$AE$531,AC1239&lt;$AE$532),AB1239,"")</f>
        <v/>
      </c>
      <c r="AF1239" s="121" t="str">
        <f t="shared" ref="AF1239:AF1302" si="205">IF(AB1239=MAX($AB$535:$AB$2535),AB1239,"")</f>
        <v/>
      </c>
      <c r="BK1239" s="130"/>
      <c r="BL1239" s="130">
        <f t="shared" si="197"/>
        <v>4.5376000000000642</v>
      </c>
      <c r="BM1239" s="147">
        <f t="shared" si="198"/>
        <v>0.71618499684326276</v>
      </c>
      <c r="BN1239" s="130">
        <f t="shared" si="199"/>
        <v>7.7233805745502426E-4</v>
      </c>
      <c r="BO1239" s="130" t="str">
        <f t="shared" si="195"/>
        <v/>
      </c>
      <c r="BP1239" s="122" t="str">
        <f t="shared" si="196"/>
        <v/>
      </c>
    </row>
    <row r="1240" spans="26:68" ht="20.100000000000001" customHeight="1" x14ac:dyDescent="0.25">
      <c r="Z1240" s="121">
        <v>705</v>
      </c>
      <c r="AA1240" s="121">
        <f t="shared" si="200"/>
        <v>-1.1800000000000002</v>
      </c>
      <c r="AB1240" s="121">
        <f t="shared" si="201"/>
        <v>0.19886311938727586</v>
      </c>
      <c r="AC1240" s="121">
        <f t="shared" si="202"/>
        <v>0.11900010745520065</v>
      </c>
      <c r="AD1240" s="121">
        <f t="shared" si="203"/>
        <v>0.19886311938727586</v>
      </c>
      <c r="AE1240" s="121" t="str">
        <f t="shared" si="204"/>
        <v/>
      </c>
      <c r="AF1240" s="121" t="str">
        <f t="shared" si="205"/>
        <v/>
      </c>
      <c r="BK1240" s="130"/>
      <c r="BL1240" s="130">
        <f t="shared" si="197"/>
        <v>4.5440000000000644</v>
      </c>
      <c r="BM1240" s="147">
        <f t="shared" si="198"/>
        <v>0.71541265878580773</v>
      </c>
      <c r="BN1240" s="130">
        <f t="shared" si="199"/>
        <v>7.7258611649722031E-4</v>
      </c>
      <c r="BO1240" s="130" t="str">
        <f t="shared" si="195"/>
        <v/>
      </c>
      <c r="BP1240" s="122" t="str">
        <f t="shared" si="196"/>
        <v/>
      </c>
    </row>
    <row r="1241" spans="26:68" ht="20.100000000000001" customHeight="1" x14ac:dyDescent="0.25">
      <c r="Z1241" s="121">
        <v>706</v>
      </c>
      <c r="AA1241" s="121">
        <f t="shared" si="200"/>
        <v>-1.1760000000000002</v>
      </c>
      <c r="AB1241" s="121">
        <f t="shared" si="201"/>
        <v>0.19980237355078795</v>
      </c>
      <c r="AC1241" s="121">
        <f t="shared" si="202"/>
        <v>0.11979743802892859</v>
      </c>
      <c r="AD1241" s="121">
        <f t="shared" si="203"/>
        <v>0.19980237355078795</v>
      </c>
      <c r="AE1241" s="121" t="str">
        <f t="shared" si="204"/>
        <v/>
      </c>
      <c r="AF1241" s="121" t="str">
        <f t="shared" si="205"/>
        <v/>
      </c>
      <c r="BK1241" s="130"/>
      <c r="BL1241" s="130">
        <f t="shared" si="197"/>
        <v>4.5504000000000646</v>
      </c>
      <c r="BM1241" s="147">
        <f t="shared" si="198"/>
        <v>0.71464007266931051</v>
      </c>
      <c r="BN1241" s="130">
        <f t="shared" si="199"/>
        <v>7.7283042786624456E-4</v>
      </c>
      <c r="BO1241" s="130" t="str">
        <f t="shared" si="195"/>
        <v/>
      </c>
      <c r="BP1241" s="122" t="str">
        <f t="shared" si="196"/>
        <v/>
      </c>
    </row>
    <row r="1242" spans="26:68" ht="20.100000000000001" customHeight="1" x14ac:dyDescent="0.25">
      <c r="Z1242" s="121">
        <v>707</v>
      </c>
      <c r="AA1242" s="121">
        <f t="shared" si="200"/>
        <v>-1.1720000000000002</v>
      </c>
      <c r="AB1242" s="121">
        <f t="shared" si="201"/>
        <v>0.20074285201209172</v>
      </c>
      <c r="AC1242" s="121">
        <f t="shared" si="202"/>
        <v>0.12059852807601174</v>
      </c>
      <c r="AD1242" s="121">
        <f t="shared" si="203"/>
        <v>0.20074285201209172</v>
      </c>
      <c r="AE1242" s="121" t="str">
        <f t="shared" si="204"/>
        <v/>
      </c>
      <c r="AF1242" s="121" t="str">
        <f t="shared" si="205"/>
        <v/>
      </c>
      <c r="BK1242" s="130"/>
      <c r="BL1242" s="130">
        <f t="shared" si="197"/>
        <v>4.5568000000000648</v>
      </c>
      <c r="BM1242" s="147">
        <f t="shared" si="198"/>
        <v>0.71386724224144427</v>
      </c>
      <c r="BN1242" s="130">
        <f t="shared" si="199"/>
        <v>7.7307099871126717E-4</v>
      </c>
      <c r="BO1242" s="130" t="str">
        <f t="shared" si="195"/>
        <v/>
      </c>
      <c r="BP1242" s="122" t="str">
        <f t="shared" si="196"/>
        <v/>
      </c>
    </row>
    <row r="1243" spans="26:68" ht="20.100000000000001" customHeight="1" x14ac:dyDescent="0.25">
      <c r="Z1243" s="121">
        <v>708</v>
      </c>
      <c r="AA1243" s="121">
        <f t="shared" si="200"/>
        <v>-1.1680000000000001</v>
      </c>
      <c r="AB1243" s="121">
        <f t="shared" si="201"/>
        <v>0.20168453036811068</v>
      </c>
      <c r="AC1243" s="121">
        <f t="shared" si="202"/>
        <v>0.12140338244489259</v>
      </c>
      <c r="AD1243" s="121">
        <f t="shared" si="203"/>
        <v>0.20168453036811068</v>
      </c>
      <c r="AE1243" s="121" t="str">
        <f t="shared" si="204"/>
        <v/>
      </c>
      <c r="AF1243" s="121" t="str">
        <f t="shared" si="205"/>
        <v/>
      </c>
      <c r="BK1243" s="130"/>
      <c r="BL1243" s="130">
        <f t="shared" si="197"/>
        <v>4.563200000000065</v>
      </c>
      <c r="BM1243" s="147">
        <f t="shared" si="198"/>
        <v>0.713094171242733</v>
      </c>
      <c r="BN1243" s="130">
        <f t="shared" si="199"/>
        <v>7.7330783620366272E-4</v>
      </c>
      <c r="BO1243" s="130" t="str">
        <f t="shared" si="195"/>
        <v/>
      </c>
      <c r="BP1243" s="122" t="str">
        <f t="shared" si="196"/>
        <v/>
      </c>
    </row>
    <row r="1244" spans="26:68" ht="20.100000000000001" customHeight="1" x14ac:dyDescent="0.25">
      <c r="Z1244" s="121">
        <v>709</v>
      </c>
      <c r="AA1244" s="121">
        <f t="shared" si="200"/>
        <v>-1.1640000000000001</v>
      </c>
      <c r="AB1244" s="121">
        <f t="shared" si="201"/>
        <v>0.20262738404336905</v>
      </c>
      <c r="AC1244" s="121">
        <f t="shared" si="202"/>
        <v>0.12221200588605655</v>
      </c>
      <c r="AD1244" s="121">
        <f t="shared" si="203"/>
        <v>0.20262738404336905</v>
      </c>
      <c r="AE1244" s="121" t="str">
        <f t="shared" si="204"/>
        <v/>
      </c>
      <c r="AF1244" s="121" t="str">
        <f t="shared" si="205"/>
        <v/>
      </c>
      <c r="BK1244" s="130"/>
      <c r="BL1244" s="130">
        <f t="shared" si="197"/>
        <v>4.5696000000000652</v>
      </c>
      <c r="BM1244" s="147">
        <f t="shared" si="198"/>
        <v>0.71232086340652934</v>
      </c>
      <c r="BN1244" s="130">
        <f t="shared" si="199"/>
        <v>7.7354094753689928E-4</v>
      </c>
      <c r="BO1244" s="130" t="str">
        <f t="shared" si="195"/>
        <v/>
      </c>
      <c r="BP1244" s="122" t="str">
        <f t="shared" si="196"/>
        <v/>
      </c>
    </row>
    <row r="1245" spans="26:68" ht="20.100000000000001" customHeight="1" x14ac:dyDescent="0.25">
      <c r="Z1245" s="130">
        <v>710</v>
      </c>
      <c r="AA1245" s="121">
        <f t="shared" si="200"/>
        <v>-1.1600000000000001</v>
      </c>
      <c r="AB1245" s="121">
        <f t="shared" si="201"/>
        <v>0.20357138829075938</v>
      </c>
      <c r="AC1245" s="121">
        <f t="shared" si="202"/>
        <v>0.12302440305134332</v>
      </c>
      <c r="AD1245" s="121">
        <f t="shared" si="203"/>
        <v>0.20357138829075938</v>
      </c>
      <c r="AE1245" s="121" t="str">
        <f t="shared" si="204"/>
        <v/>
      </c>
      <c r="AF1245" s="121" t="str">
        <f t="shared" si="205"/>
        <v/>
      </c>
      <c r="AM1245" s="130"/>
      <c r="AZ1245" s="130"/>
      <c r="BK1245" s="130"/>
      <c r="BL1245" s="130">
        <f t="shared" si="197"/>
        <v>4.5760000000000653</v>
      </c>
      <c r="BM1245" s="147">
        <f t="shared" si="198"/>
        <v>0.71154732245899244</v>
      </c>
      <c r="BN1245" s="130">
        <f t="shared" si="199"/>
        <v>7.7377033992720445E-4</v>
      </c>
      <c r="BO1245" s="130" t="str">
        <f t="shared" si="195"/>
        <v/>
      </c>
      <c r="BP1245" s="122" t="str">
        <f t="shared" si="196"/>
        <v/>
      </c>
    </row>
    <row r="1246" spans="26:68" ht="20.100000000000001" customHeight="1" x14ac:dyDescent="0.25">
      <c r="Z1246" s="121">
        <v>711</v>
      </c>
      <c r="AA1246" s="121">
        <f t="shared" si="200"/>
        <v>-1.1560000000000001</v>
      </c>
      <c r="AB1246" s="121">
        <f t="shared" si="201"/>
        <v>0.20451651819232791</v>
      </c>
      <c r="AC1246" s="121">
        <f t="shared" si="202"/>
        <v>0.12384057849326242</v>
      </c>
      <c r="AD1246" s="121">
        <f t="shared" si="203"/>
        <v>0.20451651819232791</v>
      </c>
      <c r="AE1246" s="121" t="str">
        <f t="shared" si="204"/>
        <v/>
      </c>
      <c r="AF1246" s="121" t="str">
        <f t="shared" si="205"/>
        <v/>
      </c>
      <c r="BK1246" s="130"/>
      <c r="BL1246" s="130">
        <f t="shared" si="197"/>
        <v>4.5824000000000655</v>
      </c>
      <c r="BM1246" s="147">
        <f t="shared" si="198"/>
        <v>0.71077355211906523</v>
      </c>
      <c r="BN1246" s="130">
        <f t="shared" si="199"/>
        <v>7.73996020611456E-4</v>
      </c>
      <c r="BO1246" s="130" t="str">
        <f t="shared" si="195"/>
        <v/>
      </c>
      <c r="BP1246" s="122" t="str">
        <f t="shared" si="196"/>
        <v/>
      </c>
    </row>
    <row r="1247" spans="26:68" ht="20.100000000000001" customHeight="1" x14ac:dyDescent="0.25">
      <c r="Z1247" s="121">
        <v>712</v>
      </c>
      <c r="AA1247" s="121">
        <f t="shared" si="200"/>
        <v>-1.1520000000000001</v>
      </c>
      <c r="AB1247" s="121">
        <f t="shared" si="201"/>
        <v>0.20546274866007688</v>
      </c>
      <c r="AC1247" s="121">
        <f t="shared" si="202"/>
        <v>0.12466053666431107</v>
      </c>
      <c r="AD1247" s="121">
        <f t="shared" si="203"/>
        <v>0.20546274866007688</v>
      </c>
      <c r="AE1247" s="121" t="str">
        <f t="shared" si="204"/>
        <v/>
      </c>
      <c r="AF1247" s="121" t="str">
        <f t="shared" si="205"/>
        <v/>
      </c>
      <c r="BK1247" s="130"/>
      <c r="BL1247" s="130">
        <f t="shared" si="197"/>
        <v>4.5888000000000657</v>
      </c>
      <c r="BM1247" s="147">
        <f t="shared" si="198"/>
        <v>0.70999955609845378</v>
      </c>
      <c r="BN1247" s="130">
        <f t="shared" si="199"/>
        <v>7.7421799685006842E-4</v>
      </c>
      <c r="BO1247" s="130" t="str">
        <f t="shared" si="195"/>
        <v/>
      </c>
      <c r="BP1247" s="122" t="str">
        <f t="shared" si="196"/>
        <v/>
      </c>
    </row>
    <row r="1248" spans="26:68" ht="20.100000000000001" customHeight="1" x14ac:dyDescent="0.25">
      <c r="Z1248" s="121">
        <v>713</v>
      </c>
      <c r="AA1248" s="121">
        <f t="shared" si="200"/>
        <v>-1.1480000000000001</v>
      </c>
      <c r="AB1248" s="121">
        <f t="shared" si="201"/>
        <v>0.20641005443678437</v>
      </c>
      <c r="AC1248" s="121">
        <f t="shared" si="202"/>
        <v>0.12548428191629576</v>
      </c>
      <c r="AD1248" s="121">
        <f t="shared" si="203"/>
        <v>0.20641005443678437</v>
      </c>
      <c r="AE1248" s="121" t="str">
        <f t="shared" si="204"/>
        <v/>
      </c>
      <c r="AF1248" s="121" t="str">
        <f t="shared" si="205"/>
        <v/>
      </c>
      <c r="BK1248" s="130"/>
      <c r="BL1248" s="130">
        <f t="shared" si="197"/>
        <v>4.5952000000000659</v>
      </c>
      <c r="BM1248" s="147">
        <f t="shared" si="198"/>
        <v>0.70922533810160371</v>
      </c>
      <c r="BN1248" s="130">
        <f t="shared" si="199"/>
        <v>7.7443627592221898E-4</v>
      </c>
      <c r="BO1248" s="130" t="str">
        <f t="shared" si="195"/>
        <v/>
      </c>
      <c r="BP1248" s="122" t="str">
        <f t="shared" si="196"/>
        <v/>
      </c>
    </row>
    <row r="1249" spans="26:68" ht="20.100000000000001" customHeight="1" x14ac:dyDescent="0.25">
      <c r="Z1249" s="121">
        <v>714</v>
      </c>
      <c r="AA1249" s="121">
        <f t="shared" si="200"/>
        <v>-1.1440000000000001</v>
      </c>
      <c r="AB1249" s="121">
        <f t="shared" si="201"/>
        <v>0.20735841009684183</v>
      </c>
      <c r="AC1249" s="121">
        <f t="shared" si="202"/>
        <v>0.12631181849965725</v>
      </c>
      <c r="AD1249" s="121">
        <f t="shared" si="203"/>
        <v>0.20735841009684183</v>
      </c>
      <c r="AE1249" s="121" t="str">
        <f t="shared" si="204"/>
        <v/>
      </c>
      <c r="AF1249" s="121" t="str">
        <f t="shared" si="205"/>
        <v/>
      </c>
      <c r="BK1249" s="130"/>
      <c r="BL1249" s="130">
        <f t="shared" si="197"/>
        <v>4.6016000000000661</v>
      </c>
      <c r="BM1249" s="147">
        <f t="shared" si="198"/>
        <v>0.70845090182568149</v>
      </c>
      <c r="BN1249" s="130">
        <f t="shared" si="199"/>
        <v>7.7465086512984449E-4</v>
      </c>
      <c r="BO1249" s="130" t="str">
        <f t="shared" si="195"/>
        <v/>
      </c>
      <c r="BP1249" s="122" t="str">
        <f t="shared" si="196"/>
        <v/>
      </c>
    </row>
    <row r="1250" spans="26:68" ht="20.100000000000001" customHeight="1" x14ac:dyDescent="0.25">
      <c r="Z1250" s="121">
        <v>715</v>
      </c>
      <c r="AA1250" s="121">
        <f t="shared" si="200"/>
        <v>-1.1400000000000001</v>
      </c>
      <c r="AB1250" s="121">
        <f t="shared" si="201"/>
        <v>0.20830779004710831</v>
      </c>
      <c r="AC1250" s="121">
        <f t="shared" si="202"/>
        <v>0.12714315056279821</v>
      </c>
      <c r="AD1250" s="121">
        <f t="shared" si="203"/>
        <v>0.20830779004710831</v>
      </c>
      <c r="AE1250" s="121" t="str">
        <f t="shared" si="204"/>
        <v/>
      </c>
      <c r="AF1250" s="121" t="str">
        <f t="shared" si="205"/>
        <v/>
      </c>
      <c r="BK1250" s="130"/>
      <c r="BL1250" s="130">
        <f t="shared" si="197"/>
        <v>4.6080000000000663</v>
      </c>
      <c r="BM1250" s="147">
        <f t="shared" si="198"/>
        <v>0.70767625096055164</v>
      </c>
      <c r="BN1250" s="130">
        <f t="shared" si="199"/>
        <v>7.7486177179553195E-4</v>
      </c>
      <c r="BO1250" s="130" t="str">
        <f t="shared" si="195"/>
        <v/>
      </c>
      <c r="BP1250" s="122" t="str">
        <f t="shared" si="196"/>
        <v/>
      </c>
    </row>
    <row r="1251" spans="26:68" ht="20.100000000000001" customHeight="1" x14ac:dyDescent="0.25">
      <c r="Z1251" s="130">
        <v>716</v>
      </c>
      <c r="AA1251" s="121">
        <f t="shared" si="200"/>
        <v>-1.1360000000000001</v>
      </c>
      <c r="AB1251" s="121">
        <f t="shared" si="201"/>
        <v>0.20925816852778276</v>
      </c>
      <c r="AC1251" s="121">
        <f t="shared" si="202"/>
        <v>0.12797828215141535</v>
      </c>
      <c r="AD1251" s="121">
        <f t="shared" si="203"/>
        <v>0.20925816852778276</v>
      </c>
      <c r="AE1251" s="121" t="str">
        <f t="shared" si="204"/>
        <v/>
      </c>
      <c r="AF1251" s="121" t="str">
        <f t="shared" si="205"/>
        <v/>
      </c>
      <c r="AM1251" s="130"/>
      <c r="AZ1251" s="130"/>
      <c r="BK1251" s="130"/>
      <c r="BL1251" s="130">
        <f t="shared" si="197"/>
        <v>4.6144000000000664</v>
      </c>
      <c r="BM1251" s="147">
        <f t="shared" si="198"/>
        <v>0.70690138918875611</v>
      </c>
      <c r="BN1251" s="130">
        <f t="shared" si="199"/>
        <v>7.7506900326151928E-4</v>
      </c>
      <c r="BO1251" s="130" t="str">
        <f t="shared" si="195"/>
        <v/>
      </c>
      <c r="BP1251" s="122" t="str">
        <f t="shared" si="196"/>
        <v/>
      </c>
    </row>
    <row r="1252" spans="26:68" ht="20.100000000000001" customHeight="1" x14ac:dyDescent="0.25">
      <c r="Z1252" s="121">
        <v>717</v>
      </c>
      <c r="AA1252" s="121">
        <f t="shared" si="200"/>
        <v>-1.1320000000000001</v>
      </c>
      <c r="AB1252" s="121">
        <f t="shared" si="201"/>
        <v>0.21020951961329309</v>
      </c>
      <c r="AC1252" s="121">
        <f t="shared" si="202"/>
        <v>0.12881721720783423</v>
      </c>
      <c r="AD1252" s="121">
        <f t="shared" si="203"/>
        <v>0.21020951961329309</v>
      </c>
      <c r="AE1252" s="121" t="str">
        <f t="shared" si="204"/>
        <v/>
      </c>
      <c r="AF1252" s="121" t="str">
        <f t="shared" si="205"/>
        <v/>
      </c>
      <c r="BK1252" s="130"/>
      <c r="BL1252" s="130">
        <f t="shared" si="197"/>
        <v>4.6208000000000666</v>
      </c>
      <c r="BM1252" s="147">
        <f t="shared" si="198"/>
        <v>0.70612632018549459</v>
      </c>
      <c r="BN1252" s="130">
        <f t="shared" si="199"/>
        <v>7.7527256689158275E-4</v>
      </c>
      <c r="BO1252" s="130" t="str">
        <f t="shared" si="195"/>
        <v/>
      </c>
      <c r="BP1252" s="122" t="str">
        <f t="shared" si="196"/>
        <v/>
      </c>
    </row>
    <row r="1253" spans="26:68" ht="20.100000000000001" customHeight="1" x14ac:dyDescent="0.25">
      <c r="Z1253" s="121">
        <v>718</v>
      </c>
      <c r="AA1253" s="121">
        <f t="shared" si="200"/>
        <v>-1.1280000000000001</v>
      </c>
      <c r="AB1253" s="121">
        <f t="shared" si="201"/>
        <v>0.21116181721320312</v>
      </c>
      <c r="AC1253" s="121">
        <f t="shared" si="202"/>
        <v>0.12965995957034815</v>
      </c>
      <c r="AD1253" s="121">
        <f t="shared" si="203"/>
        <v>0.21116181721320312</v>
      </c>
      <c r="AE1253" s="121" t="str">
        <f t="shared" si="204"/>
        <v/>
      </c>
      <c r="AF1253" s="121" t="str">
        <f t="shared" si="205"/>
        <v/>
      </c>
      <c r="BK1253" s="130"/>
      <c r="BL1253" s="130">
        <f t="shared" si="197"/>
        <v>4.6272000000000668</v>
      </c>
      <c r="BM1253" s="147">
        <f t="shared" si="198"/>
        <v>0.70535104761860301</v>
      </c>
      <c r="BN1253" s="130">
        <f t="shared" si="199"/>
        <v>7.7547247006870546E-4</v>
      </c>
      <c r="BO1253" s="130" t="str">
        <f t="shared" si="195"/>
        <v/>
      </c>
      <c r="BP1253" s="122" t="str">
        <f t="shared" si="196"/>
        <v/>
      </c>
    </row>
    <row r="1254" spans="26:68" ht="20.100000000000001" customHeight="1" x14ac:dyDescent="0.25">
      <c r="Z1254" s="121">
        <v>719</v>
      </c>
      <c r="AA1254" s="121">
        <f t="shared" si="200"/>
        <v>-1.1240000000000001</v>
      </c>
      <c r="AB1254" s="121">
        <f t="shared" si="201"/>
        <v>0.21211503507313645</v>
      </c>
      <c r="AC1254" s="121">
        <f t="shared" si="202"/>
        <v>0.13050651297256047</v>
      </c>
      <c r="AD1254" s="121">
        <f t="shared" si="203"/>
        <v>0.21211503507313645</v>
      </c>
      <c r="AE1254" s="121" t="str">
        <f t="shared" si="204"/>
        <v/>
      </c>
      <c r="AF1254" s="121" t="str">
        <f t="shared" si="205"/>
        <v/>
      </c>
      <c r="BK1254" s="130"/>
      <c r="BL1254" s="130">
        <f t="shared" si="197"/>
        <v>4.633600000000067</v>
      </c>
      <c r="BM1254" s="147">
        <f t="shared" si="198"/>
        <v>0.70457557514853431</v>
      </c>
      <c r="BN1254" s="130">
        <f t="shared" si="199"/>
        <v>7.7566872019629862E-4</v>
      </c>
      <c r="BO1254" s="130" t="str">
        <f t="shared" si="195"/>
        <v/>
      </c>
      <c r="BP1254" s="122" t="str">
        <f t="shared" si="196"/>
        <v/>
      </c>
    </row>
    <row r="1255" spans="26:68" ht="20.100000000000001" customHeight="1" x14ac:dyDescent="0.25">
      <c r="Z1255" s="121">
        <v>720</v>
      </c>
      <c r="AA1255" s="121">
        <f t="shared" si="200"/>
        <v>-1.1200000000000001</v>
      </c>
      <c r="AB1255" s="121">
        <f t="shared" si="201"/>
        <v>0.21306914677571784</v>
      </c>
      <c r="AC1255" s="121">
        <f t="shared" si="202"/>
        <v>0.13135688104273069</v>
      </c>
      <c r="AD1255" s="121">
        <f t="shared" si="203"/>
        <v>0.21306914677571784</v>
      </c>
      <c r="AE1255" s="121" t="str">
        <f t="shared" si="204"/>
        <v/>
      </c>
      <c r="AF1255" s="121" t="str">
        <f t="shared" si="205"/>
        <v/>
      </c>
      <c r="BK1255" s="130"/>
      <c r="BL1255" s="130">
        <f t="shared" si="197"/>
        <v>4.6400000000000672</v>
      </c>
      <c r="BM1255" s="147">
        <f t="shared" si="198"/>
        <v>0.70379990642833801</v>
      </c>
      <c r="BN1255" s="130">
        <f t="shared" si="199"/>
        <v>7.7586132469675828E-4</v>
      </c>
      <c r="BO1255" s="130" t="str">
        <f t="shared" si="195"/>
        <v/>
      </c>
      <c r="BP1255" s="122" t="str">
        <f t="shared" si="196"/>
        <v/>
      </c>
    </row>
    <row r="1256" spans="26:68" ht="20.100000000000001" customHeight="1" x14ac:dyDescent="0.25">
      <c r="Z1256" s="121">
        <v>721</v>
      </c>
      <c r="AA1256" s="121">
        <f t="shared" si="200"/>
        <v>-1.1160000000000001</v>
      </c>
      <c r="AB1256" s="121">
        <f t="shared" si="201"/>
        <v>0.2140241257415321</v>
      </c>
      <c r="AC1256" s="121">
        <f t="shared" si="202"/>
        <v>0.1322110673031244</v>
      </c>
      <c r="AD1256" s="121">
        <f t="shared" si="203"/>
        <v>0.2140241257415321</v>
      </c>
      <c r="AE1256" s="121" t="str">
        <f t="shared" si="204"/>
        <v/>
      </c>
      <c r="AF1256" s="121" t="str">
        <f t="shared" si="205"/>
        <v/>
      </c>
      <c r="BK1256" s="130"/>
      <c r="BL1256" s="130">
        <f t="shared" si="197"/>
        <v>4.6464000000000674</v>
      </c>
      <c r="BM1256" s="147">
        <f t="shared" si="198"/>
        <v>0.70302404510364125</v>
      </c>
      <c r="BN1256" s="130">
        <f t="shared" si="199"/>
        <v>7.7605029101290857E-4</v>
      </c>
      <c r="BO1256" s="130" t="str">
        <f t="shared" si="195"/>
        <v/>
      </c>
      <c r="BP1256" s="122" t="str">
        <f t="shared" si="196"/>
        <v/>
      </c>
    </row>
    <row r="1257" spans="26:68" ht="20.100000000000001" customHeight="1" x14ac:dyDescent="0.25">
      <c r="Z1257" s="121">
        <v>722</v>
      </c>
      <c r="AA1257" s="121">
        <f t="shared" si="200"/>
        <v>-1.1120000000000001</v>
      </c>
      <c r="AB1257" s="121">
        <f t="shared" si="201"/>
        <v>0.21497994523009986</v>
      </c>
      <c r="AC1257" s="121">
        <f t="shared" si="202"/>
        <v>0.13306907516936706</v>
      </c>
      <c r="AD1257" s="121">
        <f t="shared" si="203"/>
        <v>0.21497994523009986</v>
      </c>
      <c r="AE1257" s="121" t="str">
        <f t="shared" si="204"/>
        <v/>
      </c>
      <c r="AF1257" s="121" t="str">
        <f t="shared" si="205"/>
        <v/>
      </c>
      <c r="BK1257" s="130"/>
      <c r="BL1257" s="130">
        <f t="shared" si="197"/>
        <v>4.6528000000000675</v>
      </c>
      <c r="BM1257" s="147">
        <f t="shared" si="198"/>
        <v>0.70224799481262834</v>
      </c>
      <c r="BN1257" s="130">
        <f t="shared" si="199"/>
        <v>7.7623562660522616E-4</v>
      </c>
      <c r="BO1257" s="130" t="str">
        <f t="shared" si="195"/>
        <v/>
      </c>
      <c r="BP1257" s="122" t="str">
        <f t="shared" si="196"/>
        <v/>
      </c>
    </row>
    <row r="1258" spans="26:68" ht="20.100000000000001" customHeight="1" x14ac:dyDescent="0.25">
      <c r="Z1258" s="130">
        <v>723</v>
      </c>
      <c r="AA1258" s="121">
        <f t="shared" si="200"/>
        <v>-1.1080000000000001</v>
      </c>
      <c r="AB1258" s="121">
        <f t="shared" si="201"/>
        <v>0.21593657834087107</v>
      </c>
      <c r="AC1258" s="121">
        <f t="shared" si="202"/>
        <v>0.13393090794980184</v>
      </c>
      <c r="AD1258" s="121">
        <f t="shared" si="203"/>
        <v>0.21593657834087107</v>
      </c>
      <c r="AE1258" s="121" t="str">
        <f t="shared" si="204"/>
        <v/>
      </c>
      <c r="AF1258" s="121" t="str">
        <f t="shared" si="205"/>
        <v/>
      </c>
      <c r="AM1258" s="130"/>
      <c r="AZ1258" s="130"/>
      <c r="BK1258" s="130"/>
      <c r="BL1258" s="130">
        <f t="shared" si="197"/>
        <v>4.6592000000000677</v>
      </c>
      <c r="BM1258" s="147">
        <f t="shared" si="198"/>
        <v>0.70147175918602311</v>
      </c>
      <c r="BN1258" s="130">
        <f t="shared" si="199"/>
        <v>7.7641733895483789E-4</v>
      </c>
      <c r="BO1258" s="130" t="str">
        <f t="shared" si="195"/>
        <v/>
      </c>
      <c r="BP1258" s="122" t="str">
        <f t="shared" si="196"/>
        <v/>
      </c>
    </row>
    <row r="1259" spans="26:68" ht="20.100000000000001" customHeight="1" x14ac:dyDescent="0.25">
      <c r="Z1259" s="121">
        <v>724</v>
      </c>
      <c r="AA1259" s="121">
        <f t="shared" si="200"/>
        <v>-1.1040000000000001</v>
      </c>
      <c r="AB1259" s="121">
        <f t="shared" si="201"/>
        <v>0.21689399801423551</v>
      </c>
      <c r="AC1259" s="121">
        <f t="shared" si="202"/>
        <v>0.13479656884485117</v>
      </c>
      <c r="AD1259" s="121">
        <f t="shared" si="203"/>
        <v>0.21689399801423551</v>
      </c>
      <c r="AE1259" s="121" t="str">
        <f t="shared" si="204"/>
        <v/>
      </c>
      <c r="AF1259" s="121" t="str">
        <f t="shared" si="205"/>
        <v/>
      </c>
      <c r="BK1259" s="130"/>
      <c r="BL1259" s="130">
        <f t="shared" si="197"/>
        <v>4.6656000000000679</v>
      </c>
      <c r="BM1259" s="147">
        <f t="shared" si="198"/>
        <v>0.70069534184706828</v>
      </c>
      <c r="BN1259" s="130">
        <f t="shared" si="199"/>
        <v>7.7659543555985699E-4</v>
      </c>
      <c r="BO1259" s="130" t="str">
        <f t="shared" si="195"/>
        <v/>
      </c>
      <c r="BP1259" s="122" t="str">
        <f t="shared" si="196"/>
        <v/>
      </c>
    </row>
    <row r="1260" spans="26:68" ht="20.100000000000001" customHeight="1" x14ac:dyDescent="0.25">
      <c r="Z1260" s="121">
        <v>725</v>
      </c>
      <c r="AA1260" s="121">
        <f t="shared" si="200"/>
        <v>-1.1000000000000001</v>
      </c>
      <c r="AB1260" s="121">
        <f t="shared" si="201"/>
        <v>0.21785217703255053</v>
      </c>
      <c r="AC1260" s="121">
        <f t="shared" si="202"/>
        <v>0.13566606094638264</v>
      </c>
      <c r="AD1260" s="121">
        <f t="shared" si="203"/>
        <v>0.21785217703255053</v>
      </c>
      <c r="AE1260" s="121" t="str">
        <f t="shared" si="204"/>
        <v/>
      </c>
      <c r="AF1260" s="121" t="str">
        <f t="shared" si="205"/>
        <v/>
      </c>
      <c r="BK1260" s="130"/>
      <c r="BL1260" s="130">
        <f t="shared" si="197"/>
        <v>4.6720000000000681</v>
      </c>
      <c r="BM1260" s="147">
        <f t="shared" si="198"/>
        <v>0.69991874641150842</v>
      </c>
      <c r="BN1260" s="130">
        <f t="shared" si="199"/>
        <v>7.7676992393882482E-4</v>
      </c>
      <c r="BO1260" s="130" t="str">
        <f t="shared" si="195"/>
        <v/>
      </c>
      <c r="BP1260" s="122" t="str">
        <f t="shared" si="196"/>
        <v/>
      </c>
    </row>
    <row r="1261" spans="26:68" ht="20.100000000000001" customHeight="1" x14ac:dyDescent="0.25">
      <c r="Z1261" s="121">
        <v>726</v>
      </c>
      <c r="AA1261" s="121">
        <f t="shared" si="200"/>
        <v>-1.0960000000000001</v>
      </c>
      <c r="AB1261" s="121">
        <f t="shared" si="201"/>
        <v>0.21881108802118646</v>
      </c>
      <c r="AC1261" s="121">
        <f t="shared" si="202"/>
        <v>0.1365393872370789</v>
      </c>
      <c r="AD1261" s="121">
        <f t="shared" si="203"/>
        <v>0.21881108802118646</v>
      </c>
      <c r="AE1261" s="121" t="str">
        <f t="shared" si="204"/>
        <v/>
      </c>
      <c r="AF1261" s="121" t="str">
        <f t="shared" si="205"/>
        <v/>
      </c>
      <c r="BK1261" s="130"/>
      <c r="BL1261" s="130">
        <f t="shared" si="197"/>
        <v>4.6784000000000683</v>
      </c>
      <c r="BM1261" s="147">
        <f t="shared" si="198"/>
        <v>0.69914197648756959</v>
      </c>
      <c r="BN1261" s="130">
        <f t="shared" si="199"/>
        <v>7.7694081162626993E-4</v>
      </c>
      <c r="BO1261" s="130" t="str">
        <f t="shared" si="195"/>
        <v/>
      </c>
      <c r="BP1261" s="122" t="str">
        <f t="shared" si="196"/>
        <v/>
      </c>
    </row>
    <row r="1262" spans="26:68" ht="20.100000000000001" customHeight="1" x14ac:dyDescent="0.25">
      <c r="Z1262" s="121">
        <v>727</v>
      </c>
      <c r="AA1262" s="121">
        <f t="shared" si="200"/>
        <v>-1.0920000000000001</v>
      </c>
      <c r="AB1262" s="121">
        <f t="shared" si="201"/>
        <v>0.2197707034495886</v>
      </c>
      <c r="AC1262" s="121">
        <f t="shared" si="202"/>
        <v>0.13741655058981206</v>
      </c>
      <c r="AD1262" s="121">
        <f t="shared" si="203"/>
        <v>0.2197707034495886</v>
      </c>
      <c r="AE1262" s="121" t="str">
        <f t="shared" si="204"/>
        <v/>
      </c>
      <c r="AF1262" s="121" t="str">
        <f t="shared" si="205"/>
        <v/>
      </c>
      <c r="BK1262" s="130"/>
      <c r="BL1262" s="130">
        <f t="shared" si="197"/>
        <v>4.6848000000000685</v>
      </c>
      <c r="BM1262" s="147">
        <f t="shared" si="198"/>
        <v>0.69836503567594332</v>
      </c>
      <c r="BN1262" s="130">
        <f t="shared" si="199"/>
        <v>7.7710810617681592E-4</v>
      </c>
      <c r="BO1262" s="130" t="str">
        <f t="shared" si="195"/>
        <v/>
      </c>
      <c r="BP1262" s="122" t="str">
        <f t="shared" si="196"/>
        <v/>
      </c>
    </row>
    <row r="1263" spans="26:68" ht="20.100000000000001" customHeight="1" x14ac:dyDescent="0.25">
      <c r="Z1263" s="121">
        <v>728</v>
      </c>
      <c r="AA1263" s="121">
        <f t="shared" si="200"/>
        <v>-1.0880000000000001</v>
      </c>
      <c r="AB1263" s="121">
        <f t="shared" si="201"/>
        <v>0.22073099563235687</v>
      </c>
      <c r="AC1263" s="121">
        <f t="shared" si="202"/>
        <v>0.1382975537670216</v>
      </c>
      <c r="AD1263" s="121">
        <f t="shared" si="203"/>
        <v>0.22073099563235687</v>
      </c>
      <c r="AE1263" s="121" t="str">
        <f t="shared" si="204"/>
        <v/>
      </c>
      <c r="AF1263" s="121" t="str">
        <f t="shared" si="205"/>
        <v/>
      </c>
      <c r="BK1263" s="130"/>
      <c r="BL1263" s="130">
        <f t="shared" si="197"/>
        <v>4.6912000000000686</v>
      </c>
      <c r="BM1263" s="147">
        <f t="shared" si="198"/>
        <v>0.69758792756976651</v>
      </c>
      <c r="BN1263" s="130">
        <f t="shared" si="199"/>
        <v>7.7727181516129562E-4</v>
      </c>
      <c r="BO1263" s="130" t="str">
        <f t="shared" si="195"/>
        <v/>
      </c>
      <c r="BP1263" s="122" t="str">
        <f t="shared" si="196"/>
        <v/>
      </c>
    </row>
    <row r="1264" spans="26:68" ht="20.100000000000001" customHeight="1" x14ac:dyDescent="0.25">
      <c r="Z1264" s="130">
        <v>729</v>
      </c>
      <c r="AA1264" s="121">
        <f t="shared" si="200"/>
        <v>-1.0840000000000001</v>
      </c>
      <c r="AB1264" s="121">
        <f t="shared" si="201"/>
        <v>0.22169193673034238</v>
      </c>
      <c r="AC1264" s="121">
        <f t="shared" si="202"/>
        <v>0.139182399420098</v>
      </c>
      <c r="AD1264" s="121">
        <f t="shared" si="203"/>
        <v>0.22169193673034238</v>
      </c>
      <c r="AE1264" s="121" t="str">
        <f t="shared" si="204"/>
        <v/>
      </c>
      <c r="AF1264" s="121" t="str">
        <f t="shared" si="205"/>
        <v/>
      </c>
      <c r="AM1264" s="130"/>
      <c r="AZ1264" s="130"/>
      <c r="BK1264" s="130"/>
      <c r="BL1264" s="130">
        <f t="shared" si="197"/>
        <v>4.6976000000000688</v>
      </c>
      <c r="BM1264" s="147">
        <f t="shared" si="198"/>
        <v>0.69681065575460521</v>
      </c>
      <c r="BN1264" s="130">
        <f t="shared" si="199"/>
        <v>7.7743194616908262E-4</v>
      </c>
      <c r="BO1264" s="130" t="str">
        <f t="shared" si="195"/>
        <v/>
      </c>
      <c r="BP1264" s="122" t="str">
        <f t="shared" si="196"/>
        <v/>
      </c>
    </row>
    <row r="1265" spans="26:68" ht="20.100000000000001" customHeight="1" x14ac:dyDescent="0.25">
      <c r="Z1265" s="121">
        <v>730</v>
      </c>
      <c r="AA1265" s="121">
        <f t="shared" si="200"/>
        <v>-1.08</v>
      </c>
      <c r="AB1265" s="121">
        <f t="shared" si="201"/>
        <v>0.22265349875176113</v>
      </c>
      <c r="AC1265" s="121">
        <f t="shared" si="202"/>
        <v>0.14007109008876906</v>
      </c>
      <c r="AD1265" s="121">
        <f t="shared" si="203"/>
        <v>0.22265349875176113</v>
      </c>
      <c r="AE1265" s="121" t="str">
        <f t="shared" si="204"/>
        <v/>
      </c>
      <c r="AF1265" s="121" t="str">
        <f t="shared" si="205"/>
        <v/>
      </c>
      <c r="BK1265" s="130"/>
      <c r="BL1265" s="130">
        <f t="shared" si="197"/>
        <v>4.704000000000069</v>
      </c>
      <c r="BM1265" s="147">
        <f t="shared" si="198"/>
        <v>0.69603322380843613</v>
      </c>
      <c r="BN1265" s="130">
        <f t="shared" si="199"/>
        <v>7.7758850680642588E-4</v>
      </c>
      <c r="BO1265" s="130" t="str">
        <f t="shared" si="195"/>
        <v/>
      </c>
      <c r="BP1265" s="122" t="str">
        <f t="shared" si="196"/>
        <v/>
      </c>
    </row>
    <row r="1266" spans="26:68" ht="20.100000000000001" customHeight="1" x14ac:dyDescent="0.25">
      <c r="Z1266" s="121">
        <v>731</v>
      </c>
      <c r="AA1266" s="121">
        <f t="shared" si="200"/>
        <v>-1.0760000000000001</v>
      </c>
      <c r="AB1266" s="121">
        <f t="shared" si="201"/>
        <v>0.22361565355332511</v>
      </c>
      <c r="AC1266" s="121">
        <f t="shared" si="202"/>
        <v>0.14096362820049227</v>
      </c>
      <c r="AD1266" s="121">
        <f t="shared" si="203"/>
        <v>0.22361565355332511</v>
      </c>
      <c r="AE1266" s="121" t="str">
        <f t="shared" si="204"/>
        <v/>
      </c>
      <c r="AF1266" s="121" t="str">
        <f t="shared" si="205"/>
        <v/>
      </c>
      <c r="BK1266" s="130"/>
      <c r="BL1266" s="130">
        <f t="shared" si="197"/>
        <v>4.7104000000000692</v>
      </c>
      <c r="BM1266" s="147">
        <f t="shared" si="198"/>
        <v>0.6952556353016297</v>
      </c>
      <c r="BN1266" s="130">
        <f t="shared" si="199"/>
        <v>7.777415046966718E-4</v>
      </c>
      <c r="BO1266" s="130" t="str">
        <f t="shared" si="195"/>
        <v/>
      </c>
      <c r="BP1266" s="122" t="str">
        <f t="shared" si="196"/>
        <v/>
      </c>
    </row>
    <row r="1267" spans="26:68" ht="20.100000000000001" customHeight="1" x14ac:dyDescent="0.25">
      <c r="Z1267" s="121">
        <v>732</v>
      </c>
      <c r="AA1267" s="121">
        <f t="shared" si="200"/>
        <v>-1.0720000000000001</v>
      </c>
      <c r="AB1267" s="121">
        <f t="shared" si="201"/>
        <v>0.22457837284138993</v>
      </c>
      <c r="AC1267" s="121">
        <f t="shared" si="202"/>
        <v>0.14186001606985091</v>
      </c>
      <c r="AD1267" s="121">
        <f t="shared" si="203"/>
        <v>0.22457837284138993</v>
      </c>
      <c r="AE1267" s="121" t="str">
        <f t="shared" si="204"/>
        <v/>
      </c>
      <c r="AF1267" s="121" t="str">
        <f t="shared" si="205"/>
        <v/>
      </c>
      <c r="BK1267" s="130"/>
      <c r="BL1267" s="130">
        <f t="shared" si="197"/>
        <v>4.7168000000000694</v>
      </c>
      <c r="BM1267" s="147">
        <f t="shared" si="198"/>
        <v>0.69447789379693303</v>
      </c>
      <c r="BN1267" s="130">
        <f t="shared" si="199"/>
        <v>7.7789094748070831E-4</v>
      </c>
      <c r="BO1267" s="130" t="str">
        <f t="shared" si="195"/>
        <v/>
      </c>
      <c r="BP1267" s="122" t="str">
        <f t="shared" si="196"/>
        <v/>
      </c>
    </row>
    <row r="1268" spans="26:68" ht="20.100000000000001" customHeight="1" x14ac:dyDescent="0.25">
      <c r="Z1268" s="121">
        <v>733</v>
      </c>
      <c r="AA1268" s="121">
        <f t="shared" si="200"/>
        <v>-1.0680000000000001</v>
      </c>
      <c r="AB1268" s="121">
        <f t="shared" si="201"/>
        <v>0.22554162817312007</v>
      </c>
      <c r="AC1268" s="121">
        <f t="shared" si="202"/>
        <v>0.14276025589795485</v>
      </c>
      <c r="AD1268" s="121">
        <f t="shared" si="203"/>
        <v>0.22554162817312007</v>
      </c>
      <c r="AE1268" s="121" t="str">
        <f t="shared" si="204"/>
        <v/>
      </c>
      <c r="AF1268" s="121" t="str">
        <f t="shared" si="205"/>
        <v/>
      </c>
      <c r="BK1268" s="130"/>
      <c r="BL1268" s="130">
        <f t="shared" si="197"/>
        <v>4.7232000000000696</v>
      </c>
      <c r="BM1268" s="147">
        <f t="shared" si="198"/>
        <v>0.69370000284945232</v>
      </c>
      <c r="BN1268" s="130">
        <f t="shared" si="199"/>
        <v>7.7803684281485541E-4</v>
      </c>
      <c r="BO1268" s="130" t="str">
        <f t="shared" si="195"/>
        <v/>
      </c>
      <c r="BP1268" s="122" t="str">
        <f t="shared" si="196"/>
        <v/>
      </c>
    </row>
    <row r="1269" spans="26:68" ht="20.100000000000001" customHeight="1" x14ac:dyDescent="0.25">
      <c r="Z1269" s="121">
        <v>734</v>
      </c>
      <c r="AA1269" s="121">
        <f t="shared" si="200"/>
        <v>-1.0640000000000001</v>
      </c>
      <c r="AB1269" s="121">
        <f t="shared" si="201"/>
        <v>0.22650539095767053</v>
      </c>
      <c r="AC1269" s="121">
        <f t="shared" si="202"/>
        <v>0.14366434977184614</v>
      </c>
      <c r="AD1269" s="121">
        <f t="shared" si="203"/>
        <v>0.22650539095767053</v>
      </c>
      <c r="AE1269" s="121" t="str">
        <f t="shared" si="204"/>
        <v/>
      </c>
      <c r="AF1269" s="121" t="str">
        <f t="shared" si="205"/>
        <v/>
      </c>
      <c r="BK1269" s="130"/>
      <c r="BL1269" s="130">
        <f t="shared" si="197"/>
        <v>4.7296000000000697</v>
      </c>
      <c r="BM1269" s="147">
        <f t="shared" si="198"/>
        <v>0.69292196600663747</v>
      </c>
      <c r="BN1269" s="130">
        <f t="shared" si="199"/>
        <v>7.7817919837341876E-4</v>
      </c>
      <c r="BO1269" s="130" t="str">
        <f t="shared" si="195"/>
        <v/>
      </c>
      <c r="BP1269" s="122" t="str">
        <f t="shared" si="196"/>
        <v/>
      </c>
    </row>
    <row r="1270" spans="26:68" ht="20.100000000000001" customHeight="1" x14ac:dyDescent="0.25">
      <c r="Z1270" s="121">
        <v>735</v>
      </c>
      <c r="AA1270" s="121">
        <f t="shared" si="200"/>
        <v>-1.06</v>
      </c>
      <c r="AB1270" s="121">
        <f t="shared" si="201"/>
        <v>0.22746963245738591</v>
      </c>
      <c r="AC1270" s="121">
        <f t="shared" si="202"/>
        <v>0.14457229966390958</v>
      </c>
      <c r="AD1270" s="121">
        <f t="shared" si="203"/>
        <v>0.22746963245738591</v>
      </c>
      <c r="AE1270" s="121" t="str">
        <f t="shared" si="204"/>
        <v/>
      </c>
      <c r="AF1270" s="121" t="str">
        <f t="shared" si="205"/>
        <v/>
      </c>
      <c r="BK1270" s="130"/>
      <c r="BL1270" s="130">
        <f t="shared" si="197"/>
        <v>4.7360000000000699</v>
      </c>
      <c r="BM1270" s="147">
        <f t="shared" si="198"/>
        <v>0.69214378680826405</v>
      </c>
      <c r="BN1270" s="130">
        <f t="shared" si="199"/>
        <v>7.783180218452479E-4</v>
      </c>
      <c r="BO1270" s="130" t="str">
        <f t="shared" si="195"/>
        <v/>
      </c>
      <c r="BP1270" s="122" t="str">
        <f t="shared" si="196"/>
        <v/>
      </c>
    </row>
    <row r="1271" spans="26:68" ht="20.100000000000001" customHeight="1" x14ac:dyDescent="0.25">
      <c r="Z1271" s="130">
        <v>736</v>
      </c>
      <c r="AA1271" s="121">
        <f t="shared" si="200"/>
        <v>-1.056</v>
      </c>
      <c r="AB1271" s="121">
        <f t="shared" si="201"/>
        <v>0.22843432378901604</v>
      </c>
      <c r="AC1271" s="121">
        <f t="shared" si="202"/>
        <v>0.14548410743128756</v>
      </c>
      <c r="AD1271" s="121">
        <f t="shared" si="203"/>
        <v>0.22843432378901604</v>
      </c>
      <c r="AE1271" s="121" t="str">
        <f t="shared" si="204"/>
        <v/>
      </c>
      <c r="AF1271" s="121" t="str">
        <f t="shared" si="205"/>
        <v/>
      </c>
      <c r="AM1271" s="130"/>
      <c r="AZ1271" s="130"/>
      <c r="BK1271" s="130"/>
      <c r="BL1271" s="130">
        <f t="shared" si="197"/>
        <v>4.7424000000000701</v>
      </c>
      <c r="BM1271" s="147">
        <f t="shared" si="198"/>
        <v>0.6913654687864188</v>
      </c>
      <c r="BN1271" s="130">
        <f t="shared" si="199"/>
        <v>7.7845332093684494E-4</v>
      </c>
      <c r="BO1271" s="130" t="str">
        <f t="shared" si="195"/>
        <v/>
      </c>
      <c r="BP1271" s="122" t="str">
        <f t="shared" si="196"/>
        <v/>
      </c>
    </row>
    <row r="1272" spans="26:68" ht="20.100000000000001" customHeight="1" x14ac:dyDescent="0.25">
      <c r="Z1272" s="121">
        <v>737</v>
      </c>
      <c r="AA1272" s="121">
        <f t="shared" si="200"/>
        <v>-1.052</v>
      </c>
      <c r="AB1272" s="121">
        <f t="shared" si="201"/>
        <v>0.2293994359249488</v>
      </c>
      <c r="AC1272" s="121">
        <f t="shared" si="202"/>
        <v>0.1463997748153005</v>
      </c>
      <c r="AD1272" s="121">
        <f t="shared" si="203"/>
        <v>0.2293994359249488</v>
      </c>
      <c r="AE1272" s="121" t="str">
        <f t="shared" si="204"/>
        <v/>
      </c>
      <c r="AF1272" s="121" t="str">
        <f t="shared" si="205"/>
        <v/>
      </c>
      <c r="BK1272" s="130"/>
      <c r="BL1272" s="130">
        <f t="shared" si="197"/>
        <v>4.7488000000000703</v>
      </c>
      <c r="BM1272" s="147">
        <f t="shared" si="198"/>
        <v>0.69058701546548196</v>
      </c>
      <c r="BN1272" s="130">
        <f t="shared" si="199"/>
        <v>7.7858510336981102E-4</v>
      </c>
      <c r="BO1272" s="130" t="str">
        <f t="shared" si="195"/>
        <v/>
      </c>
      <c r="BP1272" s="122" t="str">
        <f t="shared" si="196"/>
        <v/>
      </c>
    </row>
    <row r="1273" spans="26:68" ht="20.100000000000001" customHeight="1" x14ac:dyDescent="0.25">
      <c r="Z1273" s="121">
        <v>738</v>
      </c>
      <c r="AA1273" s="121">
        <f t="shared" si="200"/>
        <v>-1.048</v>
      </c>
      <c r="AB1273" s="121">
        <f t="shared" si="201"/>
        <v>0.23036493969445943</v>
      </c>
      <c r="AC1273" s="121">
        <f t="shared" si="202"/>
        <v>0.14731930344087155</v>
      </c>
      <c r="AD1273" s="121">
        <f t="shared" si="203"/>
        <v>0.23036493969445943</v>
      </c>
      <c r="AE1273" s="121" t="str">
        <f t="shared" si="204"/>
        <v/>
      </c>
      <c r="AF1273" s="121" t="str">
        <f t="shared" si="205"/>
        <v/>
      </c>
      <c r="BK1273" s="130"/>
      <c r="BL1273" s="130">
        <f t="shared" si="197"/>
        <v>4.7552000000000705</v>
      </c>
      <c r="BM1273" s="147">
        <f t="shared" si="198"/>
        <v>0.68980843036211215</v>
      </c>
      <c r="BN1273" s="130">
        <f t="shared" si="199"/>
        <v>7.7871337688018016E-4</v>
      </c>
      <c r="BO1273" s="130" t="str">
        <f t="shared" si="195"/>
        <v/>
      </c>
      <c r="BP1273" s="122" t="str">
        <f t="shared" si="196"/>
        <v/>
      </c>
    </row>
    <row r="1274" spans="26:68" ht="20.100000000000001" customHeight="1" x14ac:dyDescent="0.25">
      <c r="Z1274" s="121">
        <v>739</v>
      </c>
      <c r="AA1274" s="121">
        <f t="shared" si="200"/>
        <v>-1.044</v>
      </c>
      <c r="AB1274" s="121">
        <f t="shared" si="201"/>
        <v>0.23133080578497678</v>
      </c>
      <c r="AC1274" s="121">
        <f t="shared" si="202"/>
        <v>0.14824269481595706</v>
      </c>
      <c r="AD1274" s="121">
        <f t="shared" si="203"/>
        <v>0.23133080578497678</v>
      </c>
      <c r="AE1274" s="121" t="str">
        <f t="shared" si="204"/>
        <v/>
      </c>
      <c r="AF1274" s="121" t="str">
        <f t="shared" si="205"/>
        <v/>
      </c>
      <c r="BK1274" s="130"/>
      <c r="BL1274" s="130">
        <f t="shared" si="197"/>
        <v>4.7616000000000707</v>
      </c>
      <c r="BM1274" s="147">
        <f t="shared" si="198"/>
        <v>0.68902971698523197</v>
      </c>
      <c r="BN1274" s="130">
        <f t="shared" si="199"/>
        <v>7.7883814922186101E-4</v>
      </c>
      <c r="BO1274" s="130" t="str">
        <f t="shared" si="195"/>
        <v/>
      </c>
      <c r="BP1274" s="122" t="str">
        <f t="shared" si="196"/>
        <v/>
      </c>
    </row>
    <row r="1275" spans="26:68" ht="20.100000000000001" customHeight="1" x14ac:dyDescent="0.25">
      <c r="Z1275" s="121">
        <v>740</v>
      </c>
      <c r="AA1275" s="121">
        <f t="shared" si="200"/>
        <v>-1.04</v>
      </c>
      <c r="AB1275" s="121">
        <f t="shared" si="201"/>
        <v>0.2322970047433662</v>
      </c>
      <c r="AC1275" s="121">
        <f t="shared" si="202"/>
        <v>0.1491699503309814</v>
      </c>
      <c r="AD1275" s="121">
        <f t="shared" si="203"/>
        <v>0.2322970047433662</v>
      </c>
      <c r="AE1275" s="121" t="str">
        <f t="shared" si="204"/>
        <v/>
      </c>
      <c r="AF1275" s="121" t="str">
        <f t="shared" si="205"/>
        <v/>
      </c>
      <c r="BK1275" s="130"/>
      <c r="BL1275" s="130">
        <f t="shared" si="197"/>
        <v>4.7680000000000708</v>
      </c>
      <c r="BM1275" s="147">
        <f t="shared" si="198"/>
        <v>0.6882508788360101</v>
      </c>
      <c r="BN1275" s="130">
        <f t="shared" si="199"/>
        <v>7.7895942816164077E-4</v>
      </c>
      <c r="BO1275" s="130" t="str">
        <f t="shared" si="195"/>
        <v/>
      </c>
      <c r="BP1275" s="122" t="str">
        <f t="shared" si="196"/>
        <v/>
      </c>
    </row>
    <row r="1276" spans="26:68" ht="20.100000000000001" customHeight="1" x14ac:dyDescent="0.25">
      <c r="Z1276" s="121">
        <v>741</v>
      </c>
      <c r="AA1276" s="121">
        <f t="shared" si="200"/>
        <v>-1.036</v>
      </c>
      <c r="AB1276" s="121">
        <f t="shared" si="201"/>
        <v>0.23326350697722917</v>
      </c>
      <c r="AC1276" s="121">
        <f t="shared" si="202"/>
        <v>0.15010107125827743</v>
      </c>
      <c r="AD1276" s="121" t="str">
        <f t="shared" si="203"/>
        <v/>
      </c>
      <c r="AE1276" s="121">
        <f t="shared" si="204"/>
        <v>0.23326350697722917</v>
      </c>
      <c r="AF1276" s="121" t="str">
        <f t="shared" si="205"/>
        <v/>
      </c>
      <c r="BK1276" s="130"/>
      <c r="BL1276" s="130">
        <f t="shared" si="197"/>
        <v>4.774400000000071</v>
      </c>
      <c r="BM1276" s="147">
        <f t="shared" si="198"/>
        <v>0.68747191940784846</v>
      </c>
      <c r="BN1276" s="130">
        <f t="shared" si="199"/>
        <v>7.7907722148229386E-4</v>
      </c>
      <c r="BO1276" s="130" t="str">
        <f t="shared" si="195"/>
        <v/>
      </c>
      <c r="BP1276" s="122" t="str">
        <f t="shared" si="196"/>
        <v/>
      </c>
    </row>
    <row r="1277" spans="26:68" ht="20.100000000000001" customHeight="1" x14ac:dyDescent="0.25">
      <c r="Z1277" s="130">
        <v>742</v>
      </c>
      <c r="AA1277" s="121">
        <f t="shared" si="200"/>
        <v>-1.032</v>
      </c>
      <c r="AB1277" s="121">
        <f t="shared" si="201"/>
        <v>0.23423028275621952</v>
      </c>
      <c r="AC1277" s="121">
        <f t="shared" si="202"/>
        <v>0.15103605875153212</v>
      </c>
      <c r="AD1277" s="121" t="str">
        <f t="shared" si="203"/>
        <v/>
      </c>
      <c r="AE1277" s="121">
        <f t="shared" si="204"/>
        <v>0.23423028275621952</v>
      </c>
      <c r="AF1277" s="121" t="str">
        <f t="shared" si="205"/>
        <v/>
      </c>
      <c r="AM1277" s="130"/>
      <c r="AZ1277" s="130"/>
      <c r="BK1277" s="130"/>
      <c r="BL1277" s="130">
        <f t="shared" si="197"/>
        <v>4.7808000000000712</v>
      </c>
      <c r="BM1277" s="147">
        <f t="shared" si="198"/>
        <v>0.68669284218636617</v>
      </c>
      <c r="BN1277" s="130">
        <f t="shared" si="199"/>
        <v>7.7919153698091659E-4</v>
      </c>
      <c r="BO1277" s="130" t="str">
        <f t="shared" si="195"/>
        <v/>
      </c>
      <c r="BP1277" s="122" t="str">
        <f t="shared" si="196"/>
        <v/>
      </c>
    </row>
    <row r="1278" spans="26:68" ht="20.100000000000001" customHeight="1" x14ac:dyDescent="0.25">
      <c r="Z1278" s="121">
        <v>743</v>
      </c>
      <c r="AA1278" s="121">
        <f t="shared" si="200"/>
        <v>-1.028</v>
      </c>
      <c r="AB1278" s="121">
        <f t="shared" si="201"/>
        <v>0.23519730221337601</v>
      </c>
      <c r="AC1278" s="121">
        <f t="shared" si="202"/>
        <v>0.1519749138452374</v>
      </c>
      <c r="AD1278" s="121" t="str">
        <f t="shared" si="203"/>
        <v/>
      </c>
      <c r="AE1278" s="121">
        <f t="shared" si="204"/>
        <v>0.23519730221337601</v>
      </c>
      <c r="AF1278" s="121" t="str">
        <f t="shared" si="205"/>
        <v/>
      </c>
      <c r="BK1278" s="130"/>
      <c r="BL1278" s="130">
        <f t="shared" si="197"/>
        <v>4.7872000000000714</v>
      </c>
      <c r="BM1278" s="147">
        <f t="shared" si="198"/>
        <v>0.68591365064938525</v>
      </c>
      <c r="BN1278" s="130">
        <f t="shared" si="199"/>
        <v>7.7930238247048145E-4</v>
      </c>
      <c r="BO1278" s="130" t="str">
        <f t="shared" si="195"/>
        <v/>
      </c>
      <c r="BP1278" s="122" t="str">
        <f t="shared" si="196"/>
        <v/>
      </c>
    </row>
    <row r="1279" spans="26:68" ht="20.100000000000001" customHeight="1" x14ac:dyDescent="0.25">
      <c r="Z1279" s="121">
        <v>744</v>
      </c>
      <c r="AA1279" s="121">
        <f t="shared" si="200"/>
        <v>-1.024</v>
      </c>
      <c r="AB1279" s="121">
        <f t="shared" si="201"/>
        <v>0.23616453534647172</v>
      </c>
      <c r="AC1279" s="121">
        <f t="shared" si="202"/>
        <v>0.1529176374541463</v>
      </c>
      <c r="AD1279" s="121" t="str">
        <f t="shared" si="203"/>
        <v/>
      </c>
      <c r="AE1279" s="121">
        <f t="shared" si="204"/>
        <v>0.23616453534647172</v>
      </c>
      <c r="AF1279" s="121" t="str">
        <f t="shared" si="205"/>
        <v/>
      </c>
      <c r="BK1279" s="130"/>
      <c r="BL1279" s="130">
        <f t="shared" si="197"/>
        <v>4.7936000000000716</v>
      </c>
      <c r="BM1279" s="147">
        <f t="shared" si="198"/>
        <v>0.68513434826691477</v>
      </c>
      <c r="BN1279" s="130">
        <f t="shared" si="199"/>
        <v>7.7940976577539622E-4</v>
      </c>
      <c r="BO1279" s="130" t="str">
        <f t="shared" si="195"/>
        <v/>
      </c>
      <c r="BP1279" s="122" t="str">
        <f t="shared" si="196"/>
        <v/>
      </c>
    </row>
    <row r="1280" spans="26:68" ht="20.100000000000001" customHeight="1" x14ac:dyDescent="0.25">
      <c r="Z1280" s="121">
        <v>745</v>
      </c>
      <c r="AA1280" s="121">
        <f t="shared" si="200"/>
        <v>-1.02</v>
      </c>
      <c r="AB1280" s="121">
        <f t="shared" si="201"/>
        <v>0.23713195201937959</v>
      </c>
      <c r="AC1280" s="121">
        <f t="shared" si="202"/>
        <v>0.15386423037273483</v>
      </c>
      <c r="AD1280" s="121" t="str">
        <f t="shared" si="203"/>
        <v/>
      </c>
      <c r="AE1280" s="121">
        <f t="shared" si="204"/>
        <v>0.23713195201937959</v>
      </c>
      <c r="AF1280" s="121" t="str">
        <f t="shared" si="205"/>
        <v/>
      </c>
      <c r="BK1280" s="130"/>
      <c r="BL1280" s="130">
        <f t="shared" si="197"/>
        <v>4.8000000000000718</v>
      </c>
      <c r="BM1280" s="147">
        <f t="shared" si="198"/>
        <v>0.68435493850113938</v>
      </c>
      <c r="BN1280" s="130">
        <f t="shared" si="199"/>
        <v>7.7951369473738819E-4</v>
      </c>
      <c r="BO1280" s="130" t="str">
        <f t="shared" si="195"/>
        <v/>
      </c>
      <c r="BP1280" s="122" t="str">
        <f t="shared" si="196"/>
        <v/>
      </c>
    </row>
    <row r="1281" spans="26:68" ht="20.100000000000001" customHeight="1" x14ac:dyDescent="0.25">
      <c r="Z1281" s="121">
        <v>746</v>
      </c>
      <c r="AA1281" s="121">
        <f t="shared" si="200"/>
        <v>-1.016</v>
      </c>
      <c r="AB1281" s="121">
        <f t="shared" si="201"/>
        <v>0.23809952196345438</v>
      </c>
      <c r="AC1281" s="121">
        <f t="shared" si="202"/>
        <v>0.15481469327466879</v>
      </c>
      <c r="AD1281" s="121" t="str">
        <f t="shared" si="203"/>
        <v/>
      </c>
      <c r="AE1281" s="121">
        <f t="shared" si="204"/>
        <v>0.23809952196345438</v>
      </c>
      <c r="AF1281" s="121" t="str">
        <f t="shared" si="205"/>
        <v/>
      </c>
      <c r="BK1281" s="130"/>
      <c r="BL1281" s="130">
        <f t="shared" si="197"/>
        <v>4.8064000000000719</v>
      </c>
      <c r="BM1281" s="147">
        <f t="shared" si="198"/>
        <v>0.68357542480640199</v>
      </c>
      <c r="BN1281" s="130">
        <f t="shared" si="199"/>
        <v>7.7961417721028603E-4</v>
      </c>
      <c r="BO1281" s="130" t="str">
        <f t="shared" si="195"/>
        <v/>
      </c>
      <c r="BP1281" s="122" t="str">
        <f t="shared" si="196"/>
        <v/>
      </c>
    </row>
    <row r="1282" spans="26:68" ht="20.100000000000001" customHeight="1" x14ac:dyDescent="0.25">
      <c r="Z1282" s="121">
        <v>747</v>
      </c>
      <c r="AA1282" s="121">
        <f t="shared" si="200"/>
        <v>-1.012</v>
      </c>
      <c r="AB1282" s="121">
        <f t="shared" si="201"/>
        <v>0.23906721477893114</v>
      </c>
      <c r="AC1282" s="121">
        <f t="shared" si="202"/>
        <v>0.1557690267122768</v>
      </c>
      <c r="AD1282" s="121" t="str">
        <f t="shared" si="203"/>
        <v/>
      </c>
      <c r="AE1282" s="121">
        <f t="shared" si="204"/>
        <v>0.23906721477893114</v>
      </c>
      <c r="AF1282" s="121" t="str">
        <f t="shared" si="205"/>
        <v/>
      </c>
      <c r="BK1282" s="130"/>
      <c r="BL1282" s="130">
        <f t="shared" si="197"/>
        <v>4.8128000000000721</v>
      </c>
      <c r="BM1282" s="147">
        <f t="shared" si="198"/>
        <v>0.6827958106291917</v>
      </c>
      <c r="BN1282" s="130">
        <f t="shared" si="199"/>
        <v>7.7971122106135216E-4</v>
      </c>
      <c r="BO1282" s="130" t="str">
        <f t="shared" si="195"/>
        <v/>
      </c>
      <c r="BP1282" s="122" t="str">
        <f t="shared" si="196"/>
        <v/>
      </c>
    </row>
    <row r="1283" spans="26:68" ht="20.100000000000001" customHeight="1" x14ac:dyDescent="0.25">
      <c r="Z1283" s="121">
        <v>748</v>
      </c>
      <c r="AA1283" s="121">
        <f t="shared" si="200"/>
        <v>-1.008</v>
      </c>
      <c r="AB1283" s="121">
        <f t="shared" si="201"/>
        <v>0.2400349999363395</v>
      </c>
      <c r="AC1283" s="121">
        <f t="shared" si="202"/>
        <v>0.15672723111602854</v>
      </c>
      <c r="AD1283" s="121" t="str">
        <f t="shared" si="203"/>
        <v/>
      </c>
      <c r="AE1283" s="121">
        <f t="shared" si="204"/>
        <v>0.2400349999363395</v>
      </c>
      <c r="AF1283" s="121" t="str">
        <f t="shared" si="205"/>
        <v/>
      </c>
      <c r="BK1283" s="130"/>
      <c r="BL1283" s="130">
        <f t="shared" si="197"/>
        <v>4.8192000000000723</v>
      </c>
      <c r="BM1283" s="147">
        <f t="shared" si="198"/>
        <v>0.68201609940813035</v>
      </c>
      <c r="BN1283" s="130">
        <f t="shared" si="199"/>
        <v>7.798048341725039E-4</v>
      </c>
      <c r="BO1283" s="130" t="str">
        <f t="shared" si="195"/>
        <v/>
      </c>
      <c r="BP1283" s="122" t="str">
        <f t="shared" si="196"/>
        <v/>
      </c>
    </row>
    <row r="1284" spans="26:68" ht="20.100000000000001" customHeight="1" x14ac:dyDescent="0.25">
      <c r="Z1284" s="130">
        <v>749</v>
      </c>
      <c r="AA1284" s="121">
        <f t="shared" si="200"/>
        <v>-1.004</v>
      </c>
      <c r="AB1284" s="121">
        <f t="shared" si="201"/>
        <v>0.24100284677793452</v>
      </c>
      <c r="AC1284" s="121">
        <f t="shared" si="202"/>
        <v>0.15768930679401871</v>
      </c>
      <c r="AD1284" s="121" t="str">
        <f t="shared" si="203"/>
        <v/>
      </c>
      <c r="AE1284" s="121">
        <f t="shared" si="204"/>
        <v>0.24100284677793452</v>
      </c>
      <c r="AF1284" s="121" t="str">
        <f t="shared" si="205"/>
        <v/>
      </c>
      <c r="AM1284" s="130"/>
      <c r="AZ1284" s="130"/>
      <c r="BK1284" s="130"/>
      <c r="BL1284" s="130">
        <f t="shared" si="197"/>
        <v>4.8256000000000725</v>
      </c>
      <c r="BM1284" s="147">
        <f t="shared" si="198"/>
        <v>0.68123629457395785</v>
      </c>
      <c r="BN1284" s="130">
        <f t="shared" si="199"/>
        <v>7.7989502443820413E-4</v>
      </c>
      <c r="BO1284" s="130" t="str">
        <f t="shared" si="195"/>
        <v/>
      </c>
      <c r="BP1284" s="122" t="str">
        <f t="shared" si="196"/>
        <v/>
      </c>
    </row>
    <row r="1285" spans="26:68" ht="20.100000000000001" customHeight="1" x14ac:dyDescent="0.25">
      <c r="Z1285" s="121">
        <v>750</v>
      </c>
      <c r="AA1285" s="121">
        <f t="shared" si="200"/>
        <v>-1</v>
      </c>
      <c r="AB1285" s="121">
        <f t="shared" si="201"/>
        <v>0.24197072451914337</v>
      </c>
      <c r="AC1285" s="121">
        <f t="shared" si="202"/>
        <v>0.15865525393145699</v>
      </c>
      <c r="AD1285" s="121" t="str">
        <f t="shared" si="203"/>
        <v/>
      </c>
      <c r="AE1285" s="121">
        <f t="shared" si="204"/>
        <v>0.24197072451914337</v>
      </c>
      <c r="AF1285" s="121" t="str">
        <f t="shared" si="205"/>
        <v/>
      </c>
      <c r="BK1285" s="130"/>
      <c r="BL1285" s="130">
        <f t="shared" si="197"/>
        <v>4.8320000000000727</v>
      </c>
      <c r="BM1285" s="147">
        <f t="shared" si="198"/>
        <v>0.68045639954951964</v>
      </c>
      <c r="BN1285" s="130">
        <f t="shared" si="199"/>
        <v>7.7998179976623838E-4</v>
      </c>
      <c r="BO1285" s="130" t="str">
        <f t="shared" si="195"/>
        <v/>
      </c>
      <c r="BP1285" s="122" t="str">
        <f t="shared" si="196"/>
        <v/>
      </c>
    </row>
    <row r="1286" spans="26:68" ht="20.100000000000001" customHeight="1" x14ac:dyDescent="0.25">
      <c r="Z1286" s="121">
        <v>751</v>
      </c>
      <c r="AA1286" s="121">
        <f t="shared" si="200"/>
        <v>-0.996</v>
      </c>
      <c r="AB1286" s="121">
        <f t="shared" si="201"/>
        <v>0.2429386022500282</v>
      </c>
      <c r="AC1286" s="121">
        <f t="shared" si="202"/>
        <v>0.15962507259016356</v>
      </c>
      <c r="AD1286" s="121" t="str">
        <f t="shared" si="203"/>
        <v/>
      </c>
      <c r="AE1286" s="121">
        <f t="shared" si="204"/>
        <v>0.2429386022500282</v>
      </c>
      <c r="AF1286" s="121" t="str">
        <f t="shared" si="205"/>
        <v/>
      </c>
      <c r="BK1286" s="130"/>
      <c r="BL1286" s="130">
        <f t="shared" si="197"/>
        <v>4.8384000000000729</v>
      </c>
      <c r="BM1286" s="147">
        <f t="shared" si="198"/>
        <v>0.6796764177497534</v>
      </c>
      <c r="BN1286" s="130">
        <f t="shared" si="199"/>
        <v>7.8006516807760384E-4</v>
      </c>
      <c r="BO1286" s="130" t="str">
        <f t="shared" si="195"/>
        <v/>
      </c>
      <c r="BP1286" s="122" t="str">
        <f t="shared" si="196"/>
        <v/>
      </c>
    </row>
    <row r="1287" spans="26:68" ht="20.100000000000001" customHeight="1" x14ac:dyDescent="0.25">
      <c r="Z1287" s="121">
        <v>752</v>
      </c>
      <c r="AA1287" s="121">
        <f t="shared" si="200"/>
        <v>-0.99199999999999999</v>
      </c>
      <c r="AB1287" s="121">
        <f t="shared" si="201"/>
        <v>0.24390644893676472</v>
      </c>
      <c r="AC1287" s="121">
        <f t="shared" si="202"/>
        <v>0.16059876270807047</v>
      </c>
      <c r="AD1287" s="121" t="str">
        <f t="shared" si="203"/>
        <v/>
      </c>
      <c r="AE1287" s="121">
        <f t="shared" si="204"/>
        <v>0.24390644893676472</v>
      </c>
      <c r="AF1287" s="121" t="str">
        <f t="shared" si="205"/>
        <v/>
      </c>
      <c r="BK1287" s="130"/>
      <c r="BL1287" s="130">
        <f t="shared" si="197"/>
        <v>4.844800000000073</v>
      </c>
      <c r="BM1287" s="147">
        <f t="shared" si="198"/>
        <v>0.6788963525816758</v>
      </c>
      <c r="BN1287" s="130">
        <f t="shared" si="199"/>
        <v>7.8014513730451096E-4</v>
      </c>
      <c r="BO1287" s="130" t="str">
        <f t="shared" si="195"/>
        <v/>
      </c>
      <c r="BP1287" s="122" t="str">
        <f t="shared" si="196"/>
        <v/>
      </c>
    </row>
    <row r="1288" spans="26:68" ht="20.100000000000001" customHeight="1" x14ac:dyDescent="0.25">
      <c r="Z1288" s="121">
        <v>753</v>
      </c>
      <c r="AA1288" s="121">
        <f t="shared" si="200"/>
        <v>-0.98799999999999999</v>
      </c>
      <c r="AB1288" s="121">
        <f t="shared" si="201"/>
        <v>0.24487423342313686</v>
      </c>
      <c r="AC1288" s="121">
        <f t="shared" si="202"/>
        <v>0.1615763240987293</v>
      </c>
      <c r="AD1288" s="121" t="str">
        <f t="shared" si="203"/>
        <v/>
      </c>
      <c r="AE1288" s="121">
        <f t="shared" si="204"/>
        <v>0.24487423342313686</v>
      </c>
      <c r="AF1288" s="121" t="str">
        <f t="shared" si="205"/>
        <v/>
      </c>
      <c r="BK1288" s="130"/>
      <c r="BL1288" s="130">
        <f t="shared" si="197"/>
        <v>4.8512000000000732</v>
      </c>
      <c r="BM1288" s="147">
        <f t="shared" si="198"/>
        <v>0.67811620744437129</v>
      </c>
      <c r="BN1288" s="130">
        <f t="shared" si="199"/>
        <v>7.802217153937141E-4</v>
      </c>
      <c r="BO1288" s="130" t="str">
        <f t="shared" si="195"/>
        <v/>
      </c>
      <c r="BP1288" s="122" t="str">
        <f t="shared" si="196"/>
        <v/>
      </c>
    </row>
    <row r="1289" spans="26:68" ht="20.100000000000001" customHeight="1" x14ac:dyDescent="0.25">
      <c r="Z1289" s="121">
        <v>754</v>
      </c>
      <c r="AA1289" s="121">
        <f t="shared" si="200"/>
        <v>-0.98399999999999999</v>
      </c>
      <c r="AB1289" s="121">
        <f t="shared" si="201"/>
        <v>0.24584192443204717</v>
      </c>
      <c r="AC1289" s="121">
        <f t="shared" si="202"/>
        <v>0.16255775645082429</v>
      </c>
      <c r="AD1289" s="121" t="str">
        <f t="shared" si="203"/>
        <v/>
      </c>
      <c r="AE1289" s="121">
        <f t="shared" si="204"/>
        <v>0.24584192443204717</v>
      </c>
      <c r="AF1289" s="121" t="str">
        <f t="shared" si="205"/>
        <v/>
      </c>
      <c r="BK1289" s="130"/>
      <c r="BL1289" s="130">
        <f t="shared" si="197"/>
        <v>4.8576000000000734</v>
      </c>
      <c r="BM1289" s="147">
        <f t="shared" si="198"/>
        <v>0.67733598572897757</v>
      </c>
      <c r="BN1289" s="130">
        <f t="shared" si="199"/>
        <v>7.8029491030284781E-4</v>
      </c>
      <c r="BO1289" s="130" t="str">
        <f t="shared" si="195"/>
        <v/>
      </c>
      <c r="BP1289" s="122" t="str">
        <f t="shared" si="196"/>
        <v/>
      </c>
    </row>
    <row r="1290" spans="26:68" ht="20.100000000000001" customHeight="1" x14ac:dyDescent="0.25">
      <c r="Z1290" s="130">
        <v>755</v>
      </c>
      <c r="AA1290" s="121">
        <f t="shared" si="200"/>
        <v>-0.98</v>
      </c>
      <c r="AB1290" s="121">
        <f t="shared" si="201"/>
        <v>0.24680949056704274</v>
      </c>
      <c r="AC1290" s="121">
        <f t="shared" si="202"/>
        <v>0.16354305932769236</v>
      </c>
      <c r="AD1290" s="121" t="str">
        <f t="shared" si="203"/>
        <v/>
      </c>
      <c r="AE1290" s="121">
        <f t="shared" si="204"/>
        <v>0.24680949056704274</v>
      </c>
      <c r="AF1290" s="121" t="str">
        <f t="shared" si="205"/>
        <v/>
      </c>
      <c r="AM1290" s="130"/>
      <c r="AZ1290" s="130"/>
      <c r="BK1290" s="130"/>
      <c r="BL1290" s="130">
        <f t="shared" si="197"/>
        <v>4.8640000000000736</v>
      </c>
      <c r="BM1290" s="147">
        <f t="shared" si="198"/>
        <v>0.67655569081867473</v>
      </c>
      <c r="BN1290" s="130">
        <f t="shared" si="199"/>
        <v>7.8036473000242523E-4</v>
      </c>
      <c r="BO1290" s="130" t="str">
        <f t="shared" si="195"/>
        <v/>
      </c>
      <c r="BP1290" s="122" t="str">
        <f t="shared" si="196"/>
        <v/>
      </c>
    </row>
    <row r="1291" spans="26:68" ht="20.100000000000001" customHeight="1" x14ac:dyDescent="0.25">
      <c r="Z1291" s="121">
        <v>756</v>
      </c>
      <c r="AA1291" s="121">
        <f t="shared" si="200"/>
        <v>-0.97599999999999998</v>
      </c>
      <c r="AB1291" s="121">
        <f t="shared" si="201"/>
        <v>0.24777690031385682</v>
      </c>
      <c r="AC1291" s="121">
        <f t="shared" si="202"/>
        <v>0.16453223216684826</v>
      </c>
      <c r="AD1291" s="121" t="str">
        <f t="shared" si="203"/>
        <v/>
      </c>
      <c r="AE1291" s="121">
        <f t="shared" si="204"/>
        <v>0.24777690031385682</v>
      </c>
      <c r="AF1291" s="121" t="str">
        <f t="shared" si="205"/>
        <v/>
      </c>
      <c r="BK1291" s="130"/>
      <c r="BL1291" s="130">
        <f t="shared" si="197"/>
        <v>4.8704000000000738</v>
      </c>
      <c r="BM1291" s="147">
        <f t="shared" si="198"/>
        <v>0.6757753260886723</v>
      </c>
      <c r="BN1291" s="130">
        <f t="shared" si="199"/>
        <v>7.8043118247406174E-4</v>
      </c>
      <c r="BO1291" s="130" t="str">
        <f t="shared" si="195"/>
        <v/>
      </c>
      <c r="BP1291" s="122" t="str">
        <f t="shared" si="196"/>
        <v/>
      </c>
    </row>
    <row r="1292" spans="26:68" ht="20.100000000000001" customHeight="1" x14ac:dyDescent="0.25">
      <c r="Z1292" s="121">
        <v>757</v>
      </c>
      <c r="AA1292" s="121">
        <f t="shared" si="200"/>
        <v>-0.97199999999999998</v>
      </c>
      <c r="AB1292" s="121">
        <f t="shared" si="201"/>
        <v>0.24874412204196625</v>
      </c>
      <c r="AC1292" s="121">
        <f t="shared" si="202"/>
        <v>0.16552527427951666</v>
      </c>
      <c r="AD1292" s="121" t="str">
        <f t="shared" si="203"/>
        <v/>
      </c>
      <c r="AE1292" s="121">
        <f t="shared" si="204"/>
        <v>0.24874412204196625</v>
      </c>
      <c r="AF1292" s="121" t="str">
        <f t="shared" si="205"/>
        <v/>
      </c>
      <c r="BK1292" s="130"/>
      <c r="BL1292" s="130">
        <f t="shared" si="197"/>
        <v>4.876800000000074</v>
      </c>
      <c r="BM1292" s="147">
        <f t="shared" si="198"/>
        <v>0.67499489490619824</v>
      </c>
      <c r="BN1292" s="130">
        <f t="shared" si="199"/>
        <v>7.8049427571136309E-4</v>
      </c>
      <c r="BO1292" s="130" t="str">
        <f t="shared" si="195"/>
        <v/>
      </c>
      <c r="BP1292" s="122" t="str">
        <f t="shared" si="196"/>
        <v/>
      </c>
    </row>
    <row r="1293" spans="26:68" ht="20.100000000000001" customHeight="1" x14ac:dyDescent="0.25">
      <c r="Z1293" s="121">
        <v>758</v>
      </c>
      <c r="AA1293" s="121">
        <f t="shared" si="200"/>
        <v>-0.96799999999999997</v>
      </c>
      <c r="AB1293" s="121">
        <f t="shared" si="201"/>
        <v>0.24971112400616369</v>
      </c>
      <c r="AC1293" s="121">
        <f t="shared" si="202"/>
        <v>0.16652218485017045</v>
      </c>
      <c r="AD1293" s="121" t="str">
        <f t="shared" si="203"/>
        <v/>
      </c>
      <c r="AE1293" s="121">
        <f t="shared" si="204"/>
        <v>0.24971112400616369</v>
      </c>
      <c r="AF1293" s="121" t="str">
        <f t="shared" si="205"/>
        <v/>
      </c>
      <c r="BK1293" s="130"/>
      <c r="BL1293" s="130">
        <f t="shared" si="197"/>
        <v>4.8832000000000741</v>
      </c>
      <c r="BM1293" s="147">
        <f t="shared" si="198"/>
        <v>0.67421440063048688</v>
      </c>
      <c r="BN1293" s="130">
        <f t="shared" si="199"/>
        <v>7.8055401771959243E-4</v>
      </c>
      <c r="BO1293" s="130" t="str">
        <f t="shared" si="195"/>
        <v/>
      </c>
      <c r="BP1293" s="122" t="str">
        <f t="shared" si="196"/>
        <v/>
      </c>
    </row>
    <row r="1294" spans="26:68" ht="20.100000000000001" customHeight="1" x14ac:dyDescent="0.25">
      <c r="Z1294" s="121">
        <v>759</v>
      </c>
      <c r="AA1294" s="121">
        <f t="shared" si="200"/>
        <v>-0.96399999999999997</v>
      </c>
      <c r="AB1294" s="121">
        <f t="shared" si="201"/>
        <v>0.25067787434814603</v>
      </c>
      <c r="AC1294" s="121">
        <f t="shared" si="202"/>
        <v>0.16752296293607463</v>
      </c>
      <c r="AD1294" s="121" t="str">
        <f t="shared" si="203"/>
        <v/>
      </c>
      <c r="AE1294" s="121">
        <f t="shared" si="204"/>
        <v>0.25067787434814603</v>
      </c>
      <c r="AF1294" s="121" t="str">
        <f t="shared" si="205"/>
        <v/>
      </c>
      <c r="BK1294" s="130"/>
      <c r="BL1294" s="130">
        <f t="shared" si="197"/>
        <v>4.8896000000000743</v>
      </c>
      <c r="BM1294" s="147">
        <f t="shared" si="198"/>
        <v>0.67343384661276728</v>
      </c>
      <c r="BN1294" s="130">
        <f t="shared" si="199"/>
        <v>7.806104165156702E-4</v>
      </c>
      <c r="BO1294" s="130" t="str">
        <f t="shared" si="195"/>
        <v/>
      </c>
      <c r="BP1294" s="122" t="str">
        <f t="shared" si="196"/>
        <v/>
      </c>
    </row>
    <row r="1295" spans="26:68" ht="20.100000000000001" customHeight="1" x14ac:dyDescent="0.25">
      <c r="Z1295" s="121">
        <v>760</v>
      </c>
      <c r="AA1295" s="121">
        <f t="shared" si="200"/>
        <v>-0.96</v>
      </c>
      <c r="AB1295" s="121">
        <f t="shared" si="201"/>
        <v>0.25164434109811712</v>
      </c>
      <c r="AC1295" s="121">
        <f t="shared" si="202"/>
        <v>0.16852760746683779</v>
      </c>
      <c r="AD1295" s="121" t="str">
        <f t="shared" si="203"/>
        <v/>
      </c>
      <c r="AE1295" s="121">
        <f t="shared" si="204"/>
        <v>0.25164434109811712</v>
      </c>
      <c r="AF1295" s="121" t="str">
        <f t="shared" si="205"/>
        <v/>
      </c>
      <c r="BK1295" s="130"/>
      <c r="BL1295" s="130">
        <f t="shared" si="197"/>
        <v>4.8960000000000745</v>
      </c>
      <c r="BM1295" s="147">
        <f t="shared" si="198"/>
        <v>0.67265323619625161</v>
      </c>
      <c r="BN1295" s="130">
        <f t="shared" si="199"/>
        <v>7.8066348012717501E-4</v>
      </c>
      <c r="BO1295" s="130" t="str">
        <f t="shared" si="195"/>
        <v/>
      </c>
      <c r="BP1295" s="122" t="str">
        <f t="shared" si="196"/>
        <v/>
      </c>
    </row>
    <row r="1296" spans="26:68" ht="20.100000000000001" customHeight="1" x14ac:dyDescent="0.25">
      <c r="Z1296" s="121">
        <v>761</v>
      </c>
      <c r="AA1296" s="121">
        <f t="shared" si="200"/>
        <v>-0.95599999999999996</v>
      </c>
      <c r="AB1296" s="121">
        <f t="shared" si="201"/>
        <v>0.25261049217640646</v>
      </c>
      <c r="AC1296" s="121">
        <f t="shared" si="202"/>
        <v>0.16953611724396878</v>
      </c>
      <c r="AD1296" s="121" t="str">
        <f t="shared" si="203"/>
        <v/>
      </c>
      <c r="AE1296" s="121">
        <f t="shared" si="204"/>
        <v>0.25261049217640646</v>
      </c>
      <c r="AF1296" s="121" t="str">
        <f t="shared" si="205"/>
        <v/>
      </c>
      <c r="BK1296" s="130"/>
      <c r="BL1296" s="130">
        <f t="shared" si="197"/>
        <v>4.9024000000000747</v>
      </c>
      <c r="BM1296" s="147">
        <f t="shared" si="198"/>
        <v>0.67187257271612444</v>
      </c>
      <c r="BN1296" s="130">
        <f t="shared" si="199"/>
        <v>7.8071321659212156E-4</v>
      </c>
      <c r="BO1296" s="130" t="str">
        <f t="shared" si="195"/>
        <v/>
      </c>
      <c r="BP1296" s="122" t="str">
        <f t="shared" si="196"/>
        <v/>
      </c>
    </row>
    <row r="1297" spans="26:68" ht="20.100000000000001" customHeight="1" x14ac:dyDescent="0.25">
      <c r="Z1297" s="130">
        <v>762</v>
      </c>
      <c r="AA1297" s="121">
        <f t="shared" si="200"/>
        <v>-0.95199999999999996</v>
      </c>
      <c r="AB1297" s="121">
        <f t="shared" si="201"/>
        <v>0.25357629539510257</v>
      </c>
      <c r="AC1297" s="121">
        <f t="shared" si="202"/>
        <v>0.17054849094044097</v>
      </c>
      <c r="AD1297" s="121" t="str">
        <f t="shared" si="203"/>
        <v/>
      </c>
      <c r="AE1297" s="121">
        <f t="shared" si="204"/>
        <v>0.25357629539510257</v>
      </c>
      <c r="AF1297" s="121" t="str">
        <f t="shared" si="205"/>
        <v/>
      </c>
      <c r="AM1297" s="130"/>
      <c r="AZ1297" s="130"/>
      <c r="BK1297" s="130"/>
      <c r="BL1297" s="130">
        <f t="shared" si="197"/>
        <v>4.9088000000000749</v>
      </c>
      <c r="BM1297" s="147">
        <f t="shared" si="198"/>
        <v>0.67109185949953232</v>
      </c>
      <c r="BN1297" s="130">
        <f t="shared" si="199"/>
        <v>7.8075963396040393E-4</v>
      </c>
      <c r="BO1297" s="130" t="str">
        <f t="shared" si="195"/>
        <v/>
      </c>
      <c r="BP1297" s="122" t="str">
        <f t="shared" si="196"/>
        <v/>
      </c>
    </row>
    <row r="1298" spans="26:68" ht="20.100000000000001" customHeight="1" x14ac:dyDescent="0.25">
      <c r="Z1298" s="121">
        <v>763</v>
      </c>
      <c r="AA1298" s="121">
        <f t="shared" si="200"/>
        <v>-0.94799999999999995</v>
      </c>
      <c r="AB1298" s="121">
        <f t="shared" si="201"/>
        <v>0.25454171845970125</v>
      </c>
      <c r="AC1298" s="121">
        <f t="shared" si="202"/>
        <v>0.17156472710026216</v>
      </c>
      <c r="AD1298" s="121" t="str">
        <f t="shared" si="203"/>
        <v/>
      </c>
      <c r="AE1298" s="121">
        <f t="shared" si="204"/>
        <v>0.25454171845970125</v>
      </c>
      <c r="AF1298" s="121" t="str">
        <f t="shared" si="205"/>
        <v/>
      </c>
      <c r="BK1298" s="130"/>
      <c r="BL1298" s="130">
        <f t="shared" si="197"/>
        <v>4.9152000000000751</v>
      </c>
      <c r="BM1298" s="147">
        <f t="shared" si="198"/>
        <v>0.67031109986557191</v>
      </c>
      <c r="BN1298" s="130">
        <f t="shared" si="199"/>
        <v>7.8080274029113106E-4</v>
      </c>
      <c r="BO1298" s="130" t="str">
        <f t="shared" ref="BO1298:BO1361" si="206">IF(BM1298&lt;(1-$BK$534),BN1298,"")</f>
        <v/>
      </c>
      <c r="BP1298" s="122" t="str">
        <f t="shared" ref="BP1298:BP1361" si="207">IF(BM1298&lt;(1-$BK$540),BN1298,"")</f>
        <v/>
      </c>
    </row>
    <row r="1299" spans="26:68" ht="20.100000000000001" customHeight="1" x14ac:dyDescent="0.25">
      <c r="Z1299" s="121">
        <v>764</v>
      </c>
      <c r="AA1299" s="121">
        <f t="shared" si="200"/>
        <v>-0.94399999999999995</v>
      </c>
      <c r="AB1299" s="121">
        <f t="shared" si="201"/>
        <v>0.25550672897076881</v>
      </c>
      <c r="AC1299" s="121">
        <f t="shared" si="202"/>
        <v>0.17258482413805185</v>
      </c>
      <c r="AD1299" s="121" t="str">
        <f t="shared" si="203"/>
        <v/>
      </c>
      <c r="AE1299" s="121">
        <f t="shared" si="204"/>
        <v>0.25550672897076881</v>
      </c>
      <c r="AF1299" s="121" t="str">
        <f t="shared" si="205"/>
        <v/>
      </c>
      <c r="BK1299" s="130"/>
      <c r="BL1299" s="130">
        <f t="shared" ref="BL1299:BL1362" si="208">BL1298+$BO$526</f>
        <v>4.9216000000000752</v>
      </c>
      <c r="BM1299" s="147">
        <f t="shared" ref="BM1299:BM1362" si="209">_xlfn.CHISQ.DIST.RT(BL1299,7)</f>
        <v>0.66953029712528078</v>
      </c>
      <c r="BN1299" s="130">
        <f t="shared" ref="BN1299:BN1362" si="210">BM1299-BM1300</f>
        <v>7.8084254365529127E-4</v>
      </c>
      <c r="BO1299" s="130" t="str">
        <f t="shared" si="206"/>
        <v/>
      </c>
      <c r="BP1299" s="122" t="str">
        <f t="shared" si="207"/>
        <v/>
      </c>
    </row>
    <row r="1300" spans="26:68" ht="20.100000000000001" customHeight="1" x14ac:dyDescent="0.25">
      <c r="Z1300" s="121">
        <v>765</v>
      </c>
      <c r="AA1300" s="121">
        <f t="shared" si="200"/>
        <v>-0.94</v>
      </c>
      <c r="AB1300" s="121">
        <f t="shared" si="201"/>
        <v>0.25647129442562033</v>
      </c>
      <c r="AC1300" s="121">
        <f t="shared" si="202"/>
        <v>0.17360878033862459</v>
      </c>
      <c r="AD1300" s="121" t="str">
        <f t="shared" si="203"/>
        <v/>
      </c>
      <c r="AE1300" s="121">
        <f t="shared" si="204"/>
        <v>0.25647129442562033</v>
      </c>
      <c r="AF1300" s="121" t="str">
        <f t="shared" si="205"/>
        <v/>
      </c>
      <c r="BK1300" s="130"/>
      <c r="BL1300" s="130">
        <f t="shared" si="208"/>
        <v>4.9280000000000754</v>
      </c>
      <c r="BM1300" s="147">
        <f t="shared" si="209"/>
        <v>0.66874945458162549</v>
      </c>
      <c r="BN1300" s="130">
        <f t="shared" si="210"/>
        <v>7.8087905213275466E-4</v>
      </c>
      <c r="BO1300" s="130" t="str">
        <f t="shared" si="206"/>
        <v/>
      </c>
      <c r="BP1300" s="122" t="str">
        <f t="shared" si="207"/>
        <v/>
      </c>
    </row>
    <row r="1301" spans="26:68" ht="20.100000000000001" customHeight="1" x14ac:dyDescent="0.25">
      <c r="Z1301" s="121">
        <v>766</v>
      </c>
      <c r="AA1301" s="121">
        <f t="shared" si="200"/>
        <v>-0.93599999999999994</v>
      </c>
      <c r="AB1301" s="121">
        <f t="shared" si="201"/>
        <v>0.25743538222001205</v>
      </c>
      <c r="AC1301" s="121">
        <f t="shared" si="202"/>
        <v>0.17463659385658065</v>
      </c>
      <c r="AD1301" s="121" t="str">
        <f t="shared" si="203"/>
        <v/>
      </c>
      <c r="AE1301" s="121">
        <f t="shared" si="204"/>
        <v>0.25743538222001205</v>
      </c>
      <c r="AF1301" s="121" t="str">
        <f t="shared" si="205"/>
        <v/>
      </c>
      <c r="BK1301" s="130"/>
      <c r="BL1301" s="130">
        <f t="shared" si="208"/>
        <v>4.9344000000000756</v>
      </c>
      <c r="BM1301" s="147">
        <f t="shared" si="209"/>
        <v>0.66796857552949274</v>
      </c>
      <c r="BN1301" s="130">
        <f t="shared" si="210"/>
        <v>7.8091227381393846E-4</v>
      </c>
      <c r="BO1301" s="130" t="str">
        <f t="shared" si="206"/>
        <v/>
      </c>
      <c r="BP1301" s="122" t="str">
        <f t="shared" si="207"/>
        <v/>
      </c>
    </row>
    <row r="1302" spans="26:68" ht="20.100000000000001" customHeight="1" x14ac:dyDescent="0.25">
      <c r="Z1302" s="121">
        <v>767</v>
      </c>
      <c r="AA1302" s="121">
        <f t="shared" si="200"/>
        <v>-0.93199999999999994</v>
      </c>
      <c r="AB1302" s="121">
        <f t="shared" si="201"/>
        <v>0.25839895964984844</v>
      </c>
      <c r="AC1302" s="121">
        <f t="shared" si="202"/>
        <v>0.175668262715903</v>
      </c>
      <c r="AD1302" s="121" t="str">
        <f t="shared" si="203"/>
        <v/>
      </c>
      <c r="AE1302" s="121">
        <f t="shared" si="204"/>
        <v>0.25839895964984844</v>
      </c>
      <c r="AF1302" s="121" t="str">
        <f t="shared" si="205"/>
        <v/>
      </c>
      <c r="BK1302" s="130"/>
      <c r="BL1302" s="130">
        <f t="shared" si="208"/>
        <v>4.9408000000000758</v>
      </c>
      <c r="BM1302" s="147">
        <f t="shared" si="209"/>
        <v>0.6671876632556788</v>
      </c>
      <c r="BN1302" s="130">
        <f t="shared" si="210"/>
        <v>7.8094221679858578E-4</v>
      </c>
      <c r="BO1302" s="130" t="str">
        <f t="shared" si="206"/>
        <v/>
      </c>
      <c r="BP1302" s="122" t="str">
        <f t="shared" si="207"/>
        <v/>
      </c>
    </row>
    <row r="1303" spans="26:68" ht="20.100000000000001" customHeight="1" x14ac:dyDescent="0.25">
      <c r="Z1303" s="130">
        <v>768</v>
      </c>
      <c r="AA1303" s="121">
        <f t="shared" ref="AA1303:AA1366" si="211">$AA$529+(Z1303*$AA$532)</f>
        <v>-0.92799999999999994</v>
      </c>
      <c r="AB1303" s="121">
        <f t="shared" ref="AB1303:AB1366" si="212">_xlfn.NORM.DIST(AA1303,AA$525,AA$526,0)</f>
        <v>0.25936199391290432</v>
      </c>
      <c r="AC1303" s="121">
        <f t="shared" ref="AC1303:AC1366" si="213">_xlfn.NORM.DIST(AA1303,AA$525,AA$526,1)</f>
        <v>0.17670378480956131</v>
      </c>
      <c r="AD1303" s="121" t="str">
        <f t="shared" ref="AD1303:AD1366" si="214">IF(OR(AC1303&lt;$AE$531,AC1303&gt;$AE$532),AB1303,"")</f>
        <v/>
      </c>
      <c r="AE1303" s="121">
        <f t="shared" ref="AE1303:AE1366" si="215">IF(AND(AC1303&gt;$AE$531,AC1303&lt;$AE$532),AB1303,"")</f>
        <v>0.25936199391290432</v>
      </c>
      <c r="AF1303" s="121" t="str">
        <f t="shared" ref="AF1303:AF1366" si="216">IF(AB1303=MAX($AB$535:$AB$2535),AB1303,"")</f>
        <v/>
      </c>
      <c r="AM1303" s="130"/>
      <c r="AZ1303" s="130"/>
      <c r="BK1303" s="130"/>
      <c r="BL1303" s="130">
        <f t="shared" si="208"/>
        <v>4.947200000000076</v>
      </c>
      <c r="BM1303" s="147">
        <f t="shared" si="209"/>
        <v>0.66640672103888021</v>
      </c>
      <c r="BN1303" s="130">
        <f t="shared" si="210"/>
        <v>7.8096888919698682E-4</v>
      </c>
      <c r="BO1303" s="130" t="str">
        <f t="shared" si="206"/>
        <v/>
      </c>
      <c r="BP1303" s="122" t="str">
        <f t="shared" si="207"/>
        <v/>
      </c>
    </row>
    <row r="1304" spans="26:68" ht="20.100000000000001" customHeight="1" x14ac:dyDescent="0.25">
      <c r="Z1304" s="121">
        <v>769</v>
      </c>
      <c r="AA1304" s="121">
        <f t="shared" si="211"/>
        <v>-0.92399999999999993</v>
      </c>
      <c r="AB1304" s="121">
        <f t="shared" si="212"/>
        <v>0.26032445211056027</v>
      </c>
      <c r="AC1304" s="121">
        <f t="shared" si="213"/>
        <v>0.17774315789912321</v>
      </c>
      <c r="AD1304" s="121" t="str">
        <f t="shared" si="214"/>
        <v/>
      </c>
      <c r="AE1304" s="121">
        <f t="shared" si="215"/>
        <v>0.26032445211056027</v>
      </c>
      <c r="AF1304" s="121" t="str">
        <f t="shared" si="216"/>
        <v/>
      </c>
      <c r="BK1304" s="130"/>
      <c r="BL1304" s="130">
        <f t="shared" si="208"/>
        <v>4.9536000000000762</v>
      </c>
      <c r="BM1304" s="147">
        <f t="shared" si="209"/>
        <v>0.66562575214968323</v>
      </c>
      <c r="BN1304" s="130">
        <f t="shared" si="210"/>
        <v>7.8099229912820256E-4</v>
      </c>
      <c r="BO1304" s="130" t="str">
        <f t="shared" si="206"/>
        <v/>
      </c>
      <c r="BP1304" s="122" t="str">
        <f t="shared" si="207"/>
        <v/>
      </c>
    </row>
    <row r="1305" spans="26:68" ht="20.100000000000001" customHeight="1" x14ac:dyDescent="0.25">
      <c r="Z1305" s="121">
        <v>770</v>
      </c>
      <c r="AA1305" s="121">
        <f t="shared" si="211"/>
        <v>-0.91999999999999993</v>
      </c>
      <c r="AB1305" s="121">
        <f t="shared" si="212"/>
        <v>0.26128630124955315</v>
      </c>
      <c r="AC1305" s="121">
        <f t="shared" si="213"/>
        <v>0.17878637961437172</v>
      </c>
      <c r="AD1305" s="121" t="str">
        <f t="shared" si="214"/>
        <v/>
      </c>
      <c r="AE1305" s="121">
        <f t="shared" si="215"/>
        <v>0.26128630124955315</v>
      </c>
      <c r="AF1305" s="121" t="str">
        <f t="shared" si="216"/>
        <v/>
      </c>
      <c r="BK1305" s="130"/>
      <c r="BL1305" s="130">
        <f t="shared" si="208"/>
        <v>4.9600000000000763</v>
      </c>
      <c r="BM1305" s="147">
        <f t="shared" si="209"/>
        <v>0.66484475985055502</v>
      </c>
      <c r="BN1305" s="130">
        <f t="shared" si="210"/>
        <v>7.8101245472039782E-4</v>
      </c>
      <c r="BO1305" s="130" t="str">
        <f t="shared" si="206"/>
        <v/>
      </c>
      <c r="BP1305" s="122" t="str">
        <f t="shared" si="207"/>
        <v/>
      </c>
    </row>
    <row r="1306" spans="26:68" ht="20.100000000000001" customHeight="1" x14ac:dyDescent="0.25">
      <c r="Z1306" s="121">
        <v>771</v>
      </c>
      <c r="AA1306" s="121">
        <f t="shared" si="211"/>
        <v>-0.91599999999999993</v>
      </c>
      <c r="AB1306" s="121">
        <f t="shared" si="212"/>
        <v>0.26224750824374016</v>
      </c>
      <c r="AC1306" s="121">
        <f t="shared" si="213"/>
        <v>0.17983344745293059</v>
      </c>
      <c r="AD1306" s="121" t="str">
        <f t="shared" si="214"/>
        <v/>
      </c>
      <c r="AE1306" s="121">
        <f t="shared" si="215"/>
        <v>0.26224750824374016</v>
      </c>
      <c r="AF1306" s="121" t="str">
        <f t="shared" si="216"/>
        <v/>
      </c>
      <c r="BK1306" s="130"/>
      <c r="BL1306" s="130">
        <f t="shared" si="208"/>
        <v>4.9664000000000765</v>
      </c>
      <c r="BM1306" s="147">
        <f t="shared" si="209"/>
        <v>0.66406374739583462</v>
      </c>
      <c r="BN1306" s="130">
        <f t="shared" si="210"/>
        <v>7.8102936411084123E-4</v>
      </c>
      <c r="BO1306" s="130" t="str">
        <f t="shared" si="206"/>
        <v/>
      </c>
      <c r="BP1306" s="122" t="str">
        <f t="shared" si="207"/>
        <v/>
      </c>
    </row>
    <row r="1307" spans="26:68" ht="20.100000000000001" customHeight="1" x14ac:dyDescent="0.25">
      <c r="Z1307" s="121">
        <v>772</v>
      </c>
      <c r="AA1307" s="121">
        <f t="shared" si="211"/>
        <v>-0.91199999999999992</v>
      </c>
      <c r="AB1307" s="121">
        <f t="shared" si="212"/>
        <v>0.2632080399158771</v>
      </c>
      <c r="AC1307" s="121">
        <f t="shared" si="213"/>
        <v>0.18088435877989623</v>
      </c>
      <c r="AD1307" s="121" t="str">
        <f t="shared" si="214"/>
        <v/>
      </c>
      <c r="AE1307" s="121">
        <f t="shared" si="215"/>
        <v>0.2632080399158771</v>
      </c>
      <c r="AF1307" s="121" t="str">
        <f t="shared" si="216"/>
        <v/>
      </c>
      <c r="BK1307" s="130"/>
      <c r="BL1307" s="130">
        <f t="shared" si="208"/>
        <v>4.9728000000000767</v>
      </c>
      <c r="BM1307" s="147">
        <f t="shared" si="209"/>
        <v>0.66328271803172378</v>
      </c>
      <c r="BN1307" s="130">
        <f t="shared" si="210"/>
        <v>7.8104303544668241E-4</v>
      </c>
      <c r="BO1307" s="130" t="str">
        <f t="shared" si="206"/>
        <v/>
      </c>
      <c r="BP1307" s="122" t="str">
        <f t="shared" si="207"/>
        <v/>
      </c>
    </row>
    <row r="1308" spans="26:68" ht="20.100000000000001" customHeight="1" x14ac:dyDescent="0.25">
      <c r="Z1308" s="121">
        <v>773</v>
      </c>
      <c r="AA1308" s="121">
        <f t="shared" si="211"/>
        <v>-0.90799999999999992</v>
      </c>
      <c r="AB1308" s="121">
        <f t="shared" si="212"/>
        <v>0.26416786299941053</v>
      </c>
      <c r="AC1308" s="121">
        <f t="shared" si="213"/>
        <v>0.18193911082747674</v>
      </c>
      <c r="AD1308" s="121" t="str">
        <f t="shared" si="214"/>
        <v/>
      </c>
      <c r="AE1308" s="121">
        <f t="shared" si="215"/>
        <v>0.26416786299941053</v>
      </c>
      <c r="AF1308" s="121" t="str">
        <f t="shared" si="216"/>
        <v/>
      </c>
      <c r="BK1308" s="130"/>
      <c r="BL1308" s="130">
        <f t="shared" si="208"/>
        <v>4.9792000000000769</v>
      </c>
      <c r="BM1308" s="147">
        <f t="shared" si="209"/>
        <v>0.6625016749962771</v>
      </c>
      <c r="BN1308" s="130">
        <f t="shared" si="210"/>
        <v>7.8105347688184334E-4</v>
      </c>
      <c r="BO1308" s="130" t="str">
        <f t="shared" si="206"/>
        <v/>
      </c>
      <c r="BP1308" s="122" t="str">
        <f t="shared" si="207"/>
        <v/>
      </c>
    </row>
    <row r="1309" spans="26:68" ht="20.100000000000001" customHeight="1" x14ac:dyDescent="0.25">
      <c r="Z1309" s="121">
        <v>774</v>
      </c>
      <c r="AA1309" s="121">
        <f t="shared" si="211"/>
        <v>-0.90399999999999991</v>
      </c>
      <c r="AB1309" s="121">
        <f t="shared" si="212"/>
        <v>0.26512694414028343</v>
      </c>
      <c r="AC1309" s="121">
        <f t="shared" si="213"/>
        <v>0.18299770069463844</v>
      </c>
      <c r="AD1309" s="121" t="str">
        <f t="shared" si="214"/>
        <v/>
      </c>
      <c r="AE1309" s="121">
        <f t="shared" si="215"/>
        <v>0.26512694414028343</v>
      </c>
      <c r="AF1309" s="121" t="str">
        <f t="shared" si="216"/>
        <v/>
      </c>
      <c r="BK1309" s="130"/>
      <c r="BL1309" s="130">
        <f t="shared" si="208"/>
        <v>4.9856000000000771</v>
      </c>
      <c r="BM1309" s="147">
        <f t="shared" si="209"/>
        <v>0.66172062151939526</v>
      </c>
      <c r="BN1309" s="130">
        <f t="shared" si="210"/>
        <v>7.8106069658079313E-4</v>
      </c>
      <c r="BO1309" s="130" t="str">
        <f t="shared" si="206"/>
        <v/>
      </c>
      <c r="BP1309" s="122" t="str">
        <f t="shared" si="207"/>
        <v/>
      </c>
    </row>
    <row r="1310" spans="26:68" ht="20.100000000000001" customHeight="1" x14ac:dyDescent="0.25">
      <c r="Z1310" s="130">
        <v>775</v>
      </c>
      <c r="AA1310" s="121">
        <f t="shared" si="211"/>
        <v>-0.89999999999999991</v>
      </c>
      <c r="AB1310" s="121">
        <f t="shared" si="212"/>
        <v>0.26608524989875487</v>
      </c>
      <c r="AC1310" s="121">
        <f t="shared" si="213"/>
        <v>0.1840601253467595</v>
      </c>
      <c r="AD1310" s="121" t="str">
        <f t="shared" si="214"/>
        <v/>
      </c>
      <c r="AE1310" s="121">
        <f t="shared" si="215"/>
        <v>0.26608524989875487</v>
      </c>
      <c r="AF1310" s="121" t="str">
        <f t="shared" si="216"/>
        <v/>
      </c>
      <c r="AM1310" s="130"/>
      <c r="AZ1310" s="130"/>
      <c r="BK1310" s="130"/>
      <c r="BL1310" s="130">
        <f t="shared" si="208"/>
        <v>4.9920000000000773</v>
      </c>
      <c r="BM1310" s="147">
        <f t="shared" si="209"/>
        <v>0.66093956082281446</v>
      </c>
      <c r="BN1310" s="130">
        <f t="shared" si="210"/>
        <v>7.8106470271510631E-4</v>
      </c>
      <c r="BO1310" s="130" t="str">
        <f t="shared" si="206"/>
        <v/>
      </c>
      <c r="BP1310" s="122" t="str">
        <f t="shared" si="207"/>
        <v/>
      </c>
    </row>
    <row r="1311" spans="26:68" ht="20.100000000000001" customHeight="1" x14ac:dyDescent="0.25">
      <c r="Z1311" s="121">
        <v>776</v>
      </c>
      <c r="AA1311" s="121">
        <f t="shared" si="211"/>
        <v>-0.89599999999999991</v>
      </c>
      <c r="AB1311" s="121">
        <f t="shared" si="212"/>
        <v>0.26704274675123274</v>
      </c>
      <c r="AC1311" s="121">
        <f t="shared" si="213"/>
        <v>0.18512638161529077</v>
      </c>
      <c r="AD1311" s="121" t="str">
        <f t="shared" si="214"/>
        <v/>
      </c>
      <c r="AE1311" s="121">
        <f t="shared" si="215"/>
        <v>0.26704274675123274</v>
      </c>
      <c r="AF1311" s="121" t="str">
        <f t="shared" si="216"/>
        <v/>
      </c>
      <c r="BK1311" s="130"/>
      <c r="BL1311" s="130">
        <f t="shared" si="208"/>
        <v>4.9984000000000774</v>
      </c>
      <c r="BM1311" s="147">
        <f t="shared" si="209"/>
        <v>0.66015849612009936</v>
      </c>
      <c r="BN1311" s="130">
        <f t="shared" si="210"/>
        <v>7.8106550346401793E-4</v>
      </c>
      <c r="BO1311" s="130" t="str">
        <f t="shared" si="206"/>
        <v/>
      </c>
      <c r="BP1311" s="122" t="str">
        <f t="shared" si="207"/>
        <v/>
      </c>
    </row>
    <row r="1312" spans="26:68" ht="20.100000000000001" customHeight="1" x14ac:dyDescent="0.25">
      <c r="Z1312" s="121">
        <v>777</v>
      </c>
      <c r="AA1312" s="121">
        <f t="shared" si="211"/>
        <v>-0.8919999999999999</v>
      </c>
      <c r="AB1312" s="121">
        <f t="shared" si="212"/>
        <v>0.26799940109212012</v>
      </c>
      <c r="AC1312" s="121">
        <f t="shared" si="213"/>
        <v>0.18619646619742411</v>
      </c>
      <c r="AD1312" s="121" t="str">
        <f t="shared" si="214"/>
        <v/>
      </c>
      <c r="AE1312" s="121">
        <f t="shared" si="215"/>
        <v>0.26799940109212012</v>
      </c>
      <c r="AF1312" s="121" t="str">
        <f t="shared" si="216"/>
        <v/>
      </c>
      <c r="BK1312" s="130"/>
      <c r="BL1312" s="130">
        <f t="shared" si="208"/>
        <v>5.0048000000000776</v>
      </c>
      <c r="BM1312" s="147">
        <f t="shared" si="209"/>
        <v>0.65937743061663534</v>
      </c>
      <c r="BN1312" s="130">
        <f t="shared" si="210"/>
        <v>7.8106310701775428E-4</v>
      </c>
      <c r="BO1312" s="130" t="str">
        <f t="shared" si="206"/>
        <v/>
      </c>
      <c r="BP1312" s="122" t="str">
        <f t="shared" si="207"/>
        <v/>
      </c>
    </row>
    <row r="1313" spans="26:68" ht="20.100000000000001" customHeight="1" x14ac:dyDescent="0.25">
      <c r="Z1313" s="121">
        <v>778</v>
      </c>
      <c r="AA1313" s="121">
        <f t="shared" si="211"/>
        <v>-0.8879999999999999</v>
      </c>
      <c r="AB1313" s="121">
        <f t="shared" si="212"/>
        <v>0.26895517923567464</v>
      </c>
      <c r="AC1313" s="121">
        <f t="shared" si="213"/>
        <v>0.18727037565576812</v>
      </c>
      <c r="AD1313" s="121" t="str">
        <f t="shared" si="214"/>
        <v/>
      </c>
      <c r="AE1313" s="121">
        <f t="shared" si="215"/>
        <v>0.26895517923567464</v>
      </c>
      <c r="AF1313" s="121" t="str">
        <f t="shared" si="216"/>
        <v/>
      </c>
      <c r="BK1313" s="130"/>
      <c r="BL1313" s="130">
        <f t="shared" si="208"/>
        <v>5.0112000000000778</v>
      </c>
      <c r="BM1313" s="147">
        <f t="shared" si="209"/>
        <v>0.65859636750961759</v>
      </c>
      <c r="BN1313" s="130">
        <f t="shared" si="210"/>
        <v>7.8105752156998332E-4</v>
      </c>
      <c r="BO1313" s="130" t="str">
        <f t="shared" si="206"/>
        <v/>
      </c>
      <c r="BP1313" s="122" t="str">
        <f t="shared" si="207"/>
        <v/>
      </c>
    </row>
    <row r="1314" spans="26:68" ht="20.100000000000001" customHeight="1" x14ac:dyDescent="0.25">
      <c r="Z1314" s="121">
        <v>779</v>
      </c>
      <c r="AA1314" s="121">
        <f t="shared" si="211"/>
        <v>-0.8839999999999999</v>
      </c>
      <c r="AB1314" s="121">
        <f t="shared" si="212"/>
        <v>0.26991004741788133</v>
      </c>
      <c r="AC1314" s="121">
        <f t="shared" si="213"/>
        <v>0.18834810641803115</v>
      </c>
      <c r="AD1314" s="121" t="str">
        <f t="shared" si="214"/>
        <v/>
      </c>
      <c r="AE1314" s="121">
        <f t="shared" si="215"/>
        <v>0.26991004741788133</v>
      </c>
      <c r="AF1314" s="121" t="str">
        <f t="shared" si="216"/>
        <v/>
      </c>
      <c r="BK1314" s="130"/>
      <c r="BL1314" s="130">
        <f t="shared" si="208"/>
        <v>5.017600000000078</v>
      </c>
      <c r="BM1314" s="147">
        <f t="shared" si="209"/>
        <v>0.6578153099880476</v>
      </c>
      <c r="BN1314" s="130">
        <f t="shared" si="210"/>
        <v>7.810487553252532E-4</v>
      </c>
      <c r="BO1314" s="130" t="str">
        <f t="shared" si="206"/>
        <v/>
      </c>
      <c r="BP1314" s="122" t="str">
        <f t="shared" si="207"/>
        <v/>
      </c>
    </row>
    <row r="1315" spans="26:68" ht="20.100000000000001" customHeight="1" x14ac:dyDescent="0.25">
      <c r="Z1315" s="121">
        <v>780</v>
      </c>
      <c r="AA1315" s="121">
        <f t="shared" si="211"/>
        <v>-0.87999999999999989</v>
      </c>
      <c r="AB1315" s="121">
        <f t="shared" si="212"/>
        <v>0.27086397179833804</v>
      </c>
      <c r="AC1315" s="121">
        <f t="shared" si="213"/>
        <v>0.18942965477671211</v>
      </c>
      <c r="AD1315" s="121" t="str">
        <f t="shared" si="214"/>
        <v/>
      </c>
      <c r="AE1315" s="121">
        <f t="shared" si="215"/>
        <v>0.27086397179833804</v>
      </c>
      <c r="AF1315" s="121" t="str">
        <f t="shared" si="216"/>
        <v/>
      </c>
      <c r="BK1315" s="130"/>
      <c r="BL1315" s="130">
        <f t="shared" si="208"/>
        <v>5.0240000000000782</v>
      </c>
      <c r="BM1315" s="147">
        <f t="shared" si="209"/>
        <v>0.65703426123272235</v>
      </c>
      <c r="BN1315" s="130">
        <f t="shared" si="210"/>
        <v>7.8103681649432932E-4</v>
      </c>
      <c r="BO1315" s="130" t="str">
        <f t="shared" si="206"/>
        <v/>
      </c>
      <c r="BP1315" s="122" t="str">
        <f t="shared" si="207"/>
        <v/>
      </c>
    </row>
    <row r="1316" spans="26:68" ht="20.100000000000001" customHeight="1" x14ac:dyDescent="0.25">
      <c r="Z1316" s="130">
        <v>781</v>
      </c>
      <c r="AA1316" s="121">
        <f t="shared" si="211"/>
        <v>-0.87599999999999989</v>
      </c>
      <c r="AB1316" s="121">
        <f t="shared" si="212"/>
        <v>0.27181691846215389</v>
      </c>
      <c r="AC1316" s="121">
        <f t="shared" si="213"/>
        <v>0.19051501688879888</v>
      </c>
      <c r="AD1316" s="121" t="str">
        <f t="shared" si="214"/>
        <v/>
      </c>
      <c r="AE1316" s="121">
        <f t="shared" si="215"/>
        <v>0.27181691846215389</v>
      </c>
      <c r="AF1316" s="121" t="str">
        <f t="shared" si="216"/>
        <v/>
      </c>
      <c r="AM1316" s="130"/>
      <c r="AZ1316" s="130"/>
      <c r="BK1316" s="130"/>
      <c r="BL1316" s="130">
        <f t="shared" si="208"/>
        <v>5.0304000000000784</v>
      </c>
      <c r="BM1316" s="147">
        <f t="shared" si="209"/>
        <v>0.65625322441622802</v>
      </c>
      <c r="BN1316" s="130">
        <f t="shared" si="210"/>
        <v>7.8102171329619274E-4</v>
      </c>
      <c r="BO1316" s="130" t="str">
        <f t="shared" si="206"/>
        <v/>
      </c>
      <c r="BP1316" s="122" t="str">
        <f t="shared" si="207"/>
        <v/>
      </c>
    </row>
    <row r="1317" spans="26:68" ht="20.100000000000001" customHeight="1" x14ac:dyDescent="0.25">
      <c r="Z1317" s="121">
        <v>782</v>
      </c>
      <c r="AA1317" s="121">
        <f t="shared" si="211"/>
        <v>-0.87199999999999989</v>
      </c>
      <c r="AB1317" s="121">
        <f t="shared" si="212"/>
        <v>0.2727688534218603</v>
      </c>
      <c r="AC1317" s="121">
        <f t="shared" si="213"/>
        <v>0.19160418877547375</v>
      </c>
      <c r="AD1317" s="121" t="str">
        <f t="shared" si="214"/>
        <v/>
      </c>
      <c r="AE1317" s="121">
        <f t="shared" si="215"/>
        <v>0.2727688534218603</v>
      </c>
      <c r="AF1317" s="121" t="str">
        <f t="shared" si="216"/>
        <v/>
      </c>
      <c r="BK1317" s="130"/>
      <c r="BL1317" s="130">
        <f t="shared" si="208"/>
        <v>5.0368000000000785</v>
      </c>
      <c r="BM1317" s="147">
        <f t="shared" si="209"/>
        <v>0.65547220270293183</v>
      </c>
      <c r="BN1317" s="130">
        <f t="shared" si="210"/>
        <v>7.8100345395493154E-4</v>
      </c>
      <c r="BO1317" s="130" t="str">
        <f t="shared" si="206"/>
        <v/>
      </c>
      <c r="BP1317" s="122" t="str">
        <f t="shared" si="207"/>
        <v/>
      </c>
    </row>
    <row r="1318" spans="26:68" ht="20.100000000000001" customHeight="1" x14ac:dyDescent="0.25">
      <c r="Z1318" s="121">
        <v>783</v>
      </c>
      <c r="AA1318" s="121">
        <f t="shared" si="211"/>
        <v>-0.86799999999999988</v>
      </c>
      <c r="AB1318" s="121">
        <f t="shared" si="212"/>
        <v>0.27371974261933485</v>
      </c>
      <c r="AC1318" s="121">
        <f t="shared" si="213"/>
        <v>0.19269716632182718</v>
      </c>
      <c r="AD1318" s="121" t="str">
        <f t="shared" si="214"/>
        <v/>
      </c>
      <c r="AE1318" s="121">
        <f t="shared" si="215"/>
        <v>0.27371974261933485</v>
      </c>
      <c r="AF1318" s="121" t="str">
        <f t="shared" si="216"/>
        <v/>
      </c>
      <c r="BK1318" s="130"/>
      <c r="BL1318" s="130">
        <f t="shared" si="208"/>
        <v>5.0432000000000787</v>
      </c>
      <c r="BM1318" s="147">
        <f t="shared" si="209"/>
        <v>0.6546911992489769</v>
      </c>
      <c r="BN1318" s="130">
        <f t="shared" si="210"/>
        <v>7.8098204670429272E-4</v>
      </c>
      <c r="BO1318" s="130" t="str">
        <f t="shared" si="206"/>
        <v/>
      </c>
      <c r="BP1318" s="122" t="str">
        <f t="shared" si="207"/>
        <v/>
      </c>
    </row>
    <row r="1319" spans="26:68" ht="20.100000000000001" customHeight="1" x14ac:dyDescent="0.25">
      <c r="Z1319" s="121">
        <v>784</v>
      </c>
      <c r="AA1319" s="121">
        <f t="shared" si="211"/>
        <v>-0.86399999999999988</v>
      </c>
      <c r="AB1319" s="121">
        <f t="shared" si="212"/>
        <v>0.27466955192773695</v>
      </c>
      <c r="AC1319" s="121">
        <f t="shared" si="213"/>
        <v>0.19379394527657925</v>
      </c>
      <c r="AD1319" s="121" t="str">
        <f t="shared" si="214"/>
        <v/>
      </c>
      <c r="AE1319" s="121">
        <f t="shared" si="215"/>
        <v>0.27466955192773695</v>
      </c>
      <c r="AF1319" s="121" t="str">
        <f t="shared" si="216"/>
        <v/>
      </c>
      <c r="BK1319" s="130"/>
      <c r="BL1319" s="130">
        <f t="shared" si="208"/>
        <v>5.0496000000000789</v>
      </c>
      <c r="BM1319" s="147">
        <f t="shared" si="209"/>
        <v>0.6539102172022726</v>
      </c>
      <c r="BN1319" s="130">
        <f t="shared" si="210"/>
        <v>7.8095749978235318E-4</v>
      </c>
      <c r="BO1319" s="130" t="str">
        <f t="shared" si="206"/>
        <v/>
      </c>
      <c r="BP1319" s="122" t="str">
        <f t="shared" si="207"/>
        <v/>
      </c>
    </row>
    <row r="1320" spans="26:68" ht="20.100000000000001" customHeight="1" x14ac:dyDescent="0.25">
      <c r="Z1320" s="121">
        <v>785</v>
      </c>
      <c r="AA1320" s="121">
        <f t="shared" si="211"/>
        <v>-0.85999999999999988</v>
      </c>
      <c r="AB1320" s="121">
        <f t="shared" si="212"/>
        <v>0.27561824715345667</v>
      </c>
      <c r="AC1320" s="121">
        <f t="shared" si="213"/>
        <v>0.19489452125180837</v>
      </c>
      <c r="AD1320" s="121" t="str">
        <f t="shared" si="214"/>
        <v/>
      </c>
      <c r="AE1320" s="121">
        <f t="shared" si="215"/>
        <v>0.27561824715345667</v>
      </c>
      <c r="AF1320" s="121" t="str">
        <f t="shared" si="216"/>
        <v/>
      </c>
      <c r="BK1320" s="130"/>
      <c r="BL1320" s="130">
        <f t="shared" si="208"/>
        <v>5.0560000000000791</v>
      </c>
      <c r="BM1320" s="147">
        <f t="shared" si="209"/>
        <v>0.65312925970249025</v>
      </c>
      <c r="BN1320" s="130">
        <f t="shared" si="210"/>
        <v>7.8092982143596057E-4</v>
      </c>
      <c r="BO1320" s="130" t="str">
        <f t="shared" si="206"/>
        <v/>
      </c>
      <c r="BP1320" s="122" t="str">
        <f t="shared" si="207"/>
        <v/>
      </c>
    </row>
    <row r="1321" spans="26:68" ht="20.100000000000001" customHeight="1" x14ac:dyDescent="0.25">
      <c r="Z1321" s="121">
        <v>786</v>
      </c>
      <c r="AA1321" s="121">
        <f t="shared" si="211"/>
        <v>-0.85599999999999987</v>
      </c>
      <c r="AB1321" s="121">
        <f t="shared" si="212"/>
        <v>0.27656579403807502</v>
      </c>
      <c r="AC1321" s="121">
        <f t="shared" si="213"/>
        <v>0.1959988897226882</v>
      </c>
      <c r="AD1321" s="121" t="str">
        <f t="shared" si="214"/>
        <v/>
      </c>
      <c r="AE1321" s="121">
        <f t="shared" si="215"/>
        <v>0.27656579403807502</v>
      </c>
      <c r="AF1321" s="121" t="str">
        <f t="shared" si="216"/>
        <v/>
      </c>
      <c r="BK1321" s="130"/>
      <c r="BL1321" s="130">
        <f t="shared" si="208"/>
        <v>5.0624000000000793</v>
      </c>
      <c r="BM1321" s="147">
        <f t="shared" si="209"/>
        <v>0.65234832988105429</v>
      </c>
      <c r="BN1321" s="130">
        <f t="shared" si="210"/>
        <v>7.8089901991662547E-4</v>
      </c>
      <c r="BO1321" s="130" t="str">
        <f t="shared" si="206"/>
        <v/>
      </c>
      <c r="BP1321" s="122" t="str">
        <f t="shared" si="207"/>
        <v/>
      </c>
    </row>
    <row r="1322" spans="26:68" ht="20.100000000000001" customHeight="1" x14ac:dyDescent="0.25">
      <c r="Z1322" s="121">
        <v>787</v>
      </c>
      <c r="AA1322" s="121">
        <f t="shared" si="211"/>
        <v>-0.85199999999999987</v>
      </c>
      <c r="AB1322" s="121">
        <f t="shared" si="212"/>
        <v>0.27751215826033615</v>
      </c>
      <c r="AC1322" s="121">
        <f t="shared" si="213"/>
        <v>0.1971070460272325</v>
      </c>
      <c r="AD1322" s="121" t="str">
        <f t="shared" si="214"/>
        <v/>
      </c>
      <c r="AE1322" s="121">
        <f t="shared" si="215"/>
        <v>0.27751215826033615</v>
      </c>
      <c r="AF1322" s="121" t="str">
        <f t="shared" si="216"/>
        <v/>
      </c>
      <c r="BK1322" s="130"/>
      <c r="BL1322" s="130">
        <f t="shared" si="208"/>
        <v>5.0688000000000795</v>
      </c>
      <c r="BM1322" s="147">
        <f t="shared" si="209"/>
        <v>0.65156743086113766</v>
      </c>
      <c r="BN1322" s="130">
        <f t="shared" si="210"/>
        <v>7.8086510348329696E-4</v>
      </c>
      <c r="BO1322" s="130" t="str">
        <f t="shared" si="206"/>
        <v/>
      </c>
      <c r="BP1322" s="122" t="str">
        <f t="shared" si="207"/>
        <v/>
      </c>
    </row>
    <row r="1323" spans="26:68" ht="20.100000000000001" customHeight="1" x14ac:dyDescent="0.25">
      <c r="Z1323" s="130">
        <v>788</v>
      </c>
      <c r="AA1323" s="121">
        <f t="shared" si="211"/>
        <v>-0.84799999999999986</v>
      </c>
      <c r="AB1323" s="121">
        <f t="shared" si="212"/>
        <v>0.27845730543813191</v>
      </c>
      <c r="AC1323" s="121">
        <f t="shared" si="213"/>
        <v>0.19821898536604757</v>
      </c>
      <c r="AD1323" s="121" t="str">
        <f t="shared" si="214"/>
        <v/>
      </c>
      <c r="AE1323" s="121">
        <f t="shared" si="215"/>
        <v>0.27845730543813191</v>
      </c>
      <c r="AF1323" s="121" t="str">
        <f t="shared" si="216"/>
        <v/>
      </c>
      <c r="AM1323" s="130"/>
      <c r="AZ1323" s="130"/>
      <c r="BK1323" s="130"/>
      <c r="BL1323" s="130">
        <f t="shared" si="208"/>
        <v>5.0752000000000796</v>
      </c>
      <c r="BM1323" s="147">
        <f t="shared" si="209"/>
        <v>0.65078656575765437</v>
      </c>
      <c r="BN1323" s="130">
        <f t="shared" si="210"/>
        <v>7.8082808040014218E-4</v>
      </c>
      <c r="BO1323" s="130" t="str">
        <f t="shared" si="206"/>
        <v/>
      </c>
      <c r="BP1323" s="122" t="str">
        <f t="shared" si="207"/>
        <v/>
      </c>
    </row>
    <row r="1324" spans="26:68" ht="20.100000000000001" customHeight="1" x14ac:dyDescent="0.25">
      <c r="Z1324" s="121">
        <v>789</v>
      </c>
      <c r="AA1324" s="121">
        <f t="shared" si="211"/>
        <v>-0.84399999999999986</v>
      </c>
      <c r="AB1324" s="121">
        <f t="shared" si="212"/>
        <v>0.27940120113049788</v>
      </c>
      <c r="AC1324" s="121">
        <f t="shared" si="213"/>
        <v>0.19933470280209292</v>
      </c>
      <c r="AD1324" s="121" t="str">
        <f t="shared" si="214"/>
        <v/>
      </c>
      <c r="AE1324" s="121">
        <f t="shared" si="215"/>
        <v>0.27940120113049788</v>
      </c>
      <c r="AF1324" s="121" t="str">
        <f t="shared" si="216"/>
        <v/>
      </c>
      <c r="BK1324" s="130"/>
      <c r="BL1324" s="130">
        <f t="shared" si="208"/>
        <v>5.0816000000000798</v>
      </c>
      <c r="BM1324" s="147">
        <f t="shared" si="209"/>
        <v>0.65000573767725423</v>
      </c>
      <c r="BN1324" s="130">
        <f t="shared" si="210"/>
        <v>7.8078795893843367E-4</v>
      </c>
      <c r="BO1324" s="130" t="str">
        <f t="shared" si="206"/>
        <v/>
      </c>
      <c r="BP1324" s="122" t="str">
        <f t="shared" si="207"/>
        <v/>
      </c>
    </row>
    <row r="1325" spans="26:68" ht="20.100000000000001" customHeight="1" x14ac:dyDescent="0.25">
      <c r="Z1325" s="121">
        <v>790</v>
      </c>
      <c r="AA1325" s="121">
        <f t="shared" si="211"/>
        <v>-0.83999999999999986</v>
      </c>
      <c r="AB1325" s="121">
        <f t="shared" si="212"/>
        <v>0.28034381083962062</v>
      </c>
      <c r="AC1325" s="121">
        <f t="shared" si="213"/>
        <v>0.20045419326044972</v>
      </c>
      <c r="AD1325" s="121" t="str">
        <f t="shared" si="214"/>
        <v/>
      </c>
      <c r="AE1325" s="121">
        <f t="shared" si="215"/>
        <v>0.28034381083962062</v>
      </c>
      <c r="AF1325" s="121" t="str">
        <f t="shared" si="216"/>
        <v/>
      </c>
      <c r="BK1325" s="130"/>
      <c r="BL1325" s="130">
        <f t="shared" si="208"/>
        <v>5.08800000000008</v>
      </c>
      <c r="BM1325" s="147">
        <f t="shared" si="209"/>
        <v>0.64922494971831579</v>
      </c>
      <c r="BN1325" s="130">
        <f t="shared" si="210"/>
        <v>7.8074474737466204E-4</v>
      </c>
      <c r="BO1325" s="130" t="str">
        <f t="shared" si="206"/>
        <v/>
      </c>
      <c r="BP1325" s="122" t="str">
        <f t="shared" si="207"/>
        <v/>
      </c>
    </row>
    <row r="1326" spans="26:68" ht="20.100000000000001" customHeight="1" x14ac:dyDescent="0.25">
      <c r="Z1326" s="121">
        <v>791</v>
      </c>
      <c r="AA1326" s="121">
        <f t="shared" si="211"/>
        <v>-0.83599999999999985</v>
      </c>
      <c r="AB1326" s="121">
        <f t="shared" si="212"/>
        <v>0.28128510001285667</v>
      </c>
      <c r="AC1326" s="121">
        <f t="shared" si="213"/>
        <v>0.20157745152809775</v>
      </c>
      <c r="AD1326" s="121" t="str">
        <f t="shared" si="214"/>
        <v/>
      </c>
      <c r="AE1326" s="121">
        <f t="shared" si="215"/>
        <v>0.28128510001285667</v>
      </c>
      <c r="AF1326" s="121" t="str">
        <f t="shared" si="216"/>
        <v/>
      </c>
      <c r="BK1326" s="130"/>
      <c r="BL1326" s="130">
        <f t="shared" si="208"/>
        <v>5.0944000000000802</v>
      </c>
      <c r="BM1326" s="147">
        <f t="shared" si="209"/>
        <v>0.64844420497094113</v>
      </c>
      <c r="BN1326" s="130">
        <f t="shared" si="210"/>
        <v>7.8069845398975879E-4</v>
      </c>
      <c r="BO1326" s="130" t="str">
        <f t="shared" si="206"/>
        <v/>
      </c>
      <c r="BP1326" s="122" t="str">
        <f t="shared" si="207"/>
        <v/>
      </c>
    </row>
    <row r="1327" spans="26:68" ht="20.100000000000001" customHeight="1" x14ac:dyDescent="0.25">
      <c r="Z1327" s="121">
        <v>792</v>
      </c>
      <c r="AA1327" s="121">
        <f t="shared" si="211"/>
        <v>-0.83199999999999985</v>
      </c>
      <c r="AB1327" s="121">
        <f t="shared" si="212"/>
        <v>0.28222503404476257</v>
      </c>
      <c r="AC1327" s="121">
        <f t="shared" si="213"/>
        <v>0.20270447225369967</v>
      </c>
      <c r="AD1327" s="121" t="str">
        <f t="shared" si="214"/>
        <v/>
      </c>
      <c r="AE1327" s="121">
        <f t="shared" si="215"/>
        <v>0.28222503404476257</v>
      </c>
      <c r="AF1327" s="121" t="str">
        <f t="shared" si="216"/>
        <v/>
      </c>
      <c r="BK1327" s="130"/>
      <c r="BL1327" s="130">
        <f t="shared" si="208"/>
        <v>5.1008000000000804</v>
      </c>
      <c r="BM1327" s="147">
        <f t="shared" si="209"/>
        <v>0.64766350651695137</v>
      </c>
      <c r="BN1327" s="130">
        <f t="shared" si="210"/>
        <v>7.8064908707287106E-4</v>
      </c>
      <c r="BO1327" s="130" t="str">
        <f t="shared" si="206"/>
        <v/>
      </c>
      <c r="BP1327" s="122" t="str">
        <f t="shared" si="207"/>
        <v/>
      </c>
    </row>
    <row r="1328" spans="26:68" ht="20.100000000000001" customHeight="1" x14ac:dyDescent="0.25">
      <c r="Z1328" s="121">
        <v>793</v>
      </c>
      <c r="AA1328" s="121">
        <f t="shared" si="211"/>
        <v>-0.82799999999999985</v>
      </c>
      <c r="AB1328" s="121">
        <f t="shared" si="212"/>
        <v>0.28316357827913619</v>
      </c>
      <c r="AC1328" s="121">
        <f t="shared" si="213"/>
        <v>0.20383524994739455</v>
      </c>
      <c r="AD1328" s="121" t="str">
        <f t="shared" si="214"/>
        <v/>
      </c>
      <c r="AE1328" s="121">
        <f t="shared" si="215"/>
        <v>0.28316357827913619</v>
      </c>
      <c r="AF1328" s="121" t="str">
        <f t="shared" si="216"/>
        <v/>
      </c>
      <c r="BK1328" s="130"/>
      <c r="BL1328" s="130">
        <f t="shared" si="208"/>
        <v>5.1072000000000806</v>
      </c>
      <c r="BM1328" s="147">
        <f t="shared" si="209"/>
        <v>0.6468828574298785</v>
      </c>
      <c r="BN1328" s="130">
        <f t="shared" si="210"/>
        <v>7.8059665491558849E-4</v>
      </c>
      <c r="BO1328" s="130" t="str">
        <f t="shared" si="206"/>
        <v/>
      </c>
      <c r="BP1328" s="122" t="str">
        <f t="shared" si="207"/>
        <v/>
      </c>
    </row>
    <row r="1329" spans="26:68" ht="20.100000000000001" customHeight="1" x14ac:dyDescent="0.25">
      <c r="Z1329" s="130">
        <v>794</v>
      </c>
      <c r="AA1329" s="121">
        <f t="shared" si="211"/>
        <v>-0.82399999999999984</v>
      </c>
      <c r="AB1329" s="121">
        <f t="shared" si="212"/>
        <v>0.28410069801106874</v>
      </c>
      <c r="AC1329" s="121">
        <f t="shared" si="213"/>
        <v>0.20496977898059826</v>
      </c>
      <c r="AD1329" s="121" t="str">
        <f t="shared" si="214"/>
        <v/>
      </c>
      <c r="AE1329" s="121">
        <f t="shared" si="215"/>
        <v>0.28410069801106874</v>
      </c>
      <c r="AF1329" s="121" t="str">
        <f t="shared" si="216"/>
        <v/>
      </c>
      <c r="AM1329" s="130"/>
      <c r="AZ1329" s="130"/>
      <c r="BK1329" s="130"/>
      <c r="BL1329" s="130">
        <f t="shared" si="208"/>
        <v>5.1136000000000807</v>
      </c>
      <c r="BM1329" s="147">
        <f t="shared" si="209"/>
        <v>0.64610226077496291</v>
      </c>
      <c r="BN1329" s="130">
        <f t="shared" si="210"/>
        <v>7.8054116581660615E-4</v>
      </c>
      <c r="BO1329" s="130" t="str">
        <f t="shared" si="206"/>
        <v/>
      </c>
      <c r="BP1329" s="122" t="str">
        <f t="shared" si="207"/>
        <v/>
      </c>
    </row>
    <row r="1330" spans="26:68" ht="20.100000000000001" customHeight="1" x14ac:dyDescent="0.25">
      <c r="Z1330" s="121">
        <v>795</v>
      </c>
      <c r="AA1330" s="121">
        <f t="shared" si="211"/>
        <v>-0.81999999999999984</v>
      </c>
      <c r="AB1330" s="121">
        <f t="shared" si="212"/>
        <v>0.28503635848900727</v>
      </c>
      <c r="AC1330" s="121">
        <f t="shared" si="213"/>
        <v>0.20610805358581313</v>
      </c>
      <c r="AD1330" s="121" t="str">
        <f t="shared" si="214"/>
        <v/>
      </c>
      <c r="AE1330" s="121">
        <f t="shared" si="215"/>
        <v>0.28503635848900727</v>
      </c>
      <c r="AF1330" s="121" t="str">
        <f t="shared" si="216"/>
        <v/>
      </c>
      <c r="BK1330" s="130"/>
      <c r="BL1330" s="130">
        <f t="shared" si="208"/>
        <v>5.1200000000000809</v>
      </c>
      <c r="BM1330" s="147">
        <f t="shared" si="209"/>
        <v>0.6453217196091463</v>
      </c>
      <c r="BN1330" s="130">
        <f t="shared" si="210"/>
        <v>7.8048262807828284E-4</v>
      </c>
      <c r="BO1330" s="130" t="str">
        <f t="shared" si="206"/>
        <v/>
      </c>
      <c r="BP1330" s="122" t="str">
        <f t="shared" si="207"/>
        <v/>
      </c>
    </row>
    <row r="1331" spans="26:68" ht="20.100000000000001" customHeight="1" x14ac:dyDescent="0.25">
      <c r="Z1331" s="121">
        <v>796</v>
      </c>
      <c r="AA1331" s="121">
        <f t="shared" si="211"/>
        <v>-0.81599999999999984</v>
      </c>
      <c r="AB1331" s="121">
        <f t="shared" si="212"/>
        <v>0.28597052491682845</v>
      </c>
      <c r="AC1331" s="121">
        <f t="shared" si="213"/>
        <v>0.2072500678564454</v>
      </c>
      <c r="AD1331" s="121" t="str">
        <f t="shared" si="214"/>
        <v/>
      </c>
      <c r="AE1331" s="121">
        <f t="shared" si="215"/>
        <v>0.28597052491682845</v>
      </c>
      <c r="AF1331" s="121" t="str">
        <f t="shared" si="216"/>
        <v/>
      </c>
      <c r="BK1331" s="130"/>
      <c r="BL1331" s="130">
        <f t="shared" si="208"/>
        <v>5.1264000000000811</v>
      </c>
      <c r="BM1331" s="147">
        <f t="shared" si="209"/>
        <v>0.64454123698106802</v>
      </c>
      <c r="BN1331" s="130">
        <f t="shared" si="210"/>
        <v>7.8042105000941664E-4</v>
      </c>
      <c r="BO1331" s="130" t="str">
        <f t="shared" si="206"/>
        <v/>
      </c>
      <c r="BP1331" s="122" t="str">
        <f t="shared" si="207"/>
        <v/>
      </c>
    </row>
    <row r="1332" spans="26:68" ht="20.100000000000001" customHeight="1" x14ac:dyDescent="0.25">
      <c r="Z1332" s="121">
        <v>797</v>
      </c>
      <c r="AA1332" s="121">
        <f t="shared" si="211"/>
        <v>-0.81199999999999983</v>
      </c>
      <c r="AB1332" s="121">
        <f t="shared" si="212"/>
        <v>0.28690316245592223</v>
      </c>
      <c r="AC1332" s="121">
        <f t="shared" si="213"/>
        <v>0.20839581574663121</v>
      </c>
      <c r="AD1332" s="121" t="str">
        <f t="shared" si="214"/>
        <v/>
      </c>
      <c r="AE1332" s="121">
        <f t="shared" si="215"/>
        <v>0.28690316245592223</v>
      </c>
      <c r="AF1332" s="121" t="str">
        <f t="shared" si="216"/>
        <v/>
      </c>
      <c r="BK1332" s="130"/>
      <c r="BL1332" s="130">
        <f t="shared" si="208"/>
        <v>5.1328000000000813</v>
      </c>
      <c r="BM1332" s="147">
        <f t="shared" si="209"/>
        <v>0.64376081593105861</v>
      </c>
      <c r="BN1332" s="130">
        <f t="shared" si="210"/>
        <v>7.8035643992191428E-4</v>
      </c>
      <c r="BO1332" s="130" t="str">
        <f t="shared" si="206"/>
        <v/>
      </c>
      <c r="BP1332" s="122" t="str">
        <f t="shared" si="207"/>
        <v/>
      </c>
    </row>
    <row r="1333" spans="26:68" ht="20.100000000000001" customHeight="1" x14ac:dyDescent="0.25">
      <c r="Z1333" s="121">
        <v>798</v>
      </c>
      <c r="AA1333" s="121">
        <f t="shared" si="211"/>
        <v>-0.80799999999999983</v>
      </c>
      <c r="AB1333" s="121">
        <f t="shared" si="212"/>
        <v>0.28783423622728582</v>
      </c>
      <c r="AC1333" s="121">
        <f t="shared" si="213"/>
        <v>0.20954529107107084</v>
      </c>
      <c r="AD1333" s="121" t="str">
        <f t="shared" si="214"/>
        <v/>
      </c>
      <c r="AE1333" s="121">
        <f t="shared" si="215"/>
        <v>0.28783423622728582</v>
      </c>
      <c r="AF1333" s="121" t="str">
        <f t="shared" si="216"/>
        <v/>
      </c>
      <c r="BK1333" s="130"/>
      <c r="BL1333" s="130">
        <f t="shared" si="208"/>
        <v>5.1392000000000815</v>
      </c>
      <c r="BM1333" s="147">
        <f t="shared" si="209"/>
        <v>0.64298045949113669</v>
      </c>
      <c r="BN1333" s="130">
        <f t="shared" si="210"/>
        <v>7.8028880613223439E-4</v>
      </c>
      <c r="BO1333" s="130" t="str">
        <f t="shared" si="206"/>
        <v/>
      </c>
      <c r="BP1333" s="122" t="str">
        <f t="shared" si="207"/>
        <v/>
      </c>
    </row>
    <row r="1334" spans="26:68" ht="20.100000000000001" customHeight="1" x14ac:dyDescent="0.25">
      <c r="Z1334" s="121">
        <v>799</v>
      </c>
      <c r="AA1334" s="121">
        <f t="shared" si="211"/>
        <v>-0.80399999999999983</v>
      </c>
      <c r="AB1334" s="121">
        <f t="shared" si="212"/>
        <v>0.28876371131362794</v>
      </c>
      <c r="AC1334" s="121">
        <f t="shared" si="213"/>
        <v>0.21069848750487113</v>
      </c>
      <c r="AD1334" s="121" t="str">
        <f t="shared" si="214"/>
        <v/>
      </c>
      <c r="AE1334" s="121">
        <f t="shared" si="215"/>
        <v>0.28876371131362794</v>
      </c>
      <c r="AF1334" s="121" t="str">
        <f t="shared" si="216"/>
        <v/>
      </c>
      <c r="BK1334" s="130"/>
      <c r="BL1334" s="130">
        <f t="shared" si="208"/>
        <v>5.1456000000000817</v>
      </c>
      <c r="BM1334" s="147">
        <f t="shared" si="209"/>
        <v>0.64220017068500446</v>
      </c>
      <c r="BN1334" s="130">
        <f t="shared" si="210"/>
        <v>7.8021815696338592E-4</v>
      </c>
      <c r="BO1334" s="130" t="str">
        <f t="shared" si="206"/>
        <v/>
      </c>
      <c r="BP1334" s="122" t="str">
        <f t="shared" si="207"/>
        <v/>
      </c>
    </row>
    <row r="1335" spans="26:68" ht="20.100000000000001" customHeight="1" x14ac:dyDescent="0.25">
      <c r="Z1335" s="121">
        <v>800</v>
      </c>
      <c r="AA1335" s="121">
        <f t="shared" si="211"/>
        <v>-0.79999999999999982</v>
      </c>
      <c r="AB1335" s="121">
        <f t="shared" si="212"/>
        <v>0.28969155276148278</v>
      </c>
      <c r="AC1335" s="121">
        <f t="shared" si="213"/>
        <v>0.21185539858339672</v>
      </c>
      <c r="AD1335" s="121" t="str">
        <f t="shared" si="214"/>
        <v/>
      </c>
      <c r="AE1335" s="121">
        <f t="shared" si="215"/>
        <v>0.28969155276148278</v>
      </c>
      <c r="AF1335" s="121" t="str">
        <f t="shared" si="216"/>
        <v/>
      </c>
      <c r="BK1335" s="130"/>
      <c r="BL1335" s="130">
        <f t="shared" si="208"/>
        <v>5.1520000000000818</v>
      </c>
      <c r="BM1335" s="147">
        <f t="shared" si="209"/>
        <v>0.64141995252804107</v>
      </c>
      <c r="BN1335" s="130">
        <f t="shared" si="210"/>
        <v>7.8014450073871089E-4</v>
      </c>
      <c r="BO1335" s="130" t="str">
        <f t="shared" si="206"/>
        <v/>
      </c>
      <c r="BP1335" s="122" t="str">
        <f t="shared" si="207"/>
        <v/>
      </c>
    </row>
    <row r="1336" spans="26:68" ht="20.100000000000001" customHeight="1" x14ac:dyDescent="0.25">
      <c r="Z1336" s="130">
        <v>801</v>
      </c>
      <c r="AA1336" s="121">
        <f t="shared" si="211"/>
        <v>-0.79599999999999982</v>
      </c>
      <c r="AB1336" s="121">
        <f t="shared" si="212"/>
        <v>0.29061772558333382</v>
      </c>
      <c r="AC1336" s="121">
        <f t="shared" si="213"/>
        <v>0.21301601770212972</v>
      </c>
      <c r="AD1336" s="121" t="str">
        <f t="shared" si="214"/>
        <v/>
      </c>
      <c r="AE1336" s="121">
        <f t="shared" si="215"/>
        <v>0.29061772558333382</v>
      </c>
      <c r="AF1336" s="121" t="str">
        <f t="shared" si="216"/>
        <v/>
      </c>
      <c r="AM1336" s="130"/>
      <c r="AZ1336" s="130"/>
      <c r="BK1336" s="130"/>
      <c r="BL1336" s="130">
        <f t="shared" si="208"/>
        <v>5.158400000000082</v>
      </c>
      <c r="BM1336" s="147">
        <f t="shared" si="209"/>
        <v>0.64063980802730236</v>
      </c>
      <c r="BN1336" s="130">
        <f t="shared" si="210"/>
        <v>7.8006784579076616E-4</v>
      </c>
      <c r="BO1336" s="130" t="str">
        <f t="shared" si="206"/>
        <v/>
      </c>
      <c r="BP1336" s="122" t="str">
        <f t="shared" si="207"/>
        <v/>
      </c>
    </row>
    <row r="1337" spans="26:68" ht="20.100000000000001" customHeight="1" x14ac:dyDescent="0.25">
      <c r="Z1337" s="121">
        <v>802</v>
      </c>
      <c r="AA1337" s="121">
        <f t="shared" si="211"/>
        <v>-0.79199999999999982</v>
      </c>
      <c r="AB1337" s="121">
        <f t="shared" si="212"/>
        <v>0.29154219475974724</v>
      </c>
      <c r="AC1337" s="121">
        <f t="shared" si="213"/>
        <v>0.2141803381165375</v>
      </c>
      <c r="AD1337" s="121" t="str">
        <f t="shared" si="214"/>
        <v/>
      </c>
      <c r="AE1337" s="121">
        <f t="shared" si="215"/>
        <v>0.29154219475974724</v>
      </c>
      <c r="AF1337" s="121" t="str">
        <f t="shared" si="216"/>
        <v/>
      </c>
      <c r="BK1337" s="130"/>
      <c r="BL1337" s="130">
        <f t="shared" si="208"/>
        <v>5.1648000000000822</v>
      </c>
      <c r="BM1337" s="147">
        <f t="shared" si="209"/>
        <v>0.63985974018151159</v>
      </c>
      <c r="BN1337" s="130">
        <f t="shared" si="210"/>
        <v>7.7998820045044326E-4</v>
      </c>
      <c r="BO1337" s="130" t="str">
        <f t="shared" si="206"/>
        <v/>
      </c>
      <c r="BP1337" s="122" t="str">
        <f t="shared" si="207"/>
        <v/>
      </c>
    </row>
    <row r="1338" spans="26:68" ht="20.100000000000001" customHeight="1" x14ac:dyDescent="0.25">
      <c r="Z1338" s="121">
        <v>803</v>
      </c>
      <c r="AA1338" s="121">
        <f t="shared" si="211"/>
        <v>-0.78799999999999981</v>
      </c>
      <c r="AB1338" s="121">
        <f t="shared" si="212"/>
        <v>0.29246492524151457</v>
      </c>
      <c r="AC1338" s="121">
        <f t="shared" si="213"/>
        <v>0.21534835294194937</v>
      </c>
      <c r="AD1338" s="121" t="str">
        <f t="shared" si="214"/>
        <v/>
      </c>
      <c r="AE1338" s="121">
        <f t="shared" si="215"/>
        <v>0.29246492524151457</v>
      </c>
      <c r="AF1338" s="121" t="str">
        <f t="shared" si="216"/>
        <v/>
      </c>
      <c r="BK1338" s="130"/>
      <c r="BL1338" s="130">
        <f t="shared" si="208"/>
        <v>5.1712000000000824</v>
      </c>
      <c r="BM1338" s="147">
        <f t="shared" si="209"/>
        <v>0.63907975198106115</v>
      </c>
      <c r="BN1338" s="130">
        <f t="shared" si="210"/>
        <v>7.7990557305618324E-4</v>
      </c>
      <c r="BO1338" s="130" t="str">
        <f t="shared" si="206"/>
        <v/>
      </c>
      <c r="BP1338" s="122" t="str">
        <f t="shared" si="207"/>
        <v/>
      </c>
    </row>
    <row r="1339" spans="26:68" ht="20.100000000000001" customHeight="1" x14ac:dyDescent="0.25">
      <c r="Z1339" s="121">
        <v>804</v>
      </c>
      <c r="AA1339" s="121">
        <f t="shared" si="211"/>
        <v>-0.78399999999999981</v>
      </c>
      <c r="AB1339" s="121">
        <f t="shared" si="212"/>
        <v>0.29338588195180482</v>
      </c>
      <c r="AC1339" s="121">
        <f t="shared" si="213"/>
        <v>0.21652005515344208</v>
      </c>
      <c r="AD1339" s="121" t="str">
        <f t="shared" si="214"/>
        <v/>
      </c>
      <c r="AE1339" s="121">
        <f t="shared" si="215"/>
        <v>0.29338588195180482</v>
      </c>
      <c r="AF1339" s="121" t="str">
        <f t="shared" si="216"/>
        <v/>
      </c>
      <c r="BK1339" s="130"/>
      <c r="BL1339" s="130">
        <f t="shared" si="208"/>
        <v>5.1776000000000826</v>
      </c>
      <c r="BM1339" s="147">
        <f t="shared" si="209"/>
        <v>0.63829984640800497</v>
      </c>
      <c r="BN1339" s="130">
        <f t="shared" si="210"/>
        <v>7.7981997194931374E-4</v>
      </c>
      <c r="BO1339" s="130" t="str">
        <f t="shared" si="206"/>
        <v/>
      </c>
      <c r="BP1339" s="122" t="str">
        <f t="shared" si="207"/>
        <v/>
      </c>
    </row>
    <row r="1340" spans="26:68" ht="20.100000000000001" customHeight="1" x14ac:dyDescent="0.25">
      <c r="Z1340" s="121">
        <v>805</v>
      </c>
      <c r="AA1340" s="121">
        <f t="shared" si="211"/>
        <v>-0.7799999999999998</v>
      </c>
      <c r="AB1340" s="121">
        <f t="shared" si="212"/>
        <v>0.29430502978832518</v>
      </c>
      <c r="AC1340" s="121">
        <f t="shared" si="213"/>
        <v>0.21769543758573318</v>
      </c>
      <c r="AD1340" s="121" t="str">
        <f t="shared" si="214"/>
        <v/>
      </c>
      <c r="AE1340" s="121">
        <f t="shared" si="215"/>
        <v>0.29430502978832518</v>
      </c>
      <c r="AF1340" s="121" t="str">
        <f t="shared" si="216"/>
        <v/>
      </c>
      <c r="BK1340" s="130"/>
      <c r="BL1340" s="130">
        <f t="shared" si="208"/>
        <v>5.1840000000000828</v>
      </c>
      <c r="BM1340" s="147">
        <f t="shared" si="209"/>
        <v>0.63752002643605565</v>
      </c>
      <c r="BN1340" s="130">
        <f t="shared" si="210"/>
        <v>7.7973140547371589E-4</v>
      </c>
      <c r="BO1340" s="130" t="str">
        <f t="shared" si="206"/>
        <v/>
      </c>
      <c r="BP1340" s="122" t="str">
        <f t="shared" si="207"/>
        <v/>
      </c>
    </row>
    <row r="1341" spans="26:68" ht="20.100000000000001" customHeight="1" x14ac:dyDescent="0.25">
      <c r="Z1341" s="121">
        <v>806</v>
      </c>
      <c r="AA1341" s="121">
        <f t="shared" si="211"/>
        <v>-0.7759999999999998</v>
      </c>
      <c r="AB1341" s="121">
        <f t="shared" si="212"/>
        <v>0.29522233362549144</v>
      </c>
      <c r="AC1341" s="121">
        <f t="shared" si="213"/>
        <v>0.21887449293308381</v>
      </c>
      <c r="AD1341" s="121" t="str">
        <f t="shared" si="214"/>
        <v/>
      </c>
      <c r="AE1341" s="121">
        <f t="shared" si="215"/>
        <v>0.29522233362549144</v>
      </c>
      <c r="AF1341" s="121" t="str">
        <f t="shared" si="216"/>
        <v/>
      </c>
      <c r="BK1341" s="130"/>
      <c r="BL1341" s="130">
        <f t="shared" si="208"/>
        <v>5.1904000000000829</v>
      </c>
      <c r="BM1341" s="147">
        <f t="shared" si="209"/>
        <v>0.63674029503058194</v>
      </c>
      <c r="BN1341" s="130">
        <f t="shared" si="210"/>
        <v>7.7963988197704559E-4</v>
      </c>
      <c r="BO1341" s="130" t="str">
        <f t="shared" si="206"/>
        <v/>
      </c>
      <c r="BP1341" s="122" t="str">
        <f t="shared" si="207"/>
        <v/>
      </c>
    </row>
    <row r="1342" spans="26:68" ht="20.100000000000001" customHeight="1" x14ac:dyDescent="0.25">
      <c r="Z1342" s="130">
        <v>807</v>
      </c>
      <c r="AA1342" s="121">
        <f t="shared" si="211"/>
        <v>-0.7719999999999998</v>
      </c>
      <c r="AB1342" s="121">
        <f t="shared" si="212"/>
        <v>0.29613775831660594</v>
      </c>
      <c r="AC1342" s="121">
        <f t="shared" si="213"/>
        <v>0.22005721374920986</v>
      </c>
      <c r="AD1342" s="121" t="str">
        <f t="shared" si="214"/>
        <v/>
      </c>
      <c r="AE1342" s="121">
        <f t="shared" si="215"/>
        <v>0.29613775831660594</v>
      </c>
      <c r="AF1342" s="121" t="str">
        <f t="shared" si="216"/>
        <v/>
      </c>
      <c r="AM1342" s="130"/>
      <c r="AZ1342" s="130"/>
      <c r="BK1342" s="130"/>
      <c r="BL1342" s="130">
        <f t="shared" si="208"/>
        <v>5.1968000000000831</v>
      </c>
      <c r="BM1342" s="147">
        <f t="shared" si="209"/>
        <v>0.63596065514860489</v>
      </c>
      <c r="BN1342" s="130">
        <f t="shared" si="210"/>
        <v>7.7954540981017839E-4</v>
      </c>
      <c r="BO1342" s="130" t="str">
        <f t="shared" si="206"/>
        <v/>
      </c>
      <c r="BP1342" s="122" t="str">
        <f t="shared" si="207"/>
        <v/>
      </c>
    </row>
    <row r="1343" spans="26:68" ht="20.100000000000001" customHeight="1" x14ac:dyDescent="0.25">
      <c r="Z1343" s="121">
        <v>808</v>
      </c>
      <c r="AA1343" s="121">
        <f t="shared" si="211"/>
        <v>-0.76799999999999979</v>
      </c>
      <c r="AB1343" s="121">
        <f t="shared" si="212"/>
        <v>0.2970512686960452</v>
      </c>
      <c r="AC1343" s="121">
        <f t="shared" si="213"/>
        <v>0.22124359244720193</v>
      </c>
      <c r="AD1343" s="121" t="str">
        <f t="shared" si="214"/>
        <v/>
      </c>
      <c r="AE1343" s="121">
        <f t="shared" si="215"/>
        <v>0.2970512686960452</v>
      </c>
      <c r="AF1343" s="121" t="str">
        <f t="shared" si="216"/>
        <v/>
      </c>
      <c r="BK1343" s="130"/>
      <c r="BL1343" s="130">
        <f t="shared" si="208"/>
        <v>5.2032000000000833</v>
      </c>
      <c r="BM1343" s="147">
        <f t="shared" si="209"/>
        <v>0.63518110973879471</v>
      </c>
      <c r="BN1343" s="130">
        <f t="shared" si="210"/>
        <v>7.7944799732754255E-4</v>
      </c>
      <c r="BO1343" s="130" t="str">
        <f t="shared" si="206"/>
        <v/>
      </c>
      <c r="BP1343" s="122" t="str">
        <f t="shared" si="207"/>
        <v/>
      </c>
    </row>
    <row r="1344" spans="26:68" ht="20.100000000000001" customHeight="1" x14ac:dyDescent="0.25">
      <c r="Z1344" s="121">
        <v>809</v>
      </c>
      <c r="AA1344" s="121">
        <f t="shared" si="211"/>
        <v>-0.76399999999999979</v>
      </c>
      <c r="AB1344" s="121">
        <f t="shared" si="212"/>
        <v>0.29796282958145465</v>
      </c>
      <c r="AC1344" s="121">
        <f t="shared" si="213"/>
        <v>0.22243362129945354</v>
      </c>
      <c r="AD1344" s="121" t="str">
        <f t="shared" si="214"/>
        <v/>
      </c>
      <c r="AE1344" s="121">
        <f t="shared" si="215"/>
        <v>0.29796282958145465</v>
      </c>
      <c r="AF1344" s="121" t="str">
        <f t="shared" si="216"/>
        <v/>
      </c>
      <c r="BK1344" s="130"/>
      <c r="BL1344" s="130">
        <f t="shared" si="208"/>
        <v>5.2096000000000835</v>
      </c>
      <c r="BM1344" s="147">
        <f t="shared" si="209"/>
        <v>0.63440166174146717</v>
      </c>
      <c r="BN1344" s="130">
        <f t="shared" si="210"/>
        <v>7.7934765288500962E-4</v>
      </c>
      <c r="BO1344" s="130" t="str">
        <f t="shared" si="206"/>
        <v/>
      </c>
      <c r="BP1344" s="122" t="str">
        <f t="shared" si="207"/>
        <v/>
      </c>
    </row>
    <row r="1345" spans="26:68" ht="20.100000000000001" customHeight="1" x14ac:dyDescent="0.25">
      <c r="Z1345" s="121">
        <v>810</v>
      </c>
      <c r="AA1345" s="121">
        <f t="shared" si="211"/>
        <v>-0.75999999999999979</v>
      </c>
      <c r="AB1345" s="121">
        <f t="shared" si="212"/>
        <v>0.29887240577595287</v>
      </c>
      <c r="AC1345" s="121">
        <f t="shared" si="213"/>
        <v>0.22362729243759949</v>
      </c>
      <c r="AD1345" s="121" t="str">
        <f t="shared" si="214"/>
        <v/>
      </c>
      <c r="AE1345" s="121">
        <f t="shared" si="215"/>
        <v>0.29887240577595287</v>
      </c>
      <c r="AF1345" s="121" t="str">
        <f t="shared" si="216"/>
        <v/>
      </c>
      <c r="BK1345" s="130"/>
      <c r="BL1345" s="130">
        <f t="shared" si="208"/>
        <v>5.2160000000000837</v>
      </c>
      <c r="BM1345" s="147">
        <f t="shared" si="209"/>
        <v>0.63362231408858216</v>
      </c>
      <c r="BN1345" s="130">
        <f t="shared" si="210"/>
        <v>7.7924438484200387E-4</v>
      </c>
      <c r="BO1345" s="130" t="str">
        <f t="shared" si="206"/>
        <v/>
      </c>
      <c r="BP1345" s="122" t="str">
        <f t="shared" si="207"/>
        <v/>
      </c>
    </row>
    <row r="1346" spans="26:68" ht="20.100000000000001" customHeight="1" x14ac:dyDescent="0.25">
      <c r="Z1346" s="121">
        <v>811</v>
      </c>
      <c r="AA1346" s="121">
        <f t="shared" si="211"/>
        <v>-0.75599999999999978</v>
      </c>
      <c r="AB1346" s="121">
        <f t="shared" si="212"/>
        <v>0.29977996207034235</v>
      </c>
      <c r="AC1346" s="121">
        <f t="shared" si="213"/>
        <v>0.22482459785246145</v>
      </c>
      <c r="AD1346" s="121" t="str">
        <f t="shared" si="214"/>
        <v/>
      </c>
      <c r="AE1346" s="121">
        <f t="shared" si="215"/>
        <v>0.29977996207034235</v>
      </c>
      <c r="AF1346" s="121" t="str">
        <f t="shared" si="216"/>
        <v/>
      </c>
      <c r="BK1346" s="130"/>
      <c r="BL1346" s="130">
        <f t="shared" si="208"/>
        <v>5.2224000000000839</v>
      </c>
      <c r="BM1346" s="147">
        <f t="shared" si="209"/>
        <v>0.63284306970374016</v>
      </c>
      <c r="BN1346" s="130">
        <f t="shared" si="210"/>
        <v>7.7913820156205738E-4</v>
      </c>
      <c r="BO1346" s="130" t="str">
        <f t="shared" si="206"/>
        <v/>
      </c>
      <c r="BP1346" s="122" t="str">
        <f t="shared" si="207"/>
        <v/>
      </c>
    </row>
    <row r="1347" spans="26:68" ht="20.100000000000001" customHeight="1" x14ac:dyDescent="0.25">
      <c r="Z1347" s="121">
        <v>812</v>
      </c>
      <c r="AA1347" s="121">
        <f t="shared" si="211"/>
        <v>-0.75199999999999978</v>
      </c>
      <c r="AB1347" s="121">
        <f t="shared" si="212"/>
        <v>0.3006854632453293</v>
      </c>
      <c r="AC1347" s="121">
        <f t="shared" si="213"/>
        <v>0.22602552939400333</v>
      </c>
      <c r="AD1347" s="121" t="str">
        <f t="shared" si="214"/>
        <v/>
      </c>
      <c r="AE1347" s="121">
        <f t="shared" si="215"/>
        <v>0.3006854632453293</v>
      </c>
      <c r="AF1347" s="121" t="str">
        <f t="shared" si="216"/>
        <v/>
      </c>
      <c r="BK1347" s="130"/>
      <c r="BL1347" s="130">
        <f t="shared" si="208"/>
        <v>5.228800000000084</v>
      </c>
      <c r="BM1347" s="147">
        <f t="shared" si="209"/>
        <v>0.6320639315021781</v>
      </c>
      <c r="BN1347" s="130">
        <f t="shared" si="210"/>
        <v>7.7902911140759201E-4</v>
      </c>
      <c r="BO1347" s="130" t="str">
        <f t="shared" si="206"/>
        <v/>
      </c>
      <c r="BP1347" s="122" t="str">
        <f t="shared" si="207"/>
        <v/>
      </c>
    </row>
    <row r="1348" spans="26:68" ht="20.100000000000001" customHeight="1" x14ac:dyDescent="0.25">
      <c r="Z1348" s="121">
        <v>813</v>
      </c>
      <c r="AA1348" s="121">
        <f t="shared" si="211"/>
        <v>-0.74799999999999978</v>
      </c>
      <c r="AB1348" s="121">
        <f t="shared" si="212"/>
        <v>0.30158887407374985</v>
      </c>
      <c r="AC1348" s="121">
        <f t="shared" si="213"/>
        <v>0.22723007877129556</v>
      </c>
      <c r="AD1348" s="121" t="str">
        <f t="shared" si="214"/>
        <v/>
      </c>
      <c r="AE1348" s="121">
        <f t="shared" si="215"/>
        <v>0.30158887407374985</v>
      </c>
      <c r="AF1348" s="121" t="str">
        <f t="shared" si="216"/>
        <v/>
      </c>
      <c r="BK1348" s="130"/>
      <c r="BL1348" s="130">
        <f t="shared" si="208"/>
        <v>5.2352000000000842</v>
      </c>
      <c r="BM1348" s="147">
        <f t="shared" si="209"/>
        <v>0.63128490239077051</v>
      </c>
      <c r="BN1348" s="130">
        <f t="shared" si="210"/>
        <v>7.7891712274646974E-4</v>
      </c>
      <c r="BO1348" s="130" t="str">
        <f t="shared" si="206"/>
        <v/>
      </c>
      <c r="BP1348" s="122" t="str">
        <f t="shared" si="207"/>
        <v/>
      </c>
    </row>
    <row r="1349" spans="26:68" ht="20.100000000000001" customHeight="1" x14ac:dyDescent="0.25">
      <c r="Z1349" s="130">
        <v>814</v>
      </c>
      <c r="AA1349" s="121">
        <f t="shared" si="211"/>
        <v>-0.74399999999999977</v>
      </c>
      <c r="AB1349" s="121">
        <f t="shared" si="212"/>
        <v>0.30249015932280471</v>
      </c>
      <c r="AC1349" s="121">
        <f t="shared" si="213"/>
        <v>0.22843823755248766</v>
      </c>
      <c r="AD1349" s="121" t="str">
        <f t="shared" si="214"/>
        <v/>
      </c>
      <c r="AE1349" s="121">
        <f t="shared" si="215"/>
        <v>0.30249015932280471</v>
      </c>
      <c r="AF1349" s="121" t="str">
        <f t="shared" si="216"/>
        <v/>
      </c>
      <c r="AM1349" s="130"/>
      <c r="AZ1349" s="130"/>
      <c r="BK1349" s="130"/>
      <c r="BL1349" s="130">
        <f t="shared" si="208"/>
        <v>5.2416000000000844</v>
      </c>
      <c r="BM1349" s="147">
        <f t="shared" si="209"/>
        <v>0.63050598526802404</v>
      </c>
      <c r="BN1349" s="130">
        <f t="shared" si="210"/>
        <v>7.7880224394710762E-4</v>
      </c>
      <c r="BO1349" s="130" t="str">
        <f t="shared" si="206"/>
        <v/>
      </c>
      <c r="BP1349" s="122" t="str">
        <f t="shared" si="207"/>
        <v/>
      </c>
    </row>
    <row r="1350" spans="26:68" ht="20.100000000000001" customHeight="1" x14ac:dyDescent="0.25">
      <c r="Z1350" s="121">
        <v>815</v>
      </c>
      <c r="AA1350" s="121">
        <f t="shared" si="211"/>
        <v>-0.73999999999999977</v>
      </c>
      <c r="AB1350" s="121">
        <f t="shared" si="212"/>
        <v>0.3033892837563002</v>
      </c>
      <c r="AC1350" s="121">
        <f t="shared" si="213"/>
        <v>0.22964999716479059</v>
      </c>
      <c r="AD1350" s="121" t="str">
        <f t="shared" si="214"/>
        <v/>
      </c>
      <c r="AE1350" s="121">
        <f t="shared" si="215"/>
        <v>0.3033892837563002</v>
      </c>
      <c r="AF1350" s="121" t="str">
        <f t="shared" si="216"/>
        <v/>
      </c>
      <c r="BK1350" s="130"/>
      <c r="BL1350" s="130">
        <f t="shared" si="208"/>
        <v>5.2480000000000846</v>
      </c>
      <c r="BM1350" s="147">
        <f t="shared" si="209"/>
        <v>0.62972718302407693</v>
      </c>
      <c r="BN1350" s="130">
        <f t="shared" si="210"/>
        <v>7.7868448338092033E-4</v>
      </c>
      <c r="BO1350" s="130" t="str">
        <f t="shared" si="206"/>
        <v/>
      </c>
      <c r="BP1350" s="122" t="str">
        <f t="shared" si="207"/>
        <v/>
      </c>
    </row>
    <row r="1351" spans="26:68" ht="20.100000000000001" customHeight="1" x14ac:dyDescent="0.25">
      <c r="Z1351" s="121">
        <v>816</v>
      </c>
      <c r="AA1351" s="121">
        <f t="shared" si="211"/>
        <v>-0.73599999999999977</v>
      </c>
      <c r="AB1351" s="121">
        <f t="shared" si="212"/>
        <v>0.30428621213689644</v>
      </c>
      <c r="AC1351" s="121">
        <f t="shared" si="213"/>
        <v>0.23086534889446758</v>
      </c>
      <c r="AD1351" s="121" t="str">
        <f t="shared" si="214"/>
        <v/>
      </c>
      <c r="AE1351" s="121">
        <f t="shared" si="215"/>
        <v>0.30428621213689644</v>
      </c>
      <c r="AF1351" s="121" t="str">
        <f t="shared" si="216"/>
        <v/>
      </c>
      <c r="BK1351" s="130"/>
      <c r="BL1351" s="130">
        <f t="shared" si="208"/>
        <v>5.2544000000000848</v>
      </c>
      <c r="BM1351" s="147">
        <f t="shared" si="209"/>
        <v>0.62894849854069601</v>
      </c>
      <c r="BN1351" s="130">
        <f t="shared" si="210"/>
        <v>7.7856384942009971E-4</v>
      </c>
      <c r="BO1351" s="130" t="str">
        <f t="shared" si="206"/>
        <v/>
      </c>
      <c r="BP1351" s="122" t="str">
        <f t="shared" si="207"/>
        <v/>
      </c>
    </row>
    <row r="1352" spans="26:68" ht="20.100000000000001" customHeight="1" x14ac:dyDescent="0.25">
      <c r="Z1352" s="121">
        <v>817</v>
      </c>
      <c r="AA1352" s="121">
        <f t="shared" si="211"/>
        <v>-0.73199999999999976</v>
      </c>
      <c r="AB1352" s="121">
        <f t="shared" si="212"/>
        <v>0.30518090922836283</v>
      </c>
      <c r="AC1352" s="121">
        <f t="shared" si="213"/>
        <v>0.23208428388683353</v>
      </c>
      <c r="AD1352" s="121" t="str">
        <f t="shared" si="214"/>
        <v/>
      </c>
      <c r="AE1352" s="121">
        <f t="shared" si="215"/>
        <v>0.30518090922836283</v>
      </c>
      <c r="AF1352" s="121" t="str">
        <f t="shared" si="216"/>
        <v/>
      </c>
      <c r="BK1352" s="130"/>
      <c r="BL1352" s="130">
        <f t="shared" si="208"/>
        <v>5.260800000000085</v>
      </c>
      <c r="BM1352" s="147">
        <f t="shared" si="209"/>
        <v>0.62816993469127591</v>
      </c>
      <c r="BN1352" s="130">
        <f t="shared" si="210"/>
        <v>7.7844035043894699E-4</v>
      </c>
      <c r="BO1352" s="130" t="str">
        <f t="shared" si="206"/>
        <v/>
      </c>
      <c r="BP1352" s="122" t="str">
        <f t="shared" si="207"/>
        <v/>
      </c>
    </row>
    <row r="1353" spans="26:68" ht="20.100000000000001" customHeight="1" x14ac:dyDescent="0.25">
      <c r="Z1353" s="121">
        <v>818</v>
      </c>
      <c r="AA1353" s="121">
        <f t="shared" si="211"/>
        <v>-0.72799999999999976</v>
      </c>
      <c r="AB1353" s="121">
        <f t="shared" si="212"/>
        <v>0.30607333979783952</v>
      </c>
      <c r="AC1353" s="121">
        <f t="shared" si="213"/>
        <v>0.23330679314626487</v>
      </c>
      <c r="AD1353" s="121" t="str">
        <f t="shared" si="214"/>
        <v/>
      </c>
      <c r="AE1353" s="121">
        <f t="shared" si="215"/>
        <v>0.30607333979783952</v>
      </c>
      <c r="AF1353" s="121" t="str">
        <f t="shared" si="216"/>
        <v/>
      </c>
      <c r="BK1353" s="130"/>
      <c r="BL1353" s="130">
        <f t="shared" si="208"/>
        <v>5.2672000000000851</v>
      </c>
      <c r="BM1353" s="147">
        <f t="shared" si="209"/>
        <v>0.62739149434083696</v>
      </c>
      <c r="BN1353" s="130">
        <f t="shared" si="210"/>
        <v>7.78313994814539E-4</v>
      </c>
      <c r="BO1353" s="130" t="str">
        <f t="shared" si="206"/>
        <v/>
      </c>
      <c r="BP1353" s="122" t="str">
        <f t="shared" si="207"/>
        <v/>
      </c>
    </row>
    <row r="1354" spans="26:68" ht="20.100000000000001" customHeight="1" x14ac:dyDescent="0.25">
      <c r="Z1354" s="121">
        <v>819</v>
      </c>
      <c r="AA1354" s="121">
        <f t="shared" si="211"/>
        <v>-0.72399999999999975</v>
      </c>
      <c r="AB1354" s="121">
        <f t="shared" si="212"/>
        <v>0.30696346861810547</v>
      </c>
      <c r="AC1354" s="121">
        <f t="shared" si="213"/>
        <v>0.23453286753621694</v>
      </c>
      <c r="AD1354" s="121" t="str">
        <f t="shared" si="214"/>
        <v/>
      </c>
      <c r="AE1354" s="121">
        <f t="shared" si="215"/>
        <v>0.30696346861810547</v>
      </c>
      <c r="AF1354" s="121" t="str">
        <f t="shared" si="216"/>
        <v/>
      </c>
      <c r="BK1354" s="130"/>
      <c r="BL1354" s="130">
        <f t="shared" si="208"/>
        <v>5.2736000000000853</v>
      </c>
      <c r="BM1354" s="147">
        <f t="shared" si="209"/>
        <v>0.62661318034602242</v>
      </c>
      <c r="BN1354" s="130">
        <f t="shared" si="210"/>
        <v>7.781847909227313E-4</v>
      </c>
      <c r="BO1354" s="130" t="str">
        <f t="shared" si="206"/>
        <v/>
      </c>
      <c r="BP1354" s="122" t="str">
        <f t="shared" si="207"/>
        <v/>
      </c>
    </row>
    <row r="1355" spans="26:68" ht="20.100000000000001" customHeight="1" x14ac:dyDescent="0.25">
      <c r="Z1355" s="130">
        <v>820</v>
      </c>
      <c r="AA1355" s="121">
        <f t="shared" si="211"/>
        <v>-0.71999999999999975</v>
      </c>
      <c r="AB1355" s="121">
        <f t="shared" si="212"/>
        <v>0.30785126046985301</v>
      </c>
      <c r="AC1355" s="121">
        <f t="shared" si="213"/>
        <v>0.23576249777925121</v>
      </c>
      <c r="AD1355" s="121" t="str">
        <f t="shared" si="214"/>
        <v/>
      </c>
      <c r="AE1355" s="121">
        <f t="shared" si="215"/>
        <v>0.30785126046985301</v>
      </c>
      <c r="AF1355" s="121" t="str">
        <f t="shared" si="216"/>
        <v/>
      </c>
      <c r="AM1355" s="130"/>
      <c r="AZ1355" s="130"/>
      <c r="BK1355" s="130"/>
      <c r="BL1355" s="130">
        <f t="shared" si="208"/>
        <v>5.2800000000000855</v>
      </c>
      <c r="BM1355" s="147">
        <f t="shared" si="209"/>
        <v>0.62583499555509969</v>
      </c>
      <c r="BN1355" s="130">
        <f t="shared" si="210"/>
        <v>7.780527471441534E-4</v>
      </c>
      <c r="BO1355" s="130" t="str">
        <f t="shared" si="206"/>
        <v/>
      </c>
      <c r="BP1355" s="122" t="str">
        <f t="shared" si="207"/>
        <v/>
      </c>
    </row>
    <row r="1356" spans="26:68" ht="20.100000000000001" customHeight="1" x14ac:dyDescent="0.25">
      <c r="Z1356" s="121">
        <v>821</v>
      </c>
      <c r="AA1356" s="121">
        <f t="shared" si="211"/>
        <v>-0.71599999999999975</v>
      </c>
      <c r="AB1356" s="121">
        <f t="shared" si="212"/>
        <v>0.30873668014396771</v>
      </c>
      <c r="AC1356" s="121">
        <f t="shared" si="213"/>
        <v>0.2369956744570717</v>
      </c>
      <c r="AD1356" s="121" t="str">
        <f t="shared" si="214"/>
        <v/>
      </c>
      <c r="AE1356" s="121">
        <f t="shared" si="215"/>
        <v>0.30873668014396771</v>
      </c>
      <c r="AF1356" s="121" t="str">
        <f t="shared" si="216"/>
        <v/>
      </c>
      <c r="BK1356" s="130"/>
      <c r="BL1356" s="130">
        <f t="shared" si="208"/>
        <v>5.2864000000000857</v>
      </c>
      <c r="BM1356" s="147">
        <f t="shared" si="209"/>
        <v>0.62505694280795554</v>
      </c>
      <c r="BN1356" s="130">
        <f t="shared" si="210"/>
        <v>7.7791787185710337E-4</v>
      </c>
      <c r="BO1356" s="130" t="str">
        <f t="shared" si="206"/>
        <v/>
      </c>
      <c r="BP1356" s="122" t="str">
        <f t="shared" si="207"/>
        <v/>
      </c>
    </row>
    <row r="1357" spans="26:68" ht="20.100000000000001" customHeight="1" x14ac:dyDescent="0.25">
      <c r="Z1357" s="121">
        <v>822</v>
      </c>
      <c r="AA1357" s="121">
        <f t="shared" si="211"/>
        <v>-0.71199999999999974</v>
      </c>
      <c r="AB1357" s="121">
        <f t="shared" si="212"/>
        <v>0.30961969244381499</v>
      </c>
      <c r="AC1357" s="121">
        <f t="shared" si="213"/>
        <v>0.23823238801056992</v>
      </c>
      <c r="AD1357" s="121" t="str">
        <f t="shared" si="214"/>
        <v/>
      </c>
      <c r="AE1357" s="121">
        <f t="shared" si="215"/>
        <v>0.30961969244381499</v>
      </c>
      <c r="AF1357" s="121" t="str">
        <f t="shared" si="216"/>
        <v/>
      </c>
      <c r="BK1357" s="130"/>
      <c r="BL1357" s="130">
        <f t="shared" si="208"/>
        <v>5.2928000000000859</v>
      </c>
      <c r="BM1357" s="147">
        <f t="shared" si="209"/>
        <v>0.62427902493609844</v>
      </c>
      <c r="BN1357" s="130">
        <f t="shared" si="210"/>
        <v>7.77780173443543E-4</v>
      </c>
      <c r="BO1357" s="130" t="str">
        <f t="shared" si="206"/>
        <v/>
      </c>
      <c r="BP1357" s="122" t="str">
        <f t="shared" si="207"/>
        <v/>
      </c>
    </row>
    <row r="1358" spans="26:68" ht="20.100000000000001" customHeight="1" x14ac:dyDescent="0.25">
      <c r="Z1358" s="121">
        <v>823</v>
      </c>
      <c r="AA1358" s="121">
        <f t="shared" si="211"/>
        <v>-0.70799999999999974</v>
      </c>
      <c r="AB1358" s="121">
        <f t="shared" si="212"/>
        <v>0.3105002621875313</v>
      </c>
      <c r="AC1358" s="121">
        <f t="shared" si="213"/>
        <v>0.23947262873987996</v>
      </c>
      <c r="AD1358" s="121" t="str">
        <f t="shared" si="214"/>
        <v/>
      </c>
      <c r="AE1358" s="121">
        <f t="shared" si="215"/>
        <v>0.3105002621875313</v>
      </c>
      <c r="AF1358" s="121" t="str">
        <f t="shared" si="216"/>
        <v/>
      </c>
      <c r="BK1358" s="130"/>
      <c r="BL1358" s="130">
        <f t="shared" si="208"/>
        <v>5.2992000000000861</v>
      </c>
      <c r="BM1358" s="147">
        <f t="shared" si="209"/>
        <v>0.62350124476265489</v>
      </c>
      <c r="BN1358" s="130">
        <f t="shared" si="210"/>
        <v>7.7763966028510101E-4</v>
      </c>
      <c r="BO1358" s="130" t="str">
        <f t="shared" si="206"/>
        <v/>
      </c>
      <c r="BP1358" s="122" t="str">
        <f t="shared" si="207"/>
        <v/>
      </c>
    </row>
    <row r="1359" spans="26:68" ht="20.100000000000001" customHeight="1" x14ac:dyDescent="0.25">
      <c r="Z1359" s="121">
        <v>824</v>
      </c>
      <c r="AA1359" s="121">
        <f t="shared" si="211"/>
        <v>-0.70399999999999974</v>
      </c>
      <c r="AB1359" s="121">
        <f t="shared" si="212"/>
        <v>0.31137835421032156</v>
      </c>
      <c r="AC1359" s="121">
        <f t="shared" si="213"/>
        <v>0.24071638680444141</v>
      </c>
      <c r="AD1359" s="121" t="str">
        <f t="shared" si="214"/>
        <v/>
      </c>
      <c r="AE1359" s="121">
        <f t="shared" si="215"/>
        <v>0.31137835421032156</v>
      </c>
      <c r="AF1359" s="121" t="str">
        <f t="shared" si="216"/>
        <v/>
      </c>
      <c r="BK1359" s="130"/>
      <c r="BL1359" s="130">
        <f t="shared" si="208"/>
        <v>5.3056000000000862</v>
      </c>
      <c r="BM1359" s="147">
        <f t="shared" si="209"/>
        <v>0.62272360510236979</v>
      </c>
      <c r="BN1359" s="130">
        <f t="shared" si="210"/>
        <v>7.7749634076440532E-4</v>
      </c>
      <c r="BO1359" s="130" t="str">
        <f t="shared" si="206"/>
        <v/>
      </c>
      <c r="BP1359" s="122" t="str">
        <f t="shared" si="207"/>
        <v/>
      </c>
    </row>
    <row r="1360" spans="26:68" ht="20.100000000000001" customHeight="1" x14ac:dyDescent="0.25">
      <c r="Z1360" s="121">
        <v>825</v>
      </c>
      <c r="AA1360" s="121">
        <f t="shared" si="211"/>
        <v>-0.69999999999999973</v>
      </c>
      <c r="AB1360" s="121">
        <f t="shared" si="212"/>
        <v>0.31225393336676138</v>
      </c>
      <c r="AC1360" s="121">
        <f t="shared" si="213"/>
        <v>0.24196365222307309</v>
      </c>
      <c r="AD1360" s="121" t="str">
        <f t="shared" si="214"/>
        <v/>
      </c>
      <c r="AE1360" s="121">
        <f t="shared" si="215"/>
        <v>0.31225393336676138</v>
      </c>
      <c r="AF1360" s="121" t="str">
        <f t="shared" si="216"/>
        <v/>
      </c>
      <c r="BK1360" s="130"/>
      <c r="BL1360" s="130">
        <f t="shared" si="208"/>
        <v>5.3120000000000864</v>
      </c>
      <c r="BM1360" s="147">
        <f t="shared" si="209"/>
        <v>0.62194610876160539</v>
      </c>
      <c r="BN1360" s="130">
        <f t="shared" si="210"/>
        <v>7.7735022326463898E-4</v>
      </c>
      <c r="BO1360" s="130" t="str">
        <f t="shared" si="206"/>
        <v/>
      </c>
      <c r="BP1360" s="122" t="str">
        <f t="shared" si="207"/>
        <v/>
      </c>
    </row>
    <row r="1361" spans="26:68" ht="20.100000000000001" customHeight="1" x14ac:dyDescent="0.25">
      <c r="Z1361" s="121">
        <v>826</v>
      </c>
      <c r="AA1361" s="121">
        <f t="shared" si="211"/>
        <v>-0.69599999999999973</v>
      </c>
      <c r="AB1361" s="121">
        <f t="shared" si="212"/>
        <v>0.3131269645331039</v>
      </c>
      <c r="AC1361" s="121">
        <f t="shared" si="213"/>
        <v>0.24321441487405426</v>
      </c>
      <c r="AD1361" s="121" t="str">
        <f t="shared" si="214"/>
        <v/>
      </c>
      <c r="AE1361" s="121">
        <f t="shared" si="215"/>
        <v>0.3131269645331039</v>
      </c>
      <c r="AF1361" s="121" t="str">
        <f t="shared" si="216"/>
        <v/>
      </c>
      <c r="BK1361" s="130"/>
      <c r="BL1361" s="130">
        <f t="shared" si="208"/>
        <v>5.3184000000000866</v>
      </c>
      <c r="BM1361" s="147">
        <f t="shared" si="209"/>
        <v>0.62116875853834075</v>
      </c>
      <c r="BN1361" s="130">
        <f t="shared" si="210"/>
        <v>7.7720131616976218E-4</v>
      </c>
      <c r="BO1361" s="130" t="str">
        <f t="shared" si="206"/>
        <v/>
      </c>
      <c r="BP1361" s="122" t="str">
        <f t="shared" si="207"/>
        <v/>
      </c>
    </row>
    <row r="1362" spans="26:68" ht="20.100000000000001" customHeight="1" x14ac:dyDescent="0.25">
      <c r="Z1362" s="130">
        <v>827</v>
      </c>
      <c r="AA1362" s="121">
        <f t="shared" si="211"/>
        <v>-0.69199999999999973</v>
      </c>
      <c r="AB1362" s="121">
        <f t="shared" si="212"/>
        <v>0.31399741260959252</v>
      </c>
      <c r="AC1362" s="121">
        <f t="shared" si="213"/>
        <v>0.24446866449521693</v>
      </c>
      <c r="AD1362" s="121" t="str">
        <f t="shared" si="214"/>
        <v/>
      </c>
      <c r="AE1362" s="121">
        <f t="shared" si="215"/>
        <v>0.31399741260959252</v>
      </c>
      <c r="AF1362" s="121" t="str">
        <f t="shared" si="216"/>
        <v/>
      </c>
      <c r="AM1362" s="130"/>
      <c r="AZ1362" s="130"/>
      <c r="BK1362" s="130"/>
      <c r="BL1362" s="130">
        <f t="shared" si="208"/>
        <v>5.3248000000000868</v>
      </c>
      <c r="BM1362" s="147">
        <f t="shared" si="209"/>
        <v>0.62039155722217099</v>
      </c>
      <c r="BN1362" s="130">
        <f t="shared" si="210"/>
        <v>7.7704962786362408E-4</v>
      </c>
      <c r="BO1362" s="130" t="str">
        <f t="shared" ref="BO1362:BO1425" si="217">IF(BM1362&lt;(1-$BK$534),BN1362,"")</f>
        <v/>
      </c>
      <c r="BP1362" s="122" t="str">
        <f t="shared" ref="BP1362:BP1425" si="218">IF(BM1362&lt;(1-$BK$540),BN1362,"")</f>
        <v/>
      </c>
    </row>
    <row r="1363" spans="26:68" ht="20.100000000000001" customHeight="1" x14ac:dyDescent="0.25">
      <c r="Z1363" s="121">
        <v>828</v>
      </c>
      <c r="AA1363" s="121">
        <f t="shared" si="211"/>
        <v>-0.68799999999999972</v>
      </c>
      <c r="AB1363" s="121">
        <f t="shared" si="212"/>
        <v>0.31486524252277687</v>
      </c>
      <c r="AC1363" s="121">
        <f t="shared" si="213"/>
        <v>0.24572639068404534</v>
      </c>
      <c r="AD1363" s="121" t="str">
        <f t="shared" si="214"/>
        <v/>
      </c>
      <c r="AE1363" s="121">
        <f t="shared" si="215"/>
        <v>0.31486524252277687</v>
      </c>
      <c r="AF1363" s="121" t="str">
        <f t="shared" si="216"/>
        <v/>
      </c>
      <c r="BK1363" s="130"/>
      <c r="BL1363" s="130">
        <f t="shared" ref="BL1363:BL1426" si="219">BL1362+$BO$526</f>
        <v>5.331200000000087</v>
      </c>
      <c r="BM1363" s="147">
        <f t="shared" ref="BM1363:BM1426" si="220">_xlfn.CHISQ.DIST.RT(BL1363,7)</f>
        <v>0.61961450759430736</v>
      </c>
      <c r="BN1363" s="130">
        <f t="shared" ref="BN1363:BN1426" si="221">BM1363-BM1364</f>
        <v>7.7689516673185022E-4</v>
      </c>
      <c r="BO1363" s="130" t="str">
        <f t="shared" si="217"/>
        <v/>
      </c>
      <c r="BP1363" s="122" t="str">
        <f t="shared" si="218"/>
        <v/>
      </c>
    </row>
    <row r="1364" spans="26:68" ht="20.100000000000001" customHeight="1" x14ac:dyDescent="0.25">
      <c r="Z1364" s="121">
        <v>829</v>
      </c>
      <c r="AA1364" s="121">
        <f t="shared" si="211"/>
        <v>-0.68399999999999972</v>
      </c>
      <c r="AB1364" s="121">
        <f t="shared" si="212"/>
        <v>0.31573041922783385</v>
      </c>
      <c r="AC1364" s="121">
        <f t="shared" si="213"/>
        <v>0.24698758289778688</v>
      </c>
      <c r="AD1364" s="121" t="str">
        <f t="shared" si="214"/>
        <v/>
      </c>
      <c r="AE1364" s="121">
        <f t="shared" si="215"/>
        <v>0.31573041922783385</v>
      </c>
      <c r="AF1364" s="121" t="str">
        <f t="shared" si="216"/>
        <v/>
      </c>
      <c r="BK1364" s="130"/>
      <c r="BL1364" s="130">
        <f t="shared" si="219"/>
        <v>5.3376000000000872</v>
      </c>
      <c r="BM1364" s="147">
        <f t="shared" si="220"/>
        <v>0.61883761242757551</v>
      </c>
      <c r="BN1364" s="130">
        <f t="shared" si="221"/>
        <v>7.7673794115640238E-4</v>
      </c>
      <c r="BO1364" s="130" t="str">
        <f t="shared" si="217"/>
        <v/>
      </c>
      <c r="BP1364" s="122" t="str">
        <f t="shared" si="218"/>
        <v/>
      </c>
    </row>
    <row r="1365" spans="26:68" ht="20.100000000000001" customHeight="1" x14ac:dyDescent="0.25">
      <c r="Z1365" s="121">
        <v>830</v>
      </c>
      <c r="AA1365" s="121">
        <f t="shared" si="211"/>
        <v>-0.67999999999999972</v>
      </c>
      <c r="AB1365" s="121">
        <f t="shared" si="212"/>
        <v>0.31659290771089288</v>
      </c>
      <c r="AC1365" s="121">
        <f t="shared" si="213"/>
        <v>0.24825223045357059</v>
      </c>
      <c r="AD1365" s="121" t="str">
        <f t="shared" si="214"/>
        <v/>
      </c>
      <c r="AE1365" s="121">
        <f t="shared" si="215"/>
        <v>0.31659290771089288</v>
      </c>
      <c r="AF1365" s="121" t="str">
        <f t="shared" si="216"/>
        <v/>
      </c>
      <c r="BK1365" s="130"/>
      <c r="BL1365" s="130">
        <f t="shared" si="219"/>
        <v>5.3440000000000873</v>
      </c>
      <c r="BM1365" s="147">
        <f t="shared" si="220"/>
        <v>0.61806087448641911</v>
      </c>
      <c r="BN1365" s="130">
        <f t="shared" si="221"/>
        <v>7.7657795952457143E-4</v>
      </c>
      <c r="BO1365" s="130" t="str">
        <f t="shared" si="217"/>
        <v/>
      </c>
      <c r="BP1365" s="122" t="str">
        <f t="shared" si="218"/>
        <v/>
      </c>
    </row>
    <row r="1366" spans="26:68" ht="20.100000000000001" customHeight="1" x14ac:dyDescent="0.25">
      <c r="Z1366" s="121">
        <v>831</v>
      </c>
      <c r="AA1366" s="121">
        <f t="shared" si="211"/>
        <v>-0.67599999999999971</v>
      </c>
      <c r="AB1366" s="121">
        <f t="shared" si="212"/>
        <v>0.3174526729913647</v>
      </c>
      <c r="AC1366" s="121">
        <f t="shared" si="213"/>
        <v>0.24952032252853573</v>
      </c>
      <c r="AD1366" s="121" t="str">
        <f t="shared" si="214"/>
        <v/>
      </c>
      <c r="AE1366" s="121">
        <f t="shared" si="215"/>
        <v>0.3174526729913647</v>
      </c>
      <c r="AF1366" s="121" t="str">
        <f t="shared" si="216"/>
        <v/>
      </c>
      <c r="BK1366" s="130"/>
      <c r="BL1366" s="130">
        <f t="shared" si="219"/>
        <v>5.3504000000000875</v>
      </c>
      <c r="BM1366" s="147">
        <f t="shared" si="220"/>
        <v>0.61728429652689454</v>
      </c>
      <c r="BN1366" s="130">
        <f t="shared" si="221"/>
        <v>7.7641523021898529E-4</v>
      </c>
      <c r="BO1366" s="130" t="str">
        <f t="shared" si="217"/>
        <v/>
      </c>
      <c r="BP1366" s="122" t="str">
        <f t="shared" si="218"/>
        <v/>
      </c>
    </row>
    <row r="1367" spans="26:68" ht="20.100000000000001" customHeight="1" x14ac:dyDescent="0.25">
      <c r="Z1367" s="121">
        <v>832</v>
      </c>
      <c r="AA1367" s="121">
        <f t="shared" ref="AA1367:AA1430" si="222">$AA$529+(Z1367*$AA$532)</f>
        <v>-0.67199999999999971</v>
      </c>
      <c r="AB1367" s="121">
        <f t="shared" ref="AB1367:AB1430" si="223">_xlfn.NORM.DIST(AA1367,AA$525,AA$526,0)</f>
        <v>0.3183096801242743</v>
      </c>
      <c r="AC1367" s="121">
        <f t="shared" ref="AC1367:AC1430" si="224">_xlfn.NORM.DIST(AA1367,AA$525,AA$526,1)</f>
        <v>0.25079184815996969</v>
      </c>
      <c r="AD1367" s="121" t="str">
        <f t="shared" ref="AD1367:AD1430" si="225">IF(OR(AC1367&lt;$AE$531,AC1367&gt;$AE$532),AB1367,"")</f>
        <v/>
      </c>
      <c r="AE1367" s="121">
        <f t="shared" ref="AE1367:AE1430" si="226">IF(AND(AC1367&gt;$AE$531,AC1367&lt;$AE$532),AB1367,"")</f>
        <v>0.3183096801242743</v>
      </c>
      <c r="AF1367" s="121" t="str">
        <f t="shared" ref="AF1367:AF1430" si="227">IF(AB1367=MAX($AB$535:$AB$2535),AB1367,"")</f>
        <v/>
      </c>
      <c r="BK1367" s="130"/>
      <c r="BL1367" s="130">
        <f t="shared" si="219"/>
        <v>5.3568000000000877</v>
      </c>
      <c r="BM1367" s="147">
        <f t="shared" si="220"/>
        <v>0.61650788129667555</v>
      </c>
      <c r="BN1367" s="130">
        <f t="shared" si="221"/>
        <v>7.7624976162427028E-4</v>
      </c>
      <c r="BO1367" s="130" t="str">
        <f t="shared" si="217"/>
        <v/>
      </c>
      <c r="BP1367" s="122" t="str">
        <f t="shared" si="218"/>
        <v/>
      </c>
    </row>
    <row r="1368" spans="26:68" ht="20.100000000000001" customHeight="1" x14ac:dyDescent="0.25">
      <c r="Z1368" s="130">
        <v>833</v>
      </c>
      <c r="AA1368" s="121">
        <f t="shared" si="222"/>
        <v>-0.66800000000000015</v>
      </c>
      <c r="AB1368" s="121">
        <f t="shared" si="223"/>
        <v>0.31916389420259672</v>
      </c>
      <c r="AC1368" s="121">
        <f t="shared" si="224"/>
        <v>0.25206679624545525</v>
      </c>
      <c r="AD1368" s="121" t="str">
        <f t="shared" si="225"/>
        <v/>
      </c>
      <c r="AE1368" s="121">
        <f t="shared" si="226"/>
        <v>0.31916389420259672</v>
      </c>
      <c r="AF1368" s="121" t="str">
        <f t="shared" si="227"/>
        <v/>
      </c>
      <c r="AM1368" s="130"/>
      <c r="AZ1368" s="130"/>
      <c r="BK1368" s="130"/>
      <c r="BL1368" s="130">
        <f t="shared" si="219"/>
        <v>5.3632000000000879</v>
      </c>
      <c r="BM1368" s="147">
        <f t="shared" si="220"/>
        <v>0.61573163153505128</v>
      </c>
      <c r="BN1368" s="130">
        <f t="shared" si="221"/>
        <v>7.7608156212372048E-4</v>
      </c>
      <c r="BO1368" s="130" t="str">
        <f t="shared" si="217"/>
        <v/>
      </c>
      <c r="BP1368" s="122" t="str">
        <f t="shared" si="218"/>
        <v/>
      </c>
    </row>
    <row r="1369" spans="26:68" ht="20.100000000000001" customHeight="1" x14ac:dyDescent="0.25">
      <c r="Z1369" s="121">
        <v>834</v>
      </c>
      <c r="AA1369" s="121">
        <f t="shared" si="222"/>
        <v>-0.66400000000000015</v>
      </c>
      <c r="AB1369" s="121">
        <f t="shared" si="223"/>
        <v>0.32001528035959703</v>
      </c>
      <c r="AC1369" s="121">
        <f t="shared" si="224"/>
        <v>0.25334515554302672</v>
      </c>
      <c r="AD1369" s="121" t="str">
        <f t="shared" si="225"/>
        <v/>
      </c>
      <c r="AE1369" s="121">
        <f t="shared" si="226"/>
        <v>0.32001528035959703</v>
      </c>
      <c r="AF1369" s="121" t="str">
        <f t="shared" si="227"/>
        <v/>
      </c>
      <c r="BK1369" s="130"/>
      <c r="BL1369" s="130">
        <f t="shared" si="219"/>
        <v>5.3696000000000881</v>
      </c>
      <c r="BM1369" s="147">
        <f t="shared" si="220"/>
        <v>0.61495554997292756</v>
      </c>
      <c r="BN1369" s="130">
        <f t="shared" si="221"/>
        <v>7.7591064010085198E-4</v>
      </c>
      <c r="BO1369" s="130" t="str">
        <f t="shared" si="217"/>
        <v/>
      </c>
      <c r="BP1369" s="122" t="str">
        <f t="shared" si="218"/>
        <v/>
      </c>
    </row>
    <row r="1370" spans="26:68" ht="20.100000000000001" customHeight="1" x14ac:dyDescent="0.25">
      <c r="Z1370" s="121">
        <v>835</v>
      </c>
      <c r="AA1370" s="121">
        <f t="shared" si="222"/>
        <v>-0.66000000000000014</v>
      </c>
      <c r="AB1370" s="121">
        <f t="shared" si="223"/>
        <v>0.32086380377117246</v>
      </c>
      <c r="AC1370" s="121">
        <f t="shared" si="224"/>
        <v>0.25462691467133608</v>
      </c>
      <c r="AD1370" s="121" t="str">
        <f t="shared" si="225"/>
        <v/>
      </c>
      <c r="AE1370" s="121">
        <f t="shared" si="226"/>
        <v>0.32086380377117246</v>
      </c>
      <c r="AF1370" s="121" t="str">
        <f t="shared" si="227"/>
        <v/>
      </c>
      <c r="BK1370" s="130"/>
      <c r="BL1370" s="130">
        <f t="shared" si="219"/>
        <v>5.3760000000000883</v>
      </c>
      <c r="BM1370" s="147">
        <f t="shared" si="220"/>
        <v>0.61417963933282671</v>
      </c>
      <c r="BN1370" s="130">
        <f t="shared" si="221"/>
        <v>7.757370039382927E-4</v>
      </c>
      <c r="BO1370" s="130" t="str">
        <f t="shared" si="217"/>
        <v/>
      </c>
      <c r="BP1370" s="122" t="str">
        <f t="shared" si="218"/>
        <v/>
      </c>
    </row>
    <row r="1371" spans="26:68" ht="20.100000000000001" customHeight="1" x14ac:dyDescent="0.25">
      <c r="Z1371" s="121">
        <v>836</v>
      </c>
      <c r="AA1371" s="121">
        <f t="shared" si="222"/>
        <v>-0.65600000000000014</v>
      </c>
      <c r="AB1371" s="121">
        <f t="shared" si="223"/>
        <v>0.32170942965819821</v>
      </c>
      <c r="AC1371" s="121">
        <f t="shared" si="224"/>
        <v>0.25591206210982798</v>
      </c>
      <c r="AD1371" s="121" t="str">
        <f t="shared" si="225"/>
        <v/>
      </c>
      <c r="AE1371" s="121">
        <f t="shared" si="226"/>
        <v>0.32170942965819821</v>
      </c>
      <c r="AF1371" s="121" t="str">
        <f t="shared" si="227"/>
        <v/>
      </c>
      <c r="BK1371" s="130"/>
      <c r="BL1371" s="130">
        <f t="shared" si="219"/>
        <v>5.3824000000000884</v>
      </c>
      <c r="BM1371" s="147">
        <f t="shared" si="220"/>
        <v>0.61340390232888842</v>
      </c>
      <c r="BN1371" s="130">
        <f t="shared" si="221"/>
        <v>7.7556066201722729E-4</v>
      </c>
      <c r="BO1371" s="130" t="str">
        <f t="shared" si="217"/>
        <v/>
      </c>
      <c r="BP1371" s="122" t="str">
        <f t="shared" si="218"/>
        <v/>
      </c>
    </row>
    <row r="1372" spans="26:68" ht="20.100000000000001" customHeight="1" x14ac:dyDescent="0.25">
      <c r="Z1372" s="121">
        <v>837</v>
      </c>
      <c r="AA1372" s="121">
        <f t="shared" si="222"/>
        <v>-0.65200000000000014</v>
      </c>
      <c r="AB1372" s="121">
        <f t="shared" si="223"/>
        <v>0.32255212328887495</v>
      </c>
      <c r="AC1372" s="121">
        <f t="shared" si="224"/>
        <v>0.25720058619892433</v>
      </c>
      <c r="AD1372" s="121" t="str">
        <f t="shared" si="225"/>
        <v/>
      </c>
      <c r="AE1372" s="121">
        <f t="shared" si="226"/>
        <v>0.32255212328887495</v>
      </c>
      <c r="AF1372" s="121" t="str">
        <f t="shared" si="227"/>
        <v/>
      </c>
      <c r="BK1372" s="130"/>
      <c r="BL1372" s="130">
        <f t="shared" si="219"/>
        <v>5.3888000000000886</v>
      </c>
      <c r="BM1372" s="147">
        <f t="shared" si="220"/>
        <v>0.61262834166687119</v>
      </c>
      <c r="BN1372" s="130">
        <f t="shared" si="221"/>
        <v>7.753816227185073E-4</v>
      </c>
      <c r="BO1372" s="130" t="str">
        <f t="shared" si="217"/>
        <v/>
      </c>
      <c r="BP1372" s="122" t="str">
        <f t="shared" si="218"/>
        <v/>
      </c>
    </row>
    <row r="1373" spans="26:68" ht="20.100000000000001" customHeight="1" x14ac:dyDescent="0.25">
      <c r="Z1373" s="121">
        <v>838</v>
      </c>
      <c r="AA1373" s="121">
        <f t="shared" si="222"/>
        <v>-0.64800000000000013</v>
      </c>
      <c r="AB1373" s="121">
        <f t="shared" si="223"/>
        <v>0.32339184998107989</v>
      </c>
      <c r="AC1373" s="121">
        <f t="shared" si="224"/>
        <v>0.25849247514021867</v>
      </c>
      <c r="AD1373" s="121" t="str">
        <f t="shared" si="225"/>
        <v/>
      </c>
      <c r="AE1373" s="121">
        <f t="shared" si="226"/>
        <v>0.32339184998107989</v>
      </c>
      <c r="AF1373" s="121" t="str">
        <f t="shared" si="227"/>
        <v/>
      </c>
      <c r="BK1373" s="130"/>
      <c r="BL1373" s="130">
        <f t="shared" si="219"/>
        <v>5.3952000000000888</v>
      </c>
      <c r="BM1373" s="147">
        <f t="shared" si="220"/>
        <v>0.61185296004415268</v>
      </c>
      <c r="BN1373" s="130">
        <f t="shared" si="221"/>
        <v>7.7519989442231818E-4</v>
      </c>
      <c r="BO1373" s="130" t="str">
        <f t="shared" si="217"/>
        <v/>
      </c>
      <c r="BP1373" s="122" t="str">
        <f t="shared" si="218"/>
        <v/>
      </c>
    </row>
    <row r="1374" spans="26:68" ht="20.100000000000001" customHeight="1" x14ac:dyDescent="0.25">
      <c r="Z1374" s="121">
        <v>839</v>
      </c>
      <c r="AA1374" s="121">
        <f t="shared" si="222"/>
        <v>-0.64400000000000013</v>
      </c>
      <c r="AB1374" s="121">
        <f t="shared" si="223"/>
        <v>0.32422857510471909</v>
      </c>
      <c r="AC1374" s="121">
        <f t="shared" si="224"/>
        <v>0.25978771699667913</v>
      </c>
      <c r="AD1374" s="121" t="str">
        <f t="shared" si="225"/>
        <v/>
      </c>
      <c r="AE1374" s="121">
        <f t="shared" si="226"/>
        <v>0.32422857510471909</v>
      </c>
      <c r="AF1374" s="121" t="str">
        <f t="shared" si="227"/>
        <v/>
      </c>
      <c r="BK1374" s="130"/>
      <c r="BL1374" s="130">
        <f t="shared" si="219"/>
        <v>5.401600000000089</v>
      </c>
      <c r="BM1374" s="147">
        <f t="shared" si="220"/>
        <v>0.61107776014973036</v>
      </c>
      <c r="BN1374" s="130">
        <f t="shared" si="221"/>
        <v>7.7501548550718002E-4</v>
      </c>
      <c r="BO1374" s="130" t="str">
        <f t="shared" si="217"/>
        <v/>
      </c>
      <c r="BP1374" s="122" t="str">
        <f t="shared" si="218"/>
        <v/>
      </c>
    </row>
    <row r="1375" spans="26:68" ht="20.100000000000001" customHeight="1" x14ac:dyDescent="0.25">
      <c r="Z1375" s="130">
        <v>840</v>
      </c>
      <c r="AA1375" s="121">
        <f t="shared" si="222"/>
        <v>-0.64000000000000012</v>
      </c>
      <c r="AB1375" s="121">
        <f t="shared" si="223"/>
        <v>0.32506226408408212</v>
      </c>
      <c r="AC1375" s="121">
        <f t="shared" si="224"/>
        <v>0.26108629969286151</v>
      </c>
      <c r="AD1375" s="121" t="str">
        <f t="shared" si="225"/>
        <v/>
      </c>
      <c r="AE1375" s="121">
        <f t="shared" si="226"/>
        <v>0.32506226408408212</v>
      </c>
      <c r="AF1375" s="121" t="str">
        <f t="shared" si="227"/>
        <v/>
      </c>
      <c r="AM1375" s="130"/>
      <c r="AZ1375" s="130"/>
      <c r="BK1375" s="130"/>
      <c r="BL1375" s="130">
        <f t="shared" si="219"/>
        <v>5.4080000000000892</v>
      </c>
      <c r="BM1375" s="147">
        <f t="shared" si="220"/>
        <v>0.61030274466422318</v>
      </c>
      <c r="BN1375" s="130">
        <f t="shared" si="221"/>
        <v>7.7482840435016964E-4</v>
      </c>
      <c r="BO1375" s="130" t="str">
        <f t="shared" si="217"/>
        <v/>
      </c>
      <c r="BP1375" s="122" t="str">
        <f t="shared" si="218"/>
        <v/>
      </c>
    </row>
    <row r="1376" spans="26:68" ht="20.100000000000001" customHeight="1" x14ac:dyDescent="0.25">
      <c r="Z1376" s="121">
        <v>841</v>
      </c>
      <c r="AA1376" s="121">
        <f t="shared" si="222"/>
        <v>-0.63600000000000012</v>
      </c>
      <c r="AB1376" s="121">
        <f t="shared" si="223"/>
        <v>0.32589288240019854</v>
      </c>
      <c r="AC1376" s="121">
        <f t="shared" si="224"/>
        <v>0.26238821101513154</v>
      </c>
      <c r="AD1376" s="121" t="str">
        <f t="shared" si="225"/>
        <v/>
      </c>
      <c r="AE1376" s="121">
        <f t="shared" si="226"/>
        <v>0.32589288240019854</v>
      </c>
      <c r="AF1376" s="121" t="str">
        <f t="shared" si="227"/>
        <v/>
      </c>
      <c r="BK1376" s="130"/>
      <c r="BL1376" s="130">
        <f t="shared" si="219"/>
        <v>5.4144000000000894</v>
      </c>
      <c r="BM1376" s="147">
        <f t="shared" si="220"/>
        <v>0.60952791625987301</v>
      </c>
      <c r="BN1376" s="130">
        <f t="shared" si="221"/>
        <v>7.7463865932747566E-4</v>
      </c>
      <c r="BO1376" s="130" t="str">
        <f t="shared" si="217"/>
        <v/>
      </c>
      <c r="BP1376" s="122" t="str">
        <f t="shared" si="218"/>
        <v/>
      </c>
    </row>
    <row r="1377" spans="26:68" ht="20.100000000000001" customHeight="1" x14ac:dyDescent="0.25">
      <c r="Z1377" s="121">
        <v>842</v>
      </c>
      <c r="AA1377" s="121">
        <f t="shared" si="222"/>
        <v>-0.63200000000000012</v>
      </c>
      <c r="AB1377" s="121">
        <f t="shared" si="223"/>
        <v>0.32672039559319566</v>
      </c>
      <c r="AC1377" s="121">
        <f t="shared" si="224"/>
        <v>0.2636934386118962</v>
      </c>
      <c r="AD1377" s="121" t="str">
        <f t="shared" si="225"/>
        <v/>
      </c>
      <c r="AE1377" s="121">
        <f t="shared" si="226"/>
        <v>0.32672039559319566</v>
      </c>
      <c r="AF1377" s="121" t="str">
        <f t="shared" si="227"/>
        <v/>
      </c>
      <c r="BK1377" s="130"/>
      <c r="BL1377" s="130">
        <f t="shared" si="219"/>
        <v>5.4208000000000895</v>
      </c>
      <c r="BM1377" s="147">
        <f t="shared" si="220"/>
        <v>0.60875327760054554</v>
      </c>
      <c r="BN1377" s="130">
        <f t="shared" si="221"/>
        <v>7.7444625881339935E-4</v>
      </c>
      <c r="BO1377" s="130" t="str">
        <f t="shared" si="217"/>
        <v/>
      </c>
      <c r="BP1377" s="122" t="str">
        <f t="shared" si="218"/>
        <v/>
      </c>
    </row>
    <row r="1378" spans="26:68" ht="20.100000000000001" customHeight="1" x14ac:dyDescent="0.25">
      <c r="Z1378" s="121">
        <v>843</v>
      </c>
      <c r="AA1378" s="121">
        <f t="shared" si="222"/>
        <v>-0.62800000000000011</v>
      </c>
      <c r="AB1378" s="121">
        <f t="shared" si="223"/>
        <v>0.32754476926465803</v>
      </c>
      <c r="AC1378" s="121">
        <f t="shared" si="224"/>
        <v>0.26500196999384551</v>
      </c>
      <c r="AD1378" s="121" t="str">
        <f t="shared" si="225"/>
        <v/>
      </c>
      <c r="AE1378" s="121">
        <f t="shared" si="226"/>
        <v>0.32754476926465803</v>
      </c>
      <c r="AF1378" s="121" t="str">
        <f t="shared" si="227"/>
        <v/>
      </c>
      <c r="BK1378" s="130"/>
      <c r="BL1378" s="130">
        <f t="shared" si="219"/>
        <v>5.4272000000000897</v>
      </c>
      <c r="BM1378" s="147">
        <f t="shared" si="220"/>
        <v>0.60797883134173214</v>
      </c>
      <c r="BN1378" s="130">
        <f t="shared" si="221"/>
        <v>7.7425121118068763E-4</v>
      </c>
      <c r="BO1378" s="130" t="str">
        <f t="shared" si="217"/>
        <v/>
      </c>
      <c r="BP1378" s="122" t="str">
        <f t="shared" si="218"/>
        <v/>
      </c>
    </row>
    <row r="1379" spans="26:68" ht="20.100000000000001" customHeight="1" x14ac:dyDescent="0.25">
      <c r="Z1379" s="121">
        <v>844</v>
      </c>
      <c r="AA1379" s="121">
        <f t="shared" si="222"/>
        <v>-0.62400000000000011</v>
      </c>
      <c r="AB1379" s="121">
        <f t="shared" si="223"/>
        <v>0.32836596907998755</v>
      </c>
      <c r="AC1379" s="121">
        <f t="shared" si="224"/>
        <v>0.2663137925342024</v>
      </c>
      <c r="AD1379" s="121" t="str">
        <f t="shared" si="225"/>
        <v/>
      </c>
      <c r="AE1379" s="121">
        <f t="shared" si="226"/>
        <v>0.32836596907998755</v>
      </c>
      <c r="AF1379" s="121" t="str">
        <f t="shared" si="227"/>
        <v/>
      </c>
      <c r="BK1379" s="130"/>
      <c r="BL1379" s="130">
        <f t="shared" si="219"/>
        <v>5.4336000000000899</v>
      </c>
      <c r="BM1379" s="147">
        <f t="shared" si="220"/>
        <v>0.60720458013055145</v>
      </c>
      <c r="BN1379" s="130">
        <f t="shared" si="221"/>
        <v>7.7405352480097722E-4</v>
      </c>
      <c r="BO1379" s="130" t="str">
        <f t="shared" si="217"/>
        <v/>
      </c>
      <c r="BP1379" s="122" t="str">
        <f t="shared" si="218"/>
        <v/>
      </c>
    </row>
    <row r="1380" spans="26:68" ht="20.100000000000001" customHeight="1" x14ac:dyDescent="0.25">
      <c r="Z1380" s="121">
        <v>845</v>
      </c>
      <c r="AA1380" s="121">
        <f t="shared" si="222"/>
        <v>-0.62000000000000011</v>
      </c>
      <c r="AB1380" s="121">
        <f t="shared" si="223"/>
        <v>0.32918396077076478</v>
      </c>
      <c r="AC1380" s="121">
        <f t="shared" si="224"/>
        <v>0.267628893468983</v>
      </c>
      <c r="AD1380" s="121" t="str">
        <f t="shared" si="225"/>
        <v/>
      </c>
      <c r="AE1380" s="121">
        <f t="shared" si="226"/>
        <v>0.32918396077076478</v>
      </c>
      <c r="AF1380" s="121" t="str">
        <f t="shared" si="227"/>
        <v/>
      </c>
      <c r="BK1380" s="130"/>
      <c r="BL1380" s="130">
        <f t="shared" si="219"/>
        <v>5.4400000000000901</v>
      </c>
      <c r="BM1380" s="147">
        <f t="shared" si="220"/>
        <v>0.60643052660575048</v>
      </c>
      <c r="BN1380" s="130">
        <f t="shared" si="221"/>
        <v>7.7385320804335134E-4</v>
      </c>
      <c r="BO1380" s="130" t="str">
        <f t="shared" si="217"/>
        <v/>
      </c>
      <c r="BP1380" s="122" t="str">
        <f t="shared" si="218"/>
        <v/>
      </c>
    </row>
    <row r="1381" spans="26:68" ht="20.100000000000001" customHeight="1" x14ac:dyDescent="0.25">
      <c r="Z1381" s="130">
        <v>846</v>
      </c>
      <c r="AA1381" s="121">
        <f t="shared" si="222"/>
        <v>-0.6160000000000001</v>
      </c>
      <c r="AB1381" s="121">
        <f t="shared" si="223"/>
        <v>0.32999871013711052</v>
      </c>
      <c r="AC1381" s="121">
        <f t="shared" si="224"/>
        <v>0.26894725989726609</v>
      </c>
      <c r="AD1381" s="121" t="str">
        <f t="shared" si="225"/>
        <v/>
      </c>
      <c r="AE1381" s="121">
        <f t="shared" si="226"/>
        <v>0.32999871013711052</v>
      </c>
      <c r="AF1381" s="121" t="str">
        <f t="shared" si="227"/>
        <v/>
      </c>
      <c r="AM1381" s="130"/>
      <c r="AZ1381" s="130"/>
      <c r="BK1381" s="130"/>
      <c r="BL1381" s="130">
        <f t="shared" si="219"/>
        <v>5.4464000000000903</v>
      </c>
      <c r="BM1381" s="147">
        <f t="shared" si="220"/>
        <v>0.60565667339770712</v>
      </c>
      <c r="BN1381" s="130">
        <f t="shared" si="221"/>
        <v>7.7365026927456171E-4</v>
      </c>
      <c r="BO1381" s="130" t="str">
        <f t="shared" si="217"/>
        <v/>
      </c>
      <c r="BP1381" s="122" t="str">
        <f t="shared" si="218"/>
        <v/>
      </c>
    </row>
    <row r="1382" spans="26:68" ht="20.100000000000001" customHeight="1" x14ac:dyDescent="0.25">
      <c r="Z1382" s="121">
        <v>847</v>
      </c>
      <c r="AA1382" s="121">
        <f t="shared" si="222"/>
        <v>-0.6120000000000001</v>
      </c>
      <c r="AB1382" s="121">
        <f t="shared" si="223"/>
        <v>0.33081018305004833</v>
      </c>
      <c r="AC1382" s="121">
        <f t="shared" si="224"/>
        <v>0.2702688787814721</v>
      </c>
      <c r="AD1382" s="121" t="str">
        <f t="shared" si="225"/>
        <v/>
      </c>
      <c r="AE1382" s="121">
        <f t="shared" si="226"/>
        <v>0.33081018305004833</v>
      </c>
      <c r="AF1382" s="121" t="str">
        <f t="shared" si="227"/>
        <v/>
      </c>
      <c r="BK1382" s="130"/>
      <c r="BL1382" s="130">
        <f t="shared" si="219"/>
        <v>5.4528000000000905</v>
      </c>
      <c r="BM1382" s="147">
        <f t="shared" si="220"/>
        <v>0.60488302312843256</v>
      </c>
      <c r="BN1382" s="130">
        <f t="shared" si="221"/>
        <v>7.7344471685980576E-4</v>
      </c>
      <c r="BO1382" s="130" t="str">
        <f t="shared" si="217"/>
        <v/>
      </c>
      <c r="BP1382" s="122" t="str">
        <f t="shared" si="218"/>
        <v/>
      </c>
    </row>
    <row r="1383" spans="26:68" ht="20.100000000000001" customHeight="1" x14ac:dyDescent="0.25">
      <c r="Z1383" s="121">
        <v>848</v>
      </c>
      <c r="AA1383" s="121">
        <f t="shared" si="222"/>
        <v>-0.6080000000000001</v>
      </c>
      <c r="AB1383" s="121">
        <f t="shared" si="223"/>
        <v>0.33161834545386687</v>
      </c>
      <c r="AC1383" s="121">
        <f t="shared" si="224"/>
        <v>0.27159373694765093</v>
      </c>
      <c r="AD1383" s="121" t="str">
        <f t="shared" si="225"/>
        <v/>
      </c>
      <c r="AE1383" s="121">
        <f t="shared" si="226"/>
        <v>0.33161834545386687</v>
      </c>
      <c r="AF1383" s="121" t="str">
        <f t="shared" si="227"/>
        <v/>
      </c>
      <c r="BK1383" s="130"/>
      <c r="BL1383" s="130">
        <f t="shared" si="219"/>
        <v>5.4592000000000906</v>
      </c>
      <c r="BM1383" s="147">
        <f t="shared" si="220"/>
        <v>0.60410957841157276</v>
      </c>
      <c r="BN1383" s="130">
        <f t="shared" si="221"/>
        <v>7.732365591627266E-4</v>
      </c>
      <c r="BO1383" s="130" t="str">
        <f t="shared" si="217"/>
        <v/>
      </c>
      <c r="BP1383" s="122" t="str">
        <f t="shared" si="218"/>
        <v/>
      </c>
    </row>
    <row r="1384" spans="26:68" ht="20.100000000000001" customHeight="1" x14ac:dyDescent="0.25">
      <c r="Z1384" s="121">
        <v>849</v>
      </c>
      <c r="AA1384" s="121">
        <f t="shared" si="222"/>
        <v>-0.60400000000000009</v>
      </c>
      <c r="AB1384" s="121">
        <f t="shared" si="223"/>
        <v>0.3324231633684821</v>
      </c>
      <c r="AC1384" s="121">
        <f t="shared" si="224"/>
        <v>0.27292182108578056</v>
      </c>
      <c r="AD1384" s="121" t="str">
        <f t="shared" si="225"/>
        <v/>
      </c>
      <c r="AE1384" s="121">
        <f t="shared" si="226"/>
        <v>0.3324231633684821</v>
      </c>
      <c r="AF1384" s="121" t="str">
        <f t="shared" si="227"/>
        <v/>
      </c>
      <c r="BK1384" s="130"/>
      <c r="BL1384" s="130">
        <f t="shared" si="219"/>
        <v>5.4656000000000908</v>
      </c>
      <c r="BM1384" s="147">
        <f t="shared" si="220"/>
        <v>0.60333634185241003</v>
      </c>
      <c r="BN1384" s="130">
        <f t="shared" si="221"/>
        <v>7.7302580454352565E-4</v>
      </c>
      <c r="BO1384" s="130" t="str">
        <f t="shared" si="217"/>
        <v/>
      </c>
      <c r="BP1384" s="122" t="str">
        <f t="shared" si="218"/>
        <v/>
      </c>
    </row>
    <row r="1385" spans="26:68" ht="20.100000000000001" customHeight="1" x14ac:dyDescent="0.25">
      <c r="Z1385" s="121">
        <v>850</v>
      </c>
      <c r="AA1385" s="121">
        <f t="shared" si="222"/>
        <v>-0.60000000000000009</v>
      </c>
      <c r="AB1385" s="121">
        <f t="shared" si="223"/>
        <v>0.33322460289179967</v>
      </c>
      <c r="AC1385" s="121">
        <f t="shared" si="224"/>
        <v>0.27425311775007355</v>
      </c>
      <c r="AD1385" s="121" t="str">
        <f t="shared" si="225"/>
        <v/>
      </c>
      <c r="AE1385" s="121">
        <f t="shared" si="226"/>
        <v>0.33322460289179967</v>
      </c>
      <c r="AF1385" s="121" t="str">
        <f t="shared" si="227"/>
        <v/>
      </c>
      <c r="BK1385" s="130"/>
      <c r="BL1385" s="130">
        <f t="shared" si="219"/>
        <v>5.472000000000091</v>
      </c>
      <c r="BM1385" s="147">
        <f t="shared" si="220"/>
        <v>0.6025633160478665</v>
      </c>
      <c r="BN1385" s="130">
        <f t="shared" si="221"/>
        <v>7.7281246136018389E-4</v>
      </c>
      <c r="BO1385" s="130" t="str">
        <f t="shared" si="217"/>
        <v/>
      </c>
      <c r="BP1385" s="122" t="str">
        <f t="shared" si="218"/>
        <v/>
      </c>
    </row>
    <row r="1386" spans="26:68" ht="20.100000000000001" customHeight="1" x14ac:dyDescent="0.25">
      <c r="Z1386" s="121">
        <v>851</v>
      </c>
      <c r="AA1386" s="121">
        <f t="shared" si="222"/>
        <v>-0.59600000000000009</v>
      </c>
      <c r="AB1386" s="121">
        <f t="shared" si="223"/>
        <v>0.33402263020207623</v>
      </c>
      <c r="AC1386" s="121">
        <f t="shared" si="224"/>
        <v>0.27558761335929394</v>
      </c>
      <c r="AD1386" s="121" t="str">
        <f t="shared" si="225"/>
        <v/>
      </c>
      <c r="AE1386" s="121">
        <f t="shared" si="226"/>
        <v>0.33402263020207623</v>
      </c>
      <c r="AF1386" s="121" t="str">
        <f t="shared" si="227"/>
        <v/>
      </c>
      <c r="BK1386" s="130"/>
      <c r="BL1386" s="130">
        <f t="shared" si="219"/>
        <v>5.4784000000000912</v>
      </c>
      <c r="BM1386" s="147">
        <f t="shared" si="220"/>
        <v>0.60179050358650632</v>
      </c>
      <c r="BN1386" s="130">
        <f t="shared" si="221"/>
        <v>7.7259653796835082E-4</v>
      </c>
      <c r="BO1386" s="130" t="str">
        <f t="shared" si="217"/>
        <v/>
      </c>
      <c r="BP1386" s="122" t="str">
        <f t="shared" si="218"/>
        <v/>
      </c>
    </row>
    <row r="1387" spans="26:68" ht="20.100000000000001" customHeight="1" x14ac:dyDescent="0.25">
      <c r="Z1387" s="121">
        <v>852</v>
      </c>
      <c r="AA1387" s="121">
        <f t="shared" si="222"/>
        <v>-0.59200000000000008</v>
      </c>
      <c r="AB1387" s="121">
        <f t="shared" si="223"/>
        <v>0.33481721156028077</v>
      </c>
      <c r="AC1387" s="121">
        <f t="shared" si="224"/>
        <v>0.27692529419708356</v>
      </c>
      <c r="AD1387" s="121" t="str">
        <f t="shared" si="225"/>
        <v/>
      </c>
      <c r="AE1387" s="121">
        <f t="shared" si="226"/>
        <v>0.33481721156028077</v>
      </c>
      <c r="AF1387" s="121" t="str">
        <f t="shared" si="227"/>
        <v/>
      </c>
      <c r="BK1387" s="130"/>
      <c r="BL1387" s="130">
        <f t="shared" si="219"/>
        <v>5.4848000000000914</v>
      </c>
      <c r="BM1387" s="147">
        <f t="shared" si="220"/>
        <v>0.60101790704853797</v>
      </c>
      <c r="BN1387" s="130">
        <f t="shared" si="221"/>
        <v>7.7237804272178856E-4</v>
      </c>
      <c r="BO1387" s="130" t="str">
        <f t="shared" si="217"/>
        <v/>
      </c>
      <c r="BP1387" s="122" t="str">
        <f t="shared" si="218"/>
        <v/>
      </c>
    </row>
    <row r="1388" spans="26:68" ht="20.100000000000001" customHeight="1" x14ac:dyDescent="0.25">
      <c r="Z1388" s="130">
        <v>853</v>
      </c>
      <c r="AA1388" s="121">
        <f t="shared" si="222"/>
        <v>-0.58800000000000008</v>
      </c>
      <c r="AB1388" s="121">
        <f t="shared" si="223"/>
        <v>0.33560831331245394</v>
      </c>
      <c r="AC1388" s="121">
        <f t="shared" si="224"/>
        <v>0.27826614641229752</v>
      </c>
      <c r="AD1388" s="121" t="str">
        <f t="shared" si="225"/>
        <v/>
      </c>
      <c r="AE1388" s="121">
        <f t="shared" si="226"/>
        <v>0.33560831331245394</v>
      </c>
      <c r="AF1388" s="121" t="str">
        <f t="shared" si="227"/>
        <v/>
      </c>
      <c r="AM1388" s="130"/>
      <c r="AZ1388" s="130"/>
      <c r="BK1388" s="130"/>
      <c r="BL1388" s="130">
        <f t="shared" si="219"/>
        <v>5.4912000000000916</v>
      </c>
      <c r="BM1388" s="147">
        <f t="shared" si="220"/>
        <v>0.60024552900581618</v>
      </c>
      <c r="BN1388" s="130">
        <f t="shared" si="221"/>
        <v>7.7215698396981836E-4</v>
      </c>
      <c r="BO1388" s="130" t="str">
        <f t="shared" si="217"/>
        <v/>
      </c>
      <c r="BP1388" s="122" t="str">
        <f t="shared" si="218"/>
        <v/>
      </c>
    </row>
    <row r="1389" spans="26:68" ht="20.100000000000001" customHeight="1" x14ac:dyDescent="0.25">
      <c r="Z1389" s="121">
        <v>854</v>
      </c>
      <c r="AA1389" s="121">
        <f t="shared" si="222"/>
        <v>-0.58400000000000007</v>
      </c>
      <c r="AB1389" s="121">
        <f t="shared" si="223"/>
        <v>0.33639590189206731</v>
      </c>
      <c r="AC1389" s="121">
        <f t="shared" si="224"/>
        <v>0.27961015601934913</v>
      </c>
      <c r="AD1389" s="121" t="str">
        <f t="shared" si="225"/>
        <v/>
      </c>
      <c r="AE1389" s="121">
        <f t="shared" si="226"/>
        <v>0.33639590189206731</v>
      </c>
      <c r="AF1389" s="121" t="str">
        <f t="shared" si="227"/>
        <v/>
      </c>
      <c r="BK1389" s="130"/>
      <c r="BL1389" s="130">
        <f t="shared" si="219"/>
        <v>5.4976000000000917</v>
      </c>
      <c r="BM1389" s="147">
        <f t="shared" si="220"/>
        <v>0.59947337202184636</v>
      </c>
      <c r="BN1389" s="130">
        <f t="shared" si="221"/>
        <v>7.7193337005987406E-4</v>
      </c>
      <c r="BO1389" s="130" t="str">
        <f t="shared" si="217"/>
        <v/>
      </c>
      <c r="BP1389" s="122" t="str">
        <f t="shared" si="218"/>
        <v/>
      </c>
    </row>
    <row r="1390" spans="26:68" ht="20.100000000000001" customHeight="1" x14ac:dyDescent="0.25">
      <c r="Z1390" s="121">
        <v>855</v>
      </c>
      <c r="AA1390" s="121">
        <f t="shared" si="222"/>
        <v>-0.58000000000000007</v>
      </c>
      <c r="AB1390" s="121">
        <f t="shared" si="223"/>
        <v>0.33717994382238053</v>
      </c>
      <c r="AC1390" s="121">
        <f t="shared" si="224"/>
        <v>0.2809573088985643</v>
      </c>
      <c r="AD1390" s="121" t="str">
        <f t="shared" si="225"/>
        <v/>
      </c>
      <c r="AE1390" s="121">
        <f t="shared" si="226"/>
        <v>0.33717994382238053</v>
      </c>
      <c r="AF1390" s="121" t="str">
        <f t="shared" si="227"/>
        <v/>
      </c>
      <c r="BK1390" s="130"/>
      <c r="BL1390" s="130">
        <f t="shared" si="219"/>
        <v>5.5040000000000919</v>
      </c>
      <c r="BM1390" s="147">
        <f t="shared" si="220"/>
        <v>0.59870143865178649</v>
      </c>
      <c r="BN1390" s="130">
        <f t="shared" si="221"/>
        <v>7.7170720933672499E-4</v>
      </c>
      <c r="BO1390" s="130" t="str">
        <f t="shared" si="217"/>
        <v/>
      </c>
      <c r="BP1390" s="122" t="str">
        <f t="shared" si="218"/>
        <v/>
      </c>
    </row>
    <row r="1391" spans="26:68" ht="20.100000000000001" customHeight="1" x14ac:dyDescent="0.25">
      <c r="Z1391" s="121">
        <v>856</v>
      </c>
      <c r="AA1391" s="121">
        <f t="shared" si="222"/>
        <v>-0.57600000000000007</v>
      </c>
      <c r="AB1391" s="121">
        <f t="shared" si="223"/>
        <v>0.3379604057187971</v>
      </c>
      <c r="AC1391" s="121">
        <f t="shared" si="224"/>
        <v>0.28230759079654544</v>
      </c>
      <c r="AD1391" s="121" t="str">
        <f t="shared" si="225"/>
        <v/>
      </c>
      <c r="AE1391" s="121">
        <f t="shared" si="226"/>
        <v>0.3379604057187971</v>
      </c>
      <c r="AF1391" s="121" t="str">
        <f t="shared" si="227"/>
        <v/>
      </c>
      <c r="BK1391" s="130"/>
      <c r="BL1391" s="130">
        <f t="shared" si="219"/>
        <v>5.5104000000000921</v>
      </c>
      <c r="BM1391" s="147">
        <f t="shared" si="220"/>
        <v>0.59792973144244976</v>
      </c>
      <c r="BN1391" s="130">
        <f t="shared" si="221"/>
        <v>7.7147851014103264E-4</v>
      </c>
      <c r="BO1391" s="130" t="str">
        <f t="shared" si="217"/>
        <v/>
      </c>
      <c r="BP1391" s="122" t="str">
        <f t="shared" si="218"/>
        <v/>
      </c>
    </row>
    <row r="1392" spans="26:68" ht="20.100000000000001" customHeight="1" x14ac:dyDescent="0.25">
      <c r="Z1392" s="121">
        <v>857</v>
      </c>
      <c r="AA1392" s="121">
        <f t="shared" si="222"/>
        <v>-0.57200000000000006</v>
      </c>
      <c r="AB1392" s="121">
        <f t="shared" si="223"/>
        <v>0.33873725429121798</v>
      </c>
      <c r="AC1392" s="121">
        <f t="shared" si="224"/>
        <v>0.28366098732654504</v>
      </c>
      <c r="AD1392" s="121" t="str">
        <f t="shared" si="225"/>
        <v/>
      </c>
      <c r="AE1392" s="121">
        <f t="shared" si="226"/>
        <v>0.33873725429121798</v>
      </c>
      <c r="AF1392" s="121" t="str">
        <f t="shared" si="227"/>
        <v/>
      </c>
      <c r="BK1392" s="130"/>
      <c r="BL1392" s="130">
        <f t="shared" si="219"/>
        <v>5.5168000000000923</v>
      </c>
      <c r="BM1392" s="147">
        <f t="shared" si="220"/>
        <v>0.59715825293230873</v>
      </c>
      <c r="BN1392" s="130">
        <f t="shared" si="221"/>
        <v>7.712472808114601E-4</v>
      </c>
      <c r="BO1392" s="130" t="str">
        <f t="shared" si="217"/>
        <v/>
      </c>
      <c r="BP1392" s="122" t="str">
        <f t="shared" si="218"/>
        <v/>
      </c>
    </row>
    <row r="1393" spans="26:68" ht="20.100000000000001" customHeight="1" x14ac:dyDescent="0.25">
      <c r="Z1393" s="121">
        <v>858</v>
      </c>
      <c r="AA1393" s="121">
        <f t="shared" si="222"/>
        <v>-0.56800000000000006</v>
      </c>
      <c r="AB1393" s="121">
        <f t="shared" si="223"/>
        <v>0.33951045634639376</v>
      </c>
      <c r="AC1393" s="121">
        <f t="shared" si="224"/>
        <v>0.2850174839688478</v>
      </c>
      <c r="AD1393" s="121" t="str">
        <f t="shared" si="225"/>
        <v/>
      </c>
      <c r="AE1393" s="121">
        <f t="shared" si="226"/>
        <v>0.33951045634639376</v>
      </c>
      <c r="AF1393" s="121" t="str">
        <f t="shared" si="227"/>
        <v/>
      </c>
      <c r="BK1393" s="130"/>
      <c r="BL1393" s="130">
        <f t="shared" si="219"/>
        <v>5.5232000000000925</v>
      </c>
      <c r="BM1393" s="147">
        <f t="shared" si="220"/>
        <v>0.59638700565149727</v>
      </c>
      <c r="BN1393" s="130">
        <f t="shared" si="221"/>
        <v>7.7101352968211856E-4</v>
      </c>
      <c r="BO1393" s="130" t="str">
        <f t="shared" si="217"/>
        <v/>
      </c>
      <c r="BP1393" s="122" t="str">
        <f t="shared" si="218"/>
        <v/>
      </c>
    </row>
    <row r="1394" spans="26:68" ht="20.100000000000001" customHeight="1" x14ac:dyDescent="0.25">
      <c r="Z1394" s="130">
        <v>859</v>
      </c>
      <c r="AA1394" s="121">
        <f t="shared" si="222"/>
        <v>-0.56400000000000006</v>
      </c>
      <c r="AB1394" s="121">
        <f t="shared" si="223"/>
        <v>0.34027997879027366</v>
      </c>
      <c r="AC1394" s="121">
        <f t="shared" si="224"/>
        <v>0.28637706607116326</v>
      </c>
      <c r="AD1394" s="121" t="str">
        <f t="shared" si="225"/>
        <v/>
      </c>
      <c r="AE1394" s="121">
        <f t="shared" si="226"/>
        <v>0.34027997879027366</v>
      </c>
      <c r="AF1394" s="121" t="str">
        <f t="shared" si="227"/>
        <v/>
      </c>
      <c r="AM1394" s="130"/>
      <c r="AZ1394" s="130"/>
      <c r="BK1394" s="130"/>
      <c r="BL1394" s="130">
        <f t="shared" si="219"/>
        <v>5.5296000000000927</v>
      </c>
      <c r="BM1394" s="147">
        <f t="shared" si="220"/>
        <v>0.59561599212181515</v>
      </c>
      <c r="BN1394" s="130">
        <f t="shared" si="221"/>
        <v>7.7077726508445465E-4</v>
      </c>
      <c r="BO1394" s="130" t="str">
        <f t="shared" si="217"/>
        <v/>
      </c>
      <c r="BP1394" s="122" t="str">
        <f t="shared" si="218"/>
        <v/>
      </c>
    </row>
    <row r="1395" spans="26:68" ht="20.100000000000001" customHeight="1" x14ac:dyDescent="0.25">
      <c r="Z1395" s="121">
        <v>860</v>
      </c>
      <c r="AA1395" s="121">
        <f t="shared" si="222"/>
        <v>-0.56000000000000005</v>
      </c>
      <c r="AB1395" s="121">
        <f t="shared" si="223"/>
        <v>0.34104578863035256</v>
      </c>
      <c r="AC1395" s="121">
        <f t="shared" si="224"/>
        <v>0.28773971884902705</v>
      </c>
      <c r="AD1395" s="121" t="str">
        <f t="shared" si="225"/>
        <v/>
      </c>
      <c r="AE1395" s="121">
        <f t="shared" si="226"/>
        <v>0.34104578863035256</v>
      </c>
      <c r="AF1395" s="121" t="str">
        <f t="shared" si="227"/>
        <v/>
      </c>
      <c r="BK1395" s="130"/>
      <c r="BL1395" s="130">
        <f t="shared" si="219"/>
        <v>5.5360000000000928</v>
      </c>
      <c r="BM1395" s="147">
        <f t="shared" si="220"/>
        <v>0.5948452148567307</v>
      </c>
      <c r="BN1395" s="130">
        <f t="shared" si="221"/>
        <v>7.705384953462513E-4</v>
      </c>
      <c r="BO1395" s="130" t="str">
        <f t="shared" si="217"/>
        <v/>
      </c>
      <c r="BP1395" s="122" t="str">
        <f t="shared" si="218"/>
        <v/>
      </c>
    </row>
    <row r="1396" spans="26:68" ht="20.100000000000001" customHeight="1" x14ac:dyDescent="0.25">
      <c r="Z1396" s="121">
        <v>861</v>
      </c>
      <c r="AA1396" s="121">
        <f t="shared" si="222"/>
        <v>-0.55600000000000005</v>
      </c>
      <c r="AB1396" s="121">
        <f t="shared" si="223"/>
        <v>0.34180785297801497</v>
      </c>
      <c r="AC1396" s="121">
        <f t="shared" si="224"/>
        <v>0.28910542738621148</v>
      </c>
      <c r="AD1396" s="121" t="str">
        <f t="shared" si="225"/>
        <v/>
      </c>
      <c r="AE1396" s="121">
        <f t="shared" si="226"/>
        <v>0.34180785297801497</v>
      </c>
      <c r="AF1396" s="121" t="str">
        <f t="shared" si="227"/>
        <v/>
      </c>
      <c r="BK1396" s="130"/>
      <c r="BL1396" s="130">
        <f t="shared" si="219"/>
        <v>5.542400000000093</v>
      </c>
      <c r="BM1396" s="147">
        <f t="shared" si="220"/>
        <v>0.59407467636138445</v>
      </c>
      <c r="BN1396" s="130">
        <f t="shared" si="221"/>
        <v>7.7029722879118356E-4</v>
      </c>
      <c r="BO1396" s="130" t="str">
        <f t="shared" si="217"/>
        <v/>
      </c>
      <c r="BP1396" s="122" t="str">
        <f t="shared" si="218"/>
        <v/>
      </c>
    </row>
    <row r="1397" spans="26:68" ht="20.100000000000001" customHeight="1" x14ac:dyDescent="0.25">
      <c r="Z1397" s="121">
        <v>862</v>
      </c>
      <c r="AA1397" s="121">
        <f t="shared" si="222"/>
        <v>-0.55200000000000005</v>
      </c>
      <c r="AB1397" s="121">
        <f t="shared" si="223"/>
        <v>0.34256613905087618</v>
      </c>
      <c r="AC1397" s="121">
        <f t="shared" si="224"/>
        <v>0.29047417663514652</v>
      </c>
      <c r="AD1397" s="121" t="str">
        <f t="shared" si="225"/>
        <v/>
      </c>
      <c r="AE1397" s="121">
        <f t="shared" si="226"/>
        <v>0.34256613905087618</v>
      </c>
      <c r="AF1397" s="121" t="str">
        <f t="shared" si="227"/>
        <v/>
      </c>
      <c r="BK1397" s="130"/>
      <c r="BL1397" s="130">
        <f t="shared" si="219"/>
        <v>5.5488000000000932</v>
      </c>
      <c r="BM1397" s="147">
        <f t="shared" si="220"/>
        <v>0.59330437913259326</v>
      </c>
      <c r="BN1397" s="130">
        <f t="shared" si="221"/>
        <v>7.7005347374037303E-4</v>
      </c>
      <c r="BO1397" s="130" t="str">
        <f t="shared" si="217"/>
        <v/>
      </c>
      <c r="BP1397" s="122" t="str">
        <f t="shared" si="218"/>
        <v/>
      </c>
    </row>
    <row r="1398" spans="26:68" ht="20.100000000000001" customHeight="1" x14ac:dyDescent="0.25">
      <c r="Z1398" s="121">
        <v>863</v>
      </c>
      <c r="AA1398" s="121">
        <f t="shared" si="222"/>
        <v>-0.54800000000000004</v>
      </c>
      <c r="AB1398" s="121">
        <f t="shared" si="223"/>
        <v>0.34332061417511983</v>
      </c>
      <c r="AC1398" s="121">
        <f t="shared" si="224"/>
        <v>0.2918459514173487</v>
      </c>
      <c r="AD1398" s="121" t="str">
        <f t="shared" si="225"/>
        <v/>
      </c>
      <c r="AE1398" s="121">
        <f t="shared" si="226"/>
        <v>0.34332061417511983</v>
      </c>
      <c r="AF1398" s="121" t="str">
        <f t="shared" si="227"/>
        <v/>
      </c>
      <c r="BK1398" s="130"/>
      <c r="BL1398" s="130">
        <f t="shared" si="219"/>
        <v>5.5552000000000934</v>
      </c>
      <c r="BM1398" s="147">
        <f t="shared" si="220"/>
        <v>0.59253432565885289</v>
      </c>
      <c r="BN1398" s="130">
        <f t="shared" si="221"/>
        <v>7.6980723851005628E-4</v>
      </c>
      <c r="BO1398" s="130" t="str">
        <f t="shared" si="217"/>
        <v/>
      </c>
      <c r="BP1398" s="122" t="str">
        <f t="shared" si="218"/>
        <v/>
      </c>
    </row>
    <row r="1399" spans="26:68" ht="20.100000000000001" customHeight="1" x14ac:dyDescent="0.25">
      <c r="Z1399" s="121">
        <v>864</v>
      </c>
      <c r="AA1399" s="121">
        <f t="shared" si="222"/>
        <v>-0.54400000000000004</v>
      </c>
      <c r="AB1399" s="121">
        <f t="shared" si="223"/>
        <v>0.34407124578783232</v>
      </c>
      <c r="AC1399" s="121">
        <f t="shared" si="224"/>
        <v>0.29322073642386043</v>
      </c>
      <c r="AD1399" s="121" t="str">
        <f t="shared" si="225"/>
        <v/>
      </c>
      <c r="AE1399" s="121">
        <f t="shared" si="226"/>
        <v>0.34407124578783232</v>
      </c>
      <c r="AF1399" s="121" t="str">
        <f t="shared" si="227"/>
        <v/>
      </c>
      <c r="BK1399" s="130"/>
      <c r="BL1399" s="130">
        <f t="shared" si="219"/>
        <v>5.5616000000000936</v>
      </c>
      <c r="BM1399" s="147">
        <f t="shared" si="220"/>
        <v>0.59176451842034283</v>
      </c>
      <c r="BN1399" s="130">
        <f t="shared" si="221"/>
        <v>7.6955853141202901E-4</v>
      </c>
      <c r="BO1399" s="130" t="str">
        <f t="shared" si="217"/>
        <v/>
      </c>
      <c r="BP1399" s="122" t="str">
        <f t="shared" si="218"/>
        <v/>
      </c>
    </row>
    <row r="1400" spans="26:68" ht="20.100000000000001" customHeight="1" x14ac:dyDescent="0.25">
      <c r="Z1400" s="121">
        <v>865</v>
      </c>
      <c r="AA1400" s="121">
        <f t="shared" si="222"/>
        <v>-0.54</v>
      </c>
      <c r="AB1400" s="121">
        <f t="shared" si="223"/>
        <v>0.34481800143933333</v>
      </c>
      <c r="AC1400" s="121">
        <f t="shared" si="224"/>
        <v>0.29459851621569799</v>
      </c>
      <c r="AD1400" s="121" t="str">
        <f t="shared" si="225"/>
        <v/>
      </c>
      <c r="AE1400" s="121">
        <f t="shared" si="226"/>
        <v>0.34481800143933333</v>
      </c>
      <c r="AF1400" s="121" t="str">
        <f t="shared" si="227"/>
        <v/>
      </c>
      <c r="BK1400" s="130"/>
      <c r="BL1400" s="130">
        <f t="shared" si="219"/>
        <v>5.5680000000000938</v>
      </c>
      <c r="BM1400" s="147">
        <f t="shared" si="220"/>
        <v>0.5909949598889308</v>
      </c>
      <c r="BN1400" s="130">
        <f t="shared" si="221"/>
        <v>7.693073607559775E-4</v>
      </c>
      <c r="BO1400" s="130" t="str">
        <f t="shared" si="217"/>
        <v/>
      </c>
      <c r="BP1400" s="122" t="str">
        <f t="shared" si="218"/>
        <v/>
      </c>
    </row>
    <row r="1401" spans="26:68" ht="20.100000000000001" customHeight="1" x14ac:dyDescent="0.25">
      <c r="Z1401" s="130">
        <v>866</v>
      </c>
      <c r="AA1401" s="121">
        <f t="shared" si="222"/>
        <v>-0.53600000000000003</v>
      </c>
      <c r="AB1401" s="121">
        <f t="shared" si="223"/>
        <v>0.34556084879550247</v>
      </c>
      <c r="AC1401" s="121">
        <f t="shared" si="224"/>
        <v>0.29597927522430945</v>
      </c>
      <c r="AD1401" s="121" t="str">
        <f t="shared" si="225"/>
        <v/>
      </c>
      <c r="AE1401" s="121">
        <f t="shared" si="226"/>
        <v>0.34556084879550247</v>
      </c>
      <c r="AF1401" s="121" t="str">
        <f t="shared" si="227"/>
        <v/>
      </c>
      <c r="AM1401" s="130"/>
      <c r="AZ1401" s="130"/>
      <c r="BK1401" s="130"/>
      <c r="BL1401" s="130">
        <f t="shared" si="219"/>
        <v>5.5744000000000939</v>
      </c>
      <c r="BM1401" s="147">
        <f t="shared" si="220"/>
        <v>0.59022565252817483</v>
      </c>
      <c r="BN1401" s="130">
        <f t="shared" si="221"/>
        <v>7.6905373484514872E-4</v>
      </c>
      <c r="BO1401" s="130" t="str">
        <f t="shared" si="217"/>
        <v/>
      </c>
      <c r="BP1401" s="122" t="str">
        <f t="shared" si="218"/>
        <v/>
      </c>
    </row>
    <row r="1402" spans="26:68" ht="20.100000000000001" customHeight="1" x14ac:dyDescent="0.25">
      <c r="Z1402" s="121">
        <v>867</v>
      </c>
      <c r="AA1402" s="121">
        <f t="shared" si="222"/>
        <v>-0.53200000000000003</v>
      </c>
      <c r="AB1402" s="121">
        <f t="shared" si="223"/>
        <v>0.3462997556401014</v>
      </c>
      <c r="AC1402" s="121">
        <f t="shared" si="224"/>
        <v>0.29736299775204122</v>
      </c>
      <c r="AD1402" s="121" t="str">
        <f t="shared" si="225"/>
        <v/>
      </c>
      <c r="AE1402" s="121">
        <f t="shared" si="226"/>
        <v>0.3462997556401014</v>
      </c>
      <c r="AF1402" s="121" t="str">
        <f t="shared" si="227"/>
        <v/>
      </c>
      <c r="BK1402" s="130"/>
      <c r="BL1402" s="130">
        <f t="shared" si="219"/>
        <v>5.5808000000000941</v>
      </c>
      <c r="BM1402" s="147">
        <f t="shared" si="220"/>
        <v>0.58945659879332968</v>
      </c>
      <c r="BN1402" s="130">
        <f t="shared" si="221"/>
        <v>7.6879766198023614E-4</v>
      </c>
      <c r="BO1402" s="130" t="str">
        <f t="shared" si="217"/>
        <v/>
      </c>
      <c r="BP1402" s="122" t="str">
        <f t="shared" si="218"/>
        <v/>
      </c>
    </row>
    <row r="1403" spans="26:68" ht="20.100000000000001" customHeight="1" x14ac:dyDescent="0.25">
      <c r="Z1403" s="121">
        <v>868</v>
      </c>
      <c r="AA1403" s="121">
        <f t="shared" si="222"/>
        <v>-0.52800000000000002</v>
      </c>
      <c r="AB1403" s="121">
        <f t="shared" si="223"/>
        <v>0.34703468987709229</v>
      </c>
      <c r="AC1403" s="121">
        <f t="shared" si="224"/>
        <v>0.2987496679726146</v>
      </c>
      <c r="AD1403" s="121" t="str">
        <f t="shared" si="225"/>
        <v/>
      </c>
      <c r="AE1403" s="121">
        <f t="shared" si="226"/>
        <v>0.34703468987709229</v>
      </c>
      <c r="AF1403" s="121" t="str">
        <f t="shared" si="227"/>
        <v/>
      </c>
      <c r="BK1403" s="130"/>
      <c r="BL1403" s="130">
        <f t="shared" si="219"/>
        <v>5.5872000000000943</v>
      </c>
      <c r="BM1403" s="147">
        <f t="shared" si="220"/>
        <v>0.58868780113134944</v>
      </c>
      <c r="BN1403" s="130">
        <f t="shared" si="221"/>
        <v>7.6853915045660415E-4</v>
      </c>
      <c r="BO1403" s="130" t="str">
        <f t="shared" si="217"/>
        <v/>
      </c>
      <c r="BP1403" s="122" t="str">
        <f t="shared" si="218"/>
        <v/>
      </c>
    </row>
    <row r="1404" spans="26:68" ht="20.100000000000001" customHeight="1" x14ac:dyDescent="0.25">
      <c r="Z1404" s="121">
        <v>869</v>
      </c>
      <c r="AA1404" s="121">
        <f t="shared" si="222"/>
        <v>-0.52400000000000002</v>
      </c>
      <c r="AB1404" s="121">
        <f t="shared" si="223"/>
        <v>0.34776561953295076</v>
      </c>
      <c r="AC1404" s="121">
        <f t="shared" si="224"/>
        <v>0.30013926993161094</v>
      </c>
      <c r="AD1404" s="121" t="str">
        <f t="shared" si="225"/>
        <v/>
      </c>
      <c r="AE1404" s="121">
        <f t="shared" si="226"/>
        <v>0.34776561953295076</v>
      </c>
      <c r="AF1404" s="121" t="str">
        <f t="shared" si="227"/>
        <v/>
      </c>
      <c r="BK1404" s="130"/>
      <c r="BL1404" s="130">
        <f t="shared" si="219"/>
        <v>5.5936000000000945</v>
      </c>
      <c r="BM1404" s="147">
        <f t="shared" si="220"/>
        <v>0.58791926198089284</v>
      </c>
      <c r="BN1404" s="130">
        <f t="shared" si="221"/>
        <v>7.6827820856628648E-4</v>
      </c>
      <c r="BO1404" s="130" t="str">
        <f t="shared" si="217"/>
        <v/>
      </c>
      <c r="BP1404" s="122" t="str">
        <f t="shared" si="218"/>
        <v/>
      </c>
    </row>
    <row r="1405" spans="26:68" ht="20.100000000000001" customHeight="1" x14ac:dyDescent="0.25">
      <c r="Z1405" s="121">
        <v>870</v>
      </c>
      <c r="AA1405" s="121">
        <f t="shared" si="222"/>
        <v>-0.52</v>
      </c>
      <c r="AB1405" s="121">
        <f t="shared" si="223"/>
        <v>0.34849251275897447</v>
      </c>
      <c r="AC1405" s="121">
        <f t="shared" si="224"/>
        <v>0.30153178754696619</v>
      </c>
      <c r="AD1405" s="121" t="str">
        <f t="shared" si="225"/>
        <v/>
      </c>
      <c r="AE1405" s="121">
        <f t="shared" si="226"/>
        <v>0.34849251275897447</v>
      </c>
      <c r="AF1405" s="121" t="str">
        <f t="shared" si="227"/>
        <v/>
      </c>
      <c r="BK1405" s="130"/>
      <c r="BL1405" s="130">
        <f t="shared" si="219"/>
        <v>5.6000000000000947</v>
      </c>
      <c r="BM1405" s="147">
        <f t="shared" si="220"/>
        <v>0.58715098377232655</v>
      </c>
      <c r="BN1405" s="130">
        <f t="shared" si="221"/>
        <v>7.6801484459421143E-4</v>
      </c>
      <c r="BO1405" s="130" t="str">
        <f t="shared" si="217"/>
        <v/>
      </c>
      <c r="BP1405" s="122" t="str">
        <f t="shared" si="218"/>
        <v/>
      </c>
    </row>
    <row r="1406" spans="26:68" ht="20.100000000000001" customHeight="1" x14ac:dyDescent="0.25">
      <c r="Z1406" s="121">
        <v>871</v>
      </c>
      <c r="AA1406" s="121">
        <f t="shared" si="222"/>
        <v>-0.51600000000000001</v>
      </c>
      <c r="AB1406" s="121">
        <f t="shared" si="223"/>
        <v>0.34921533783358666</v>
      </c>
      <c r="AC1406" s="121">
        <f t="shared" si="224"/>
        <v>0.30292720460947509</v>
      </c>
      <c r="AD1406" s="121" t="str">
        <f t="shared" si="225"/>
        <v/>
      </c>
      <c r="AE1406" s="121">
        <f t="shared" si="226"/>
        <v>0.34921533783358666</v>
      </c>
      <c r="AF1406" s="121" t="str">
        <f t="shared" si="227"/>
        <v/>
      </c>
      <c r="BK1406" s="130"/>
      <c r="BL1406" s="130">
        <f t="shared" si="219"/>
        <v>5.6064000000000949</v>
      </c>
      <c r="BM1406" s="147">
        <f t="shared" si="220"/>
        <v>0.58638296892773234</v>
      </c>
      <c r="BN1406" s="130">
        <f t="shared" si="221"/>
        <v>7.6774906682486321E-4</v>
      </c>
      <c r="BO1406" s="130" t="str">
        <f t="shared" si="217"/>
        <v/>
      </c>
      <c r="BP1406" s="122" t="str">
        <f t="shared" si="218"/>
        <v/>
      </c>
    </row>
    <row r="1407" spans="26:68" ht="20.100000000000001" customHeight="1" x14ac:dyDescent="0.25">
      <c r="Z1407" s="130">
        <v>872</v>
      </c>
      <c r="AA1407" s="121">
        <f t="shared" si="222"/>
        <v>-0.51200000000000001</v>
      </c>
      <c r="AB1407" s="121">
        <f t="shared" si="223"/>
        <v>0.34993406316463371</v>
      </c>
      <c r="AC1407" s="121">
        <f t="shared" si="224"/>
        <v>0.30432550478330422</v>
      </c>
      <c r="AD1407" s="121" t="str">
        <f t="shared" si="225"/>
        <v/>
      </c>
      <c r="AE1407" s="121">
        <f t="shared" si="226"/>
        <v>0.34993406316463371</v>
      </c>
      <c r="AF1407" s="121" t="str">
        <f t="shared" si="227"/>
        <v/>
      </c>
      <c r="AM1407" s="130"/>
      <c r="AZ1407" s="130"/>
      <c r="BK1407" s="130"/>
      <c r="BL1407" s="130">
        <f t="shared" si="219"/>
        <v>5.612800000000095</v>
      </c>
      <c r="BM1407" s="147">
        <f t="shared" si="220"/>
        <v>0.58561521986090748</v>
      </c>
      <c r="BN1407" s="130">
        <f t="shared" si="221"/>
        <v>7.6748088353284505E-4</v>
      </c>
      <c r="BO1407" s="130" t="str">
        <f t="shared" si="217"/>
        <v/>
      </c>
      <c r="BP1407" s="122" t="str">
        <f t="shared" si="218"/>
        <v/>
      </c>
    </row>
    <row r="1408" spans="26:68" ht="20.100000000000001" customHeight="1" x14ac:dyDescent="0.25">
      <c r="Z1408" s="121">
        <v>873</v>
      </c>
      <c r="AA1408" s="121">
        <f t="shared" si="222"/>
        <v>-0.50800000000000001</v>
      </c>
      <c r="AB1408" s="121">
        <f t="shared" si="223"/>
        <v>0.35064865729167793</v>
      </c>
      <c r="AC1408" s="121">
        <f t="shared" si="224"/>
        <v>0.30572667160651423</v>
      </c>
      <c r="AD1408" s="121" t="str">
        <f t="shared" si="225"/>
        <v/>
      </c>
      <c r="AE1408" s="121">
        <f t="shared" si="226"/>
        <v>0.35064865729167793</v>
      </c>
      <c r="AF1408" s="121" t="str">
        <f t="shared" si="227"/>
        <v/>
      </c>
      <c r="BK1408" s="130"/>
      <c r="BL1408" s="130">
        <f t="shared" si="219"/>
        <v>5.6192000000000952</v>
      </c>
      <c r="BM1408" s="147">
        <f t="shared" si="220"/>
        <v>0.58484773897737463</v>
      </c>
      <c r="BN1408" s="130">
        <f t="shared" si="221"/>
        <v>7.6721030299331527E-4</v>
      </c>
      <c r="BO1408" s="130" t="str">
        <f t="shared" si="217"/>
        <v/>
      </c>
      <c r="BP1408" s="122" t="str">
        <f t="shared" si="218"/>
        <v/>
      </c>
    </row>
    <row r="1409" spans="26:68" ht="20.100000000000001" customHeight="1" x14ac:dyDescent="0.25">
      <c r="Z1409" s="121">
        <v>874</v>
      </c>
      <c r="AA1409" s="121">
        <f t="shared" si="222"/>
        <v>-0.504</v>
      </c>
      <c r="AB1409" s="121">
        <f t="shared" si="223"/>
        <v>0.35135908888828399</v>
      </c>
      <c r="AC1409" s="121">
        <f t="shared" si="224"/>
        <v>0.30713068849159109</v>
      </c>
      <c r="AD1409" s="121" t="str">
        <f t="shared" si="225"/>
        <v/>
      </c>
      <c r="AE1409" s="121">
        <f t="shared" si="226"/>
        <v>0.35135908888828399</v>
      </c>
      <c r="AF1409" s="121" t="str">
        <f t="shared" si="227"/>
        <v/>
      </c>
      <c r="BK1409" s="130"/>
      <c r="BL1409" s="130">
        <f t="shared" si="219"/>
        <v>5.6256000000000954</v>
      </c>
      <c r="BM1409" s="147">
        <f t="shared" si="220"/>
        <v>0.58408052867438132</v>
      </c>
      <c r="BN1409" s="130">
        <f t="shared" si="221"/>
        <v>7.6693733347155124E-4</v>
      </c>
      <c r="BO1409" s="130" t="str">
        <f t="shared" si="217"/>
        <v/>
      </c>
      <c r="BP1409" s="122" t="str">
        <f t="shared" si="218"/>
        <v/>
      </c>
    </row>
    <row r="1410" spans="26:68" ht="20.100000000000001" customHeight="1" x14ac:dyDescent="0.25">
      <c r="Z1410" s="121">
        <v>875</v>
      </c>
      <c r="AA1410" s="121">
        <f t="shared" si="222"/>
        <v>-0.5</v>
      </c>
      <c r="AB1410" s="121">
        <f t="shared" si="223"/>
        <v>0.35206532676429952</v>
      </c>
      <c r="AC1410" s="121">
        <f t="shared" si="224"/>
        <v>0.30853753872598688</v>
      </c>
      <c r="AD1410" s="121" t="str">
        <f t="shared" si="225"/>
        <v/>
      </c>
      <c r="AE1410" s="121">
        <f t="shared" si="226"/>
        <v>0.35206532676429952</v>
      </c>
      <c r="AF1410" s="121" t="str">
        <f t="shared" si="227"/>
        <v/>
      </c>
      <c r="BK1410" s="130"/>
      <c r="BL1410" s="130">
        <f t="shared" si="219"/>
        <v>5.6320000000000956</v>
      </c>
      <c r="BM1410" s="147">
        <f t="shared" si="220"/>
        <v>0.58331359134090977</v>
      </c>
      <c r="BN1410" s="130">
        <f t="shared" si="221"/>
        <v>7.6666198323116497E-4</v>
      </c>
      <c r="BO1410" s="130" t="str">
        <f t="shared" si="217"/>
        <v/>
      </c>
      <c r="BP1410" s="122" t="str">
        <f t="shared" si="218"/>
        <v/>
      </c>
    </row>
    <row r="1411" spans="26:68" ht="20.100000000000001" customHeight="1" x14ac:dyDescent="0.25">
      <c r="Z1411" s="121">
        <v>876</v>
      </c>
      <c r="AA1411" s="121">
        <f t="shared" si="222"/>
        <v>-0.496</v>
      </c>
      <c r="AB1411" s="121">
        <f t="shared" si="223"/>
        <v>0.3527673398681293</v>
      </c>
      <c r="AC1411" s="121">
        <f t="shared" si="224"/>
        <v>0.30994720547266957</v>
      </c>
      <c r="AD1411" s="121" t="str">
        <f t="shared" si="225"/>
        <v/>
      </c>
      <c r="AE1411" s="121">
        <f t="shared" si="226"/>
        <v>0.3527673398681293</v>
      </c>
      <c r="AF1411" s="121" t="str">
        <f t="shared" si="227"/>
        <v/>
      </c>
      <c r="BK1411" s="130"/>
      <c r="BL1411" s="130">
        <f t="shared" si="219"/>
        <v>5.6384000000000958</v>
      </c>
      <c r="BM1411" s="147">
        <f t="shared" si="220"/>
        <v>0.5825469293576786</v>
      </c>
      <c r="BN1411" s="130">
        <f t="shared" si="221"/>
        <v>7.6638426052866304E-4</v>
      </c>
      <c r="BO1411" s="130" t="str">
        <f t="shared" si="217"/>
        <v/>
      </c>
      <c r="BP1411" s="122" t="str">
        <f t="shared" si="218"/>
        <v/>
      </c>
    </row>
    <row r="1412" spans="26:68" ht="20.100000000000001" customHeight="1" x14ac:dyDescent="0.25">
      <c r="Z1412" s="121">
        <v>877</v>
      </c>
      <c r="AA1412" s="121">
        <f t="shared" si="222"/>
        <v>-0.49199999999999999</v>
      </c>
      <c r="AB1412" s="121">
        <f t="shared" si="223"/>
        <v>0.35346509728900333</v>
      </c>
      <c r="AC1412" s="121">
        <f t="shared" si="224"/>
        <v>0.31135967177068158</v>
      </c>
      <c r="AD1412" s="121" t="str">
        <f t="shared" si="225"/>
        <v/>
      </c>
      <c r="AE1412" s="121">
        <f t="shared" si="226"/>
        <v>0.35346509728900333</v>
      </c>
      <c r="AF1412" s="121" t="str">
        <f t="shared" si="227"/>
        <v/>
      </c>
      <c r="BK1412" s="130"/>
      <c r="BL1412" s="130">
        <f t="shared" si="219"/>
        <v>5.644800000000096</v>
      </c>
      <c r="BM1412" s="147">
        <f t="shared" si="220"/>
        <v>0.58178054509714994</v>
      </c>
      <c r="BN1412" s="130">
        <f t="shared" si="221"/>
        <v>7.661041736167773E-4</v>
      </c>
      <c r="BO1412" s="130" t="str">
        <f t="shared" si="217"/>
        <v/>
      </c>
      <c r="BP1412" s="122" t="str">
        <f t="shared" si="218"/>
        <v/>
      </c>
    </row>
    <row r="1413" spans="26:68" ht="20.100000000000001" customHeight="1" x14ac:dyDescent="0.25">
      <c r="Z1413" s="121">
        <v>878</v>
      </c>
      <c r="AA1413" s="121">
        <f t="shared" si="222"/>
        <v>-0.48799999999999999</v>
      </c>
      <c r="AB1413" s="121">
        <f t="shared" si="223"/>
        <v>0.35415856825923747</v>
      </c>
      <c r="AC1413" s="121">
        <f t="shared" si="224"/>
        <v>0.31277492053570766</v>
      </c>
      <c r="AD1413" s="121" t="str">
        <f t="shared" si="225"/>
        <v/>
      </c>
      <c r="AE1413" s="121">
        <f t="shared" si="226"/>
        <v>0.35415856825923747</v>
      </c>
      <c r="AF1413" s="121" t="str">
        <f t="shared" si="227"/>
        <v/>
      </c>
      <c r="BK1413" s="130"/>
      <c r="BL1413" s="130">
        <f t="shared" si="219"/>
        <v>5.6512000000000961</v>
      </c>
      <c r="BM1413" s="147">
        <f t="shared" si="220"/>
        <v>0.58101444092353316</v>
      </c>
      <c r="BN1413" s="130">
        <f t="shared" si="221"/>
        <v>7.658217307424664E-4</v>
      </c>
      <c r="BO1413" s="130" t="str">
        <f t="shared" si="217"/>
        <v/>
      </c>
      <c r="BP1413" s="122" t="str">
        <f t="shared" si="218"/>
        <v/>
      </c>
    </row>
    <row r="1414" spans="26:68" ht="20.100000000000001" customHeight="1" x14ac:dyDescent="0.25">
      <c r="Z1414" s="130">
        <v>879</v>
      </c>
      <c r="AA1414" s="121">
        <f t="shared" si="222"/>
        <v>-0.48399999999999999</v>
      </c>
      <c r="AB1414" s="121">
        <f t="shared" si="223"/>
        <v>0.35484772215648769</v>
      </c>
      <c r="AC1414" s="121">
        <f t="shared" si="224"/>
        <v>0.31419293456065167</v>
      </c>
      <c r="AD1414" s="121" t="str">
        <f t="shared" si="225"/>
        <v/>
      </c>
      <c r="AE1414" s="121">
        <f t="shared" si="226"/>
        <v>0.35484772215648769</v>
      </c>
      <c r="AF1414" s="121" t="str">
        <f t="shared" si="227"/>
        <v/>
      </c>
      <c r="AM1414" s="130"/>
      <c r="AZ1414" s="130"/>
      <c r="BK1414" s="130"/>
      <c r="BL1414" s="130">
        <f t="shared" si="219"/>
        <v>5.6576000000000963</v>
      </c>
      <c r="BM1414" s="147">
        <f t="shared" si="220"/>
        <v>0.58024861919279069</v>
      </c>
      <c r="BN1414" s="130">
        <f t="shared" si="221"/>
        <v>7.655369401455836E-4</v>
      </c>
      <c r="BO1414" s="130" t="str">
        <f t="shared" si="217"/>
        <v/>
      </c>
      <c r="BP1414" s="122" t="str">
        <f t="shared" si="218"/>
        <v/>
      </c>
    </row>
    <row r="1415" spans="26:68" ht="20.100000000000001" customHeight="1" x14ac:dyDescent="0.25">
      <c r="Z1415" s="121">
        <v>880</v>
      </c>
      <c r="AA1415" s="121">
        <f t="shared" si="222"/>
        <v>-0.48</v>
      </c>
      <c r="AB1415" s="121">
        <f t="shared" si="223"/>
        <v>0.35553252850599709</v>
      </c>
      <c r="AC1415" s="121">
        <f t="shared" si="224"/>
        <v>0.31561369651622256</v>
      </c>
      <c r="AD1415" s="121" t="str">
        <f t="shared" si="225"/>
        <v/>
      </c>
      <c r="AE1415" s="121">
        <f t="shared" si="226"/>
        <v>0.35553252850599709</v>
      </c>
      <c r="AF1415" s="121" t="str">
        <f t="shared" si="227"/>
        <v/>
      </c>
      <c r="BK1415" s="130"/>
      <c r="BL1415" s="130">
        <f t="shared" si="219"/>
        <v>5.6640000000000965</v>
      </c>
      <c r="BM1415" s="147">
        <f t="shared" si="220"/>
        <v>0.57948308225264511</v>
      </c>
      <c r="BN1415" s="130">
        <f t="shared" si="221"/>
        <v>7.6524981006376169E-4</v>
      </c>
      <c r="BO1415" s="130" t="str">
        <f t="shared" si="217"/>
        <v/>
      </c>
      <c r="BP1415" s="122" t="str">
        <f t="shared" si="218"/>
        <v/>
      </c>
    </row>
    <row r="1416" spans="26:68" ht="20.100000000000001" customHeight="1" x14ac:dyDescent="0.25">
      <c r="Z1416" s="121">
        <v>881</v>
      </c>
      <c r="AA1416" s="121">
        <f t="shared" si="222"/>
        <v>-0.47599999999999998</v>
      </c>
      <c r="AB1416" s="121">
        <f t="shared" si="223"/>
        <v>0.35621295698283506</v>
      </c>
      <c r="AC1416" s="121">
        <f t="shared" si="224"/>
        <v>0.31703718895152933</v>
      </c>
      <c r="AD1416" s="121" t="str">
        <f t="shared" si="225"/>
        <v/>
      </c>
      <c r="AE1416" s="121">
        <f t="shared" si="226"/>
        <v>0.35621295698283506</v>
      </c>
      <c r="AF1416" s="121" t="str">
        <f t="shared" si="227"/>
        <v/>
      </c>
      <c r="BK1416" s="130"/>
      <c r="BL1416" s="130">
        <f t="shared" si="219"/>
        <v>5.6704000000000967</v>
      </c>
      <c r="BM1416" s="147">
        <f t="shared" si="220"/>
        <v>0.57871783244258135</v>
      </c>
      <c r="BN1416" s="130">
        <f t="shared" si="221"/>
        <v>7.6496034872564067E-4</v>
      </c>
      <c r="BO1416" s="130" t="str">
        <f t="shared" si="217"/>
        <v/>
      </c>
      <c r="BP1416" s="122" t="str">
        <f t="shared" si="218"/>
        <v/>
      </c>
    </row>
    <row r="1417" spans="26:68" ht="20.100000000000001" customHeight="1" x14ac:dyDescent="0.25">
      <c r="Z1417" s="121">
        <v>882</v>
      </c>
      <c r="AA1417" s="121">
        <f t="shared" si="222"/>
        <v>-0.47199999999999998</v>
      </c>
      <c r="AB1417" s="121">
        <f t="shared" si="223"/>
        <v>0.35688897741412928</v>
      </c>
      <c r="AC1417" s="121">
        <f t="shared" si="224"/>
        <v>0.31846339429468434</v>
      </c>
      <c r="AD1417" s="121" t="str">
        <f t="shared" si="225"/>
        <v/>
      </c>
      <c r="AE1417" s="121">
        <f t="shared" si="226"/>
        <v>0.35688897741412928</v>
      </c>
      <c r="AF1417" s="121" t="str">
        <f t="shared" si="227"/>
        <v/>
      </c>
      <c r="BK1417" s="130"/>
      <c r="BL1417" s="130">
        <f t="shared" si="219"/>
        <v>5.6768000000000969</v>
      </c>
      <c r="BM1417" s="147">
        <f t="shared" si="220"/>
        <v>0.57795287209385571</v>
      </c>
      <c r="BN1417" s="130">
        <f t="shared" si="221"/>
        <v>7.6466856435641883E-4</v>
      </c>
      <c r="BO1417" s="130" t="str">
        <f t="shared" si="217"/>
        <v/>
      </c>
      <c r="BP1417" s="122" t="str">
        <f t="shared" si="218"/>
        <v/>
      </c>
    </row>
    <row r="1418" spans="26:68" ht="20.100000000000001" customHeight="1" x14ac:dyDescent="0.25">
      <c r="Z1418" s="121">
        <v>883</v>
      </c>
      <c r="AA1418" s="121">
        <f t="shared" si="222"/>
        <v>-0.46799999999999997</v>
      </c>
      <c r="AB1418" s="121">
        <f t="shared" si="223"/>
        <v>0.35756055978128964</v>
      </c>
      <c r="AC1418" s="121">
        <f t="shared" si="224"/>
        <v>0.31989229485341653</v>
      </c>
      <c r="AD1418" s="121" t="str">
        <f t="shared" si="225"/>
        <v/>
      </c>
      <c r="AE1418" s="121">
        <f t="shared" si="226"/>
        <v>0.35756055978128964</v>
      </c>
      <c r="AF1418" s="121" t="str">
        <f t="shared" si="227"/>
        <v/>
      </c>
      <c r="BK1418" s="130"/>
      <c r="BL1418" s="130">
        <f t="shared" si="219"/>
        <v>5.6832000000000971</v>
      </c>
      <c r="BM1418" s="147">
        <f t="shared" si="220"/>
        <v>0.57718820352949929</v>
      </c>
      <c r="BN1418" s="130">
        <f t="shared" si="221"/>
        <v>7.6437446517507723E-4</v>
      </c>
      <c r="BO1418" s="130" t="str">
        <f t="shared" si="217"/>
        <v/>
      </c>
      <c r="BP1418" s="122" t="str">
        <f t="shared" si="218"/>
        <v/>
      </c>
    </row>
    <row r="1419" spans="26:68" ht="20.100000000000001" customHeight="1" x14ac:dyDescent="0.25">
      <c r="Z1419" s="121">
        <v>884</v>
      </c>
      <c r="AA1419" s="121">
        <f t="shared" si="222"/>
        <v>-0.46399999999999997</v>
      </c>
      <c r="AB1419" s="121">
        <f t="shared" si="223"/>
        <v>0.35822767422222374</v>
      </c>
      <c r="AC1419" s="121">
        <f t="shared" si="224"/>
        <v>0.32132387281569263</v>
      </c>
      <c r="AD1419" s="121" t="str">
        <f t="shared" si="225"/>
        <v/>
      </c>
      <c r="AE1419" s="121">
        <f t="shared" si="226"/>
        <v>0.35822767422222374</v>
      </c>
      <c r="AF1419" s="121" t="str">
        <f t="shared" si="227"/>
        <v/>
      </c>
      <c r="BK1419" s="130"/>
      <c r="BL1419" s="130">
        <f t="shared" si="219"/>
        <v>5.6896000000000972</v>
      </c>
      <c r="BM1419" s="147">
        <f t="shared" si="220"/>
        <v>0.57642382906432421</v>
      </c>
      <c r="BN1419" s="130">
        <f t="shared" si="221"/>
        <v>7.6407805939338047E-4</v>
      </c>
      <c r="BO1419" s="130" t="str">
        <f t="shared" si="217"/>
        <v/>
      </c>
      <c r="BP1419" s="122" t="str">
        <f t="shared" si="218"/>
        <v/>
      </c>
    </row>
    <row r="1420" spans="26:68" ht="20.100000000000001" customHeight="1" x14ac:dyDescent="0.25">
      <c r="Z1420" s="130">
        <v>885</v>
      </c>
      <c r="AA1420" s="121">
        <f t="shared" si="222"/>
        <v>-0.45999999999999996</v>
      </c>
      <c r="AB1420" s="121">
        <f t="shared" si="223"/>
        <v>0.35889029103354464</v>
      </c>
      <c r="AC1420" s="121">
        <f t="shared" si="224"/>
        <v>0.32275811025034773</v>
      </c>
      <c r="AD1420" s="121" t="str">
        <f t="shared" si="225"/>
        <v/>
      </c>
      <c r="AE1420" s="121">
        <f t="shared" si="226"/>
        <v>0.35889029103354464</v>
      </c>
      <c r="AF1420" s="121" t="str">
        <f t="shared" si="227"/>
        <v/>
      </c>
      <c r="AM1420" s="130"/>
      <c r="AZ1420" s="130"/>
      <c r="BK1420" s="130"/>
      <c r="BL1420" s="130">
        <f t="shared" si="219"/>
        <v>5.6960000000000974</v>
      </c>
      <c r="BM1420" s="147">
        <f t="shared" si="220"/>
        <v>0.57565975100493083</v>
      </c>
      <c r="BN1420" s="130">
        <f t="shared" si="221"/>
        <v>7.6377935521954043E-4</v>
      </c>
      <c r="BO1420" s="130" t="str">
        <f t="shared" si="217"/>
        <v/>
      </c>
      <c r="BP1420" s="122" t="str">
        <f t="shared" si="218"/>
        <v/>
      </c>
    </row>
    <row r="1421" spans="26:68" ht="20.100000000000001" customHeight="1" x14ac:dyDescent="0.25">
      <c r="Z1421" s="121">
        <v>886</v>
      </c>
      <c r="AA1421" s="121">
        <f t="shared" si="222"/>
        <v>-0.45599999999999996</v>
      </c>
      <c r="AB1421" s="121">
        <f t="shared" si="223"/>
        <v>0.35954838067276956</v>
      </c>
      <c r="AC1421" s="121">
        <f t="shared" si="224"/>
        <v>0.32419498910772426</v>
      </c>
      <c r="AD1421" s="121" t="str">
        <f t="shared" si="225"/>
        <v/>
      </c>
      <c r="AE1421" s="121">
        <f t="shared" si="226"/>
        <v>0.35954838067276956</v>
      </c>
      <c r="AF1421" s="121" t="str">
        <f t="shared" si="227"/>
        <v/>
      </c>
      <c r="BK1421" s="130"/>
      <c r="BL1421" s="130">
        <f t="shared" si="219"/>
        <v>5.7024000000000976</v>
      </c>
      <c r="BM1421" s="147">
        <f t="shared" si="220"/>
        <v>0.57489597164971129</v>
      </c>
      <c r="BN1421" s="130">
        <f t="shared" si="221"/>
        <v>7.6347836085344234E-4</v>
      </c>
      <c r="BO1421" s="130" t="str">
        <f t="shared" si="217"/>
        <v/>
      </c>
      <c r="BP1421" s="122" t="str">
        <f t="shared" si="218"/>
        <v/>
      </c>
    </row>
    <row r="1422" spans="26:68" ht="20.100000000000001" customHeight="1" x14ac:dyDescent="0.25">
      <c r="Z1422" s="121">
        <v>887</v>
      </c>
      <c r="AA1422" s="121">
        <f t="shared" si="222"/>
        <v>-0.45199999999999996</v>
      </c>
      <c r="AB1422" s="121">
        <f t="shared" si="223"/>
        <v>0.3602019137605102</v>
      </c>
      <c r="AC1422" s="121">
        <f t="shared" si="224"/>
        <v>0.32563449122032057</v>
      </c>
      <c r="AD1422" s="121" t="str">
        <f t="shared" si="225"/>
        <v/>
      </c>
      <c r="AE1422" s="121">
        <f t="shared" si="226"/>
        <v>0.3602019137605102</v>
      </c>
      <c r="AF1422" s="121" t="str">
        <f t="shared" si="227"/>
        <v/>
      </c>
      <c r="BK1422" s="130"/>
      <c r="BL1422" s="130">
        <f t="shared" si="219"/>
        <v>5.7088000000000978</v>
      </c>
      <c r="BM1422" s="147">
        <f t="shared" si="220"/>
        <v>0.57413249328885785</v>
      </c>
      <c r="BN1422" s="130">
        <f t="shared" si="221"/>
        <v>7.6317508448964233E-4</v>
      </c>
      <c r="BO1422" s="130" t="str">
        <f t="shared" si="217"/>
        <v/>
      </c>
      <c r="BP1422" s="122" t="str">
        <f t="shared" si="218"/>
        <v/>
      </c>
    </row>
    <row r="1423" spans="26:68" ht="20.100000000000001" customHeight="1" x14ac:dyDescent="0.25">
      <c r="Z1423" s="121">
        <v>888</v>
      </c>
      <c r="AA1423" s="121">
        <f t="shared" si="222"/>
        <v>-0.44799999999999995</v>
      </c>
      <c r="AB1423" s="121">
        <f t="shared" si="223"/>
        <v>0.36085086108265324</v>
      </c>
      <c r="AC1423" s="121">
        <f t="shared" si="224"/>
        <v>0.32707659830344682</v>
      </c>
      <c r="AD1423" s="121" t="str">
        <f t="shared" si="225"/>
        <v/>
      </c>
      <c r="AE1423" s="121">
        <f t="shared" si="226"/>
        <v>0.36085086108265324</v>
      </c>
      <c r="AF1423" s="121" t="str">
        <f t="shared" si="227"/>
        <v/>
      </c>
      <c r="BK1423" s="130"/>
      <c r="BL1423" s="130">
        <f t="shared" si="219"/>
        <v>5.715200000000098</v>
      </c>
      <c r="BM1423" s="147">
        <f t="shared" si="220"/>
        <v>0.57336931820436821</v>
      </c>
      <c r="BN1423" s="130">
        <f t="shared" si="221"/>
        <v>7.6286953431692339E-4</v>
      </c>
      <c r="BO1423" s="130" t="str">
        <f t="shared" si="217"/>
        <v/>
      </c>
      <c r="BP1423" s="122" t="str">
        <f t="shared" si="218"/>
        <v/>
      </c>
    </row>
    <row r="1424" spans="26:68" ht="20.100000000000001" customHeight="1" x14ac:dyDescent="0.25">
      <c r="Z1424" s="121">
        <v>889</v>
      </c>
      <c r="AA1424" s="121">
        <f t="shared" si="222"/>
        <v>-0.44399999999999995</v>
      </c>
      <c r="AB1424" s="121">
        <f t="shared" si="223"/>
        <v>0.36149519359253279</v>
      </c>
      <c r="AC1424" s="121">
        <f t="shared" si="224"/>
        <v>0.32852129195589119</v>
      </c>
      <c r="AD1424" s="121" t="str">
        <f t="shared" si="225"/>
        <v/>
      </c>
      <c r="AE1424" s="121">
        <f t="shared" si="226"/>
        <v>0.36149519359253279</v>
      </c>
      <c r="AF1424" s="121" t="str">
        <f t="shared" si="227"/>
        <v/>
      </c>
      <c r="BK1424" s="130"/>
      <c r="BL1424" s="130">
        <f t="shared" si="219"/>
        <v>5.7216000000000982</v>
      </c>
      <c r="BM1424" s="147">
        <f t="shared" si="220"/>
        <v>0.57260644867005128</v>
      </c>
      <c r="BN1424" s="130">
        <f t="shared" si="221"/>
        <v>7.6256171851762922E-4</v>
      </c>
      <c r="BO1424" s="130" t="str">
        <f t="shared" si="217"/>
        <v/>
      </c>
      <c r="BP1424" s="122" t="str">
        <f t="shared" si="218"/>
        <v/>
      </c>
    </row>
    <row r="1425" spans="26:68" ht="20.100000000000001" customHeight="1" x14ac:dyDescent="0.25">
      <c r="Z1425" s="121">
        <v>890</v>
      </c>
      <c r="AA1425" s="121">
        <f t="shared" si="222"/>
        <v>-0.43999999999999995</v>
      </c>
      <c r="AB1425" s="121">
        <f t="shared" si="223"/>
        <v>0.36213488241309222</v>
      </c>
      <c r="AC1425" s="121">
        <f t="shared" si="224"/>
        <v>0.32996855366059363</v>
      </c>
      <c r="AD1425" s="121" t="str">
        <f t="shared" si="225"/>
        <v/>
      </c>
      <c r="AE1425" s="121">
        <f t="shared" si="226"/>
        <v>0.36213488241309222</v>
      </c>
      <c r="AF1425" s="121" t="str">
        <f t="shared" si="227"/>
        <v/>
      </c>
      <c r="BK1425" s="130"/>
      <c r="BL1425" s="130">
        <f t="shared" si="219"/>
        <v>5.7280000000000983</v>
      </c>
      <c r="BM1425" s="147">
        <f t="shared" si="220"/>
        <v>0.57184388695153365</v>
      </c>
      <c r="BN1425" s="130">
        <f t="shared" si="221"/>
        <v>7.6225164526588784E-4</v>
      </c>
      <c r="BO1425" s="130" t="str">
        <f t="shared" si="217"/>
        <v/>
      </c>
      <c r="BP1425" s="122" t="str">
        <f t="shared" si="218"/>
        <v/>
      </c>
    </row>
    <row r="1426" spans="26:68" ht="20.100000000000001" customHeight="1" x14ac:dyDescent="0.25">
      <c r="Z1426" s="121">
        <v>891</v>
      </c>
      <c r="AA1426" s="121">
        <f t="shared" si="222"/>
        <v>-0.43599999999999994</v>
      </c>
      <c r="AB1426" s="121">
        <f t="shared" si="223"/>
        <v>0.36276989883903699</v>
      </c>
      <c r="AC1426" s="121">
        <f t="shared" si="224"/>
        <v>0.33141836478532871</v>
      </c>
      <c r="AD1426" s="121" t="str">
        <f t="shared" si="225"/>
        <v/>
      </c>
      <c r="AE1426" s="121">
        <f t="shared" si="226"/>
        <v>0.36276989883903699</v>
      </c>
      <c r="AF1426" s="121" t="str">
        <f t="shared" si="227"/>
        <v/>
      </c>
      <c r="BK1426" s="130"/>
      <c r="BL1426" s="130">
        <f t="shared" si="219"/>
        <v>5.7344000000000985</v>
      </c>
      <c r="BM1426" s="147">
        <f t="shared" si="220"/>
        <v>0.57108163530626777</v>
      </c>
      <c r="BN1426" s="130">
        <f t="shared" si="221"/>
        <v>7.6193932273316278E-4</v>
      </c>
      <c r="BO1426" s="130" t="str">
        <f t="shared" ref="BO1426:BO1489" si="228">IF(BM1426&lt;(1-$BK$534),BN1426,"")</f>
        <v/>
      </c>
      <c r="BP1426" s="122" t="str">
        <f t="shared" ref="BP1426:BP1489" si="229">IF(BM1426&lt;(1-$BK$540),BN1426,"")</f>
        <v/>
      </c>
    </row>
    <row r="1427" spans="26:68" ht="20.100000000000001" customHeight="1" x14ac:dyDescent="0.25">
      <c r="Z1427" s="130">
        <v>892</v>
      </c>
      <c r="AA1427" s="121">
        <f t="shared" si="222"/>
        <v>-0.43199999999999994</v>
      </c>
      <c r="AB1427" s="121">
        <f t="shared" si="223"/>
        <v>0.36340021433897723</v>
      </c>
      <c r="AC1427" s="121">
        <f t="shared" si="224"/>
        <v>0.33287070658339679</v>
      </c>
      <c r="AD1427" s="121" t="str">
        <f t="shared" si="225"/>
        <v/>
      </c>
      <c r="AE1427" s="121">
        <f t="shared" si="226"/>
        <v>0.36340021433897723</v>
      </c>
      <c r="AF1427" s="121" t="str">
        <f t="shared" si="227"/>
        <v/>
      </c>
      <c r="AM1427" s="130"/>
      <c r="AZ1427" s="130"/>
      <c r="BK1427" s="130"/>
      <c r="BL1427" s="130">
        <f t="shared" ref="BL1427:BL1490" si="230">BL1426+$BO$526</f>
        <v>5.7408000000000987</v>
      </c>
      <c r="BM1427" s="147">
        <f t="shared" ref="BM1427:BM1490" si="231">_xlfn.CHISQ.DIST.RT(BL1427,7)</f>
        <v>0.5703196959835346</v>
      </c>
      <c r="BN1427" s="130">
        <f t="shared" ref="BN1427:BN1490" si="232">BM1427-BM1428</f>
        <v>7.6162475908059246E-4</v>
      </c>
      <c r="BO1427" s="130" t="str">
        <f t="shared" si="228"/>
        <v/>
      </c>
      <c r="BP1427" s="122" t="str">
        <f t="shared" si="229"/>
        <v/>
      </c>
    </row>
    <row r="1428" spans="26:68" ht="20.100000000000001" customHeight="1" x14ac:dyDescent="0.25">
      <c r="Z1428" s="121">
        <v>893</v>
      </c>
      <c r="AA1428" s="121">
        <f t="shared" si="222"/>
        <v>-0.42799999999999994</v>
      </c>
      <c r="AB1428" s="121">
        <f t="shared" si="223"/>
        <v>0.3640258005575604</v>
      </c>
      <c r="AC1428" s="121">
        <f t="shared" si="224"/>
        <v>0.33432556019432413</v>
      </c>
      <c r="AD1428" s="121" t="str">
        <f t="shared" si="225"/>
        <v/>
      </c>
      <c r="AE1428" s="121">
        <f t="shared" si="226"/>
        <v>0.3640258005575604</v>
      </c>
      <c r="AF1428" s="121" t="str">
        <f t="shared" si="227"/>
        <v/>
      </c>
      <c r="BK1428" s="130"/>
      <c r="BL1428" s="130">
        <f t="shared" si="230"/>
        <v>5.7472000000000989</v>
      </c>
      <c r="BM1428" s="147">
        <f t="shared" si="231"/>
        <v>0.56955807122445401</v>
      </c>
      <c r="BN1428" s="130">
        <f t="shared" si="232"/>
        <v>7.6130796246420829E-4</v>
      </c>
      <c r="BO1428" s="130" t="str">
        <f t="shared" si="228"/>
        <v/>
      </c>
      <c r="BP1428" s="122" t="str">
        <f t="shared" si="229"/>
        <v/>
      </c>
    </row>
    <row r="1429" spans="26:68" ht="20.100000000000001" customHeight="1" x14ac:dyDescent="0.25">
      <c r="Z1429" s="121">
        <v>894</v>
      </c>
      <c r="AA1429" s="121">
        <f t="shared" si="222"/>
        <v>-0.42399999999999993</v>
      </c>
      <c r="AB1429" s="121">
        <f t="shared" si="223"/>
        <v>0.36464662931759334</v>
      </c>
      <c r="AC1429" s="121">
        <f t="shared" si="224"/>
        <v>0.33578290664457122</v>
      </c>
      <c r="AD1429" s="121" t="str">
        <f t="shared" si="225"/>
        <v/>
      </c>
      <c r="AE1429" s="121">
        <f t="shared" si="226"/>
        <v>0.36464662931759334</v>
      </c>
      <c r="AF1429" s="121" t="str">
        <f t="shared" si="227"/>
        <v/>
      </c>
      <c r="BK1429" s="130"/>
      <c r="BL1429" s="130">
        <f t="shared" si="230"/>
        <v>5.7536000000000991</v>
      </c>
      <c r="BM1429" s="147">
        <f t="shared" si="231"/>
        <v>0.5687967632619898</v>
      </c>
      <c r="BN1429" s="130">
        <f t="shared" si="232"/>
        <v>7.609889410337134E-4</v>
      </c>
      <c r="BO1429" s="130" t="str">
        <f t="shared" si="228"/>
        <v/>
      </c>
      <c r="BP1429" s="122" t="str">
        <f t="shared" si="229"/>
        <v/>
      </c>
    </row>
    <row r="1430" spans="26:68" ht="20.100000000000001" customHeight="1" x14ac:dyDescent="0.25">
      <c r="Z1430" s="121">
        <v>895</v>
      </c>
      <c r="AA1430" s="121">
        <f t="shared" si="222"/>
        <v>-0.41999999999999993</v>
      </c>
      <c r="AB1430" s="121">
        <f t="shared" si="223"/>
        <v>0.36526267262215389</v>
      </c>
      <c r="AC1430" s="121">
        <f t="shared" si="224"/>
        <v>0.33724272684824952</v>
      </c>
      <c r="AD1430" s="121" t="str">
        <f t="shared" si="225"/>
        <v/>
      </c>
      <c r="AE1430" s="121">
        <f t="shared" si="226"/>
        <v>0.36526267262215389</v>
      </c>
      <c r="AF1430" s="121" t="str">
        <f t="shared" si="227"/>
        <v/>
      </c>
      <c r="BK1430" s="130"/>
      <c r="BL1430" s="130">
        <f t="shared" si="230"/>
        <v>5.7600000000000993</v>
      </c>
      <c r="BM1430" s="147">
        <f t="shared" si="231"/>
        <v>0.56803577432095609</v>
      </c>
      <c r="BN1430" s="130">
        <f t="shared" si="232"/>
        <v>7.6066770293137242E-4</v>
      </c>
      <c r="BO1430" s="130" t="str">
        <f t="shared" si="228"/>
        <v/>
      </c>
      <c r="BP1430" s="122" t="str">
        <f t="shared" si="229"/>
        <v/>
      </c>
    </row>
    <row r="1431" spans="26:68" ht="20.100000000000001" customHeight="1" x14ac:dyDescent="0.25">
      <c r="Z1431" s="121">
        <v>896</v>
      </c>
      <c r="AA1431" s="121">
        <f t="shared" ref="AA1431:AA1494" si="233">$AA$529+(Z1431*$AA$532)</f>
        <v>-0.41599999999999993</v>
      </c>
      <c r="AB1431" s="121">
        <f t="shared" ref="AB1431:AB1494" si="234">_xlfn.NORM.DIST(AA1431,AA$525,AA$526,0)</f>
        <v>0.36587390265669162</v>
      </c>
      <c r="AC1431" s="121">
        <f t="shared" ref="AC1431:AC1494" si="235">_xlfn.NORM.DIST(AA1431,AA$525,AA$526,1)</f>
        <v>0.33870500160784689</v>
      </c>
      <c r="AD1431" s="121" t="str">
        <f t="shared" ref="AD1431:AD1494" si="236">IF(OR(AC1431&lt;$AE$531,AC1431&gt;$AE$532),AB1431,"")</f>
        <v/>
      </c>
      <c r="AE1431" s="121">
        <f t="shared" ref="AE1431:AE1494" si="237">IF(AND(AC1431&gt;$AE$531,AC1431&lt;$AE$532),AB1431,"")</f>
        <v>0.36587390265669162</v>
      </c>
      <c r="AF1431" s="121" t="str">
        <f t="shared" ref="AF1431:AF1494" si="238">IF(AB1431=MAX($AB$535:$AB$2535),AB1431,"")</f>
        <v/>
      </c>
      <c r="BK1431" s="130"/>
      <c r="BL1431" s="130">
        <f t="shared" si="230"/>
        <v>5.7664000000000994</v>
      </c>
      <c r="BM1431" s="147">
        <f t="shared" si="231"/>
        <v>0.56727510661802472</v>
      </c>
      <c r="BN1431" s="130">
        <f t="shared" si="232"/>
        <v>7.603442562919005E-4</v>
      </c>
      <c r="BO1431" s="130" t="str">
        <f t="shared" si="228"/>
        <v/>
      </c>
      <c r="BP1431" s="122" t="str">
        <f t="shared" si="229"/>
        <v/>
      </c>
    </row>
    <row r="1432" spans="26:68" ht="20.100000000000001" customHeight="1" x14ac:dyDescent="0.25">
      <c r="Z1432" s="121">
        <v>897</v>
      </c>
      <c r="AA1432" s="121">
        <f t="shared" si="233"/>
        <v>-0.41199999999999992</v>
      </c>
      <c r="AB1432" s="121">
        <f t="shared" si="234"/>
        <v>0.36648029179111752</v>
      </c>
      <c r="AC1432" s="121">
        <f t="shared" si="235"/>
        <v>0.34016971161496123</v>
      </c>
      <c r="AD1432" s="121" t="str">
        <f t="shared" si="236"/>
        <v/>
      </c>
      <c r="AE1432" s="121">
        <f t="shared" si="237"/>
        <v>0.36648029179111752</v>
      </c>
      <c r="AF1432" s="121" t="str">
        <f t="shared" si="238"/>
        <v/>
      </c>
      <c r="BK1432" s="130"/>
      <c r="BL1432" s="130">
        <f t="shared" si="230"/>
        <v>5.7728000000000996</v>
      </c>
      <c r="BM1432" s="147">
        <f t="shared" si="231"/>
        <v>0.56651476236173282</v>
      </c>
      <c r="BN1432" s="130">
        <f t="shared" si="232"/>
        <v>7.6001860924490572E-4</v>
      </c>
      <c r="BO1432" s="130" t="str">
        <f t="shared" si="228"/>
        <v/>
      </c>
      <c r="BP1432" s="122" t="str">
        <f t="shared" si="229"/>
        <v/>
      </c>
    </row>
    <row r="1433" spans="26:68" ht="20.100000000000001" customHeight="1" x14ac:dyDescent="0.25">
      <c r="Z1433" s="130">
        <v>898</v>
      </c>
      <c r="AA1433" s="121">
        <f t="shared" si="233"/>
        <v>-0.40799999999999992</v>
      </c>
      <c r="AB1433" s="121">
        <f t="shared" si="234"/>
        <v>0.36708181258188249</v>
      </c>
      <c r="AC1433" s="121">
        <f t="shared" si="235"/>
        <v>0.34163683745104256</v>
      </c>
      <c r="AD1433" s="121" t="str">
        <f t="shared" si="236"/>
        <v/>
      </c>
      <c r="AE1433" s="121">
        <f t="shared" si="237"/>
        <v>0.36708181258188249</v>
      </c>
      <c r="AF1433" s="121" t="str">
        <f t="shared" si="238"/>
        <v/>
      </c>
      <c r="AM1433" s="130"/>
      <c r="AZ1433" s="130"/>
      <c r="BK1433" s="130"/>
      <c r="BL1433" s="130">
        <f t="shared" si="230"/>
        <v>5.7792000000000998</v>
      </c>
      <c r="BM1433" s="147">
        <f t="shared" si="231"/>
        <v>0.56575474375248791</v>
      </c>
      <c r="BN1433" s="130">
        <f t="shared" si="232"/>
        <v>7.5969076991089235E-4</v>
      </c>
      <c r="BO1433" s="130" t="str">
        <f t="shared" si="228"/>
        <v/>
      </c>
      <c r="BP1433" s="122" t="str">
        <f t="shared" si="229"/>
        <v/>
      </c>
    </row>
    <row r="1434" spans="26:68" ht="20.100000000000001" customHeight="1" x14ac:dyDescent="0.25">
      <c r="Z1434" s="121">
        <v>899</v>
      </c>
      <c r="AA1434" s="121">
        <f t="shared" si="233"/>
        <v>-0.40399999999999991</v>
      </c>
      <c r="AB1434" s="121">
        <f t="shared" si="234"/>
        <v>0.36767843777404446</v>
      </c>
      <c r="AC1434" s="121">
        <f t="shared" si="235"/>
        <v>0.34310635958814306</v>
      </c>
      <c r="AD1434" s="121" t="str">
        <f t="shared" si="236"/>
        <v/>
      </c>
      <c r="AE1434" s="121">
        <f t="shared" si="237"/>
        <v>0.36767843777404446</v>
      </c>
      <c r="AF1434" s="121" t="str">
        <f t="shared" si="238"/>
        <v/>
      </c>
      <c r="BK1434" s="130"/>
      <c r="BL1434" s="130">
        <f t="shared" si="230"/>
        <v>5.7856000000001</v>
      </c>
      <c r="BM1434" s="147">
        <f t="shared" si="231"/>
        <v>0.56499505298257702</v>
      </c>
      <c r="BN1434" s="130">
        <f t="shared" si="232"/>
        <v>7.593607464045915E-4</v>
      </c>
      <c r="BO1434" s="130" t="str">
        <f t="shared" si="228"/>
        <v/>
      </c>
      <c r="BP1434" s="122" t="str">
        <f t="shared" si="229"/>
        <v/>
      </c>
    </row>
    <row r="1435" spans="26:68" ht="20.100000000000001" customHeight="1" x14ac:dyDescent="0.25">
      <c r="Z1435" s="121">
        <v>900</v>
      </c>
      <c r="AA1435" s="121">
        <f t="shared" si="233"/>
        <v>-0.39999999999999991</v>
      </c>
      <c r="AB1435" s="121">
        <f t="shared" si="234"/>
        <v>0.36827014030332339</v>
      </c>
      <c r="AC1435" s="121">
        <f t="shared" si="235"/>
        <v>0.34457825838967582</v>
      </c>
      <c r="AD1435" s="121" t="str">
        <f t="shared" si="236"/>
        <v/>
      </c>
      <c r="AE1435" s="121">
        <f t="shared" si="237"/>
        <v>0.36827014030332339</v>
      </c>
      <c r="AF1435" s="121" t="str">
        <f t="shared" si="238"/>
        <v/>
      </c>
      <c r="BK1435" s="130"/>
      <c r="BL1435" s="130">
        <f t="shared" si="230"/>
        <v>5.7920000000001002</v>
      </c>
      <c r="BM1435" s="147">
        <f t="shared" si="231"/>
        <v>0.56423569223617243</v>
      </c>
      <c r="BN1435" s="130">
        <f t="shared" si="232"/>
        <v>7.5902854683240761E-4</v>
      </c>
      <c r="BO1435" s="130" t="str">
        <f t="shared" si="228"/>
        <v/>
      </c>
      <c r="BP1435" s="122" t="str">
        <f t="shared" si="229"/>
        <v/>
      </c>
    </row>
    <row r="1436" spans="26:68" ht="20.100000000000001" customHeight="1" x14ac:dyDescent="0.25">
      <c r="Z1436" s="121">
        <v>901</v>
      </c>
      <c r="AA1436" s="121">
        <f t="shared" si="233"/>
        <v>-0.39599999999999991</v>
      </c>
      <c r="AB1436" s="121">
        <f t="shared" si="234"/>
        <v>0.36885689329814475</v>
      </c>
      <c r="AC1436" s="121">
        <f t="shared" si="235"/>
        <v>0.34605251411118171</v>
      </c>
      <c r="AD1436" s="121" t="str">
        <f t="shared" si="236"/>
        <v/>
      </c>
      <c r="AE1436" s="121">
        <f t="shared" si="237"/>
        <v>0.36885689329814475</v>
      </c>
      <c r="AF1436" s="121" t="str">
        <f t="shared" si="238"/>
        <v/>
      </c>
      <c r="BK1436" s="130"/>
      <c r="BL1436" s="130">
        <f t="shared" si="230"/>
        <v>5.7984000000001004</v>
      </c>
      <c r="BM1436" s="147">
        <f t="shared" si="231"/>
        <v>0.56347666368934002</v>
      </c>
      <c r="BN1436" s="130">
        <f t="shared" si="232"/>
        <v>7.5869417929474992E-4</v>
      </c>
      <c r="BO1436" s="130" t="str">
        <f t="shared" si="228"/>
        <v/>
      </c>
      <c r="BP1436" s="122" t="str">
        <f t="shared" si="229"/>
        <v/>
      </c>
    </row>
    <row r="1437" spans="26:68" ht="20.100000000000001" customHeight="1" x14ac:dyDescent="0.25">
      <c r="Z1437" s="121">
        <v>902</v>
      </c>
      <c r="AA1437" s="121">
        <f t="shared" si="233"/>
        <v>-0.3919999999999999</v>
      </c>
      <c r="AB1437" s="121">
        <f t="shared" si="234"/>
        <v>0.36943867008167114</v>
      </c>
      <c r="AC1437" s="121">
        <f t="shared" si="235"/>
        <v>0.34752910690110383</v>
      </c>
      <c r="AD1437" s="121" t="str">
        <f t="shared" si="236"/>
        <v/>
      </c>
      <c r="AE1437" s="121">
        <f t="shared" si="237"/>
        <v>0.36943867008167114</v>
      </c>
      <c r="AF1437" s="121" t="str">
        <f t="shared" si="238"/>
        <v/>
      </c>
      <c r="BK1437" s="130"/>
      <c r="BL1437" s="130">
        <f t="shared" si="230"/>
        <v>5.8048000000001005</v>
      </c>
      <c r="BM1437" s="147">
        <f t="shared" si="231"/>
        <v>0.56271796951004527</v>
      </c>
      <c r="BN1437" s="130">
        <f t="shared" si="232"/>
        <v>7.5835765188392301E-4</v>
      </c>
      <c r="BO1437" s="130" t="str">
        <f t="shared" si="228"/>
        <v/>
      </c>
      <c r="BP1437" s="122" t="str">
        <f t="shared" si="229"/>
        <v/>
      </c>
    </row>
    <row r="1438" spans="26:68" ht="20.100000000000001" customHeight="1" x14ac:dyDescent="0.25">
      <c r="Z1438" s="121">
        <v>903</v>
      </c>
      <c r="AA1438" s="121">
        <f t="shared" si="233"/>
        <v>-0.3879999999999999</v>
      </c>
      <c r="AB1438" s="121">
        <f t="shared" si="234"/>
        <v>0.3700154441738206</v>
      </c>
      <c r="AC1438" s="121">
        <f t="shared" si="235"/>
        <v>0.34900801680157106</v>
      </c>
      <c r="AD1438" s="121" t="str">
        <f t="shared" si="236"/>
        <v/>
      </c>
      <c r="AE1438" s="121">
        <f t="shared" si="237"/>
        <v>0.3700154441738206</v>
      </c>
      <c r="AF1438" s="121" t="str">
        <f t="shared" si="238"/>
        <v/>
      </c>
      <c r="BK1438" s="130"/>
      <c r="BL1438" s="130">
        <f t="shared" si="230"/>
        <v>5.8112000000001007</v>
      </c>
      <c r="BM1438" s="147">
        <f t="shared" si="231"/>
        <v>0.56195961185816135</v>
      </c>
      <c r="BN1438" s="130">
        <f t="shared" si="232"/>
        <v>7.5801897268368279E-4</v>
      </c>
      <c r="BO1438" s="130" t="str">
        <f t="shared" si="228"/>
        <v/>
      </c>
      <c r="BP1438" s="122" t="str">
        <f t="shared" si="229"/>
        <v/>
      </c>
    </row>
    <row r="1439" spans="26:68" ht="20.100000000000001" customHeight="1" x14ac:dyDescent="0.25">
      <c r="Z1439" s="121">
        <v>904</v>
      </c>
      <c r="AA1439" s="121">
        <f t="shared" si="233"/>
        <v>-0.3839999999999999</v>
      </c>
      <c r="AB1439" s="121">
        <f t="shared" si="234"/>
        <v>0.37058718929327361</v>
      </c>
      <c r="AC1439" s="121">
        <f t="shared" si="235"/>
        <v>0.35048922374918862</v>
      </c>
      <c r="AD1439" s="121" t="str">
        <f t="shared" si="236"/>
        <v/>
      </c>
      <c r="AE1439" s="121">
        <f t="shared" si="237"/>
        <v>0.37058718929327361</v>
      </c>
      <c r="AF1439" s="121" t="str">
        <f t="shared" si="238"/>
        <v/>
      </c>
      <c r="BK1439" s="130"/>
      <c r="BL1439" s="130">
        <f t="shared" si="230"/>
        <v>5.8176000000001009</v>
      </c>
      <c r="BM1439" s="147">
        <f t="shared" si="231"/>
        <v>0.56120159288547766</v>
      </c>
      <c r="BN1439" s="130">
        <f t="shared" si="232"/>
        <v>7.5767814977267811E-4</v>
      </c>
      <c r="BO1439" s="130" t="str">
        <f t="shared" si="228"/>
        <v/>
      </c>
      <c r="BP1439" s="122" t="str">
        <f t="shared" si="229"/>
        <v/>
      </c>
    </row>
    <row r="1440" spans="26:68" ht="20.100000000000001" customHeight="1" x14ac:dyDescent="0.25">
      <c r="Z1440" s="130">
        <v>905</v>
      </c>
      <c r="AA1440" s="121">
        <f t="shared" si="233"/>
        <v>-0.37999999999999989</v>
      </c>
      <c r="AB1440" s="121">
        <f t="shared" si="234"/>
        <v>0.37115387935946603</v>
      </c>
      <c r="AC1440" s="121">
        <f t="shared" si="235"/>
        <v>0.35197270757583721</v>
      </c>
      <c r="AD1440" s="121" t="str">
        <f t="shared" si="236"/>
        <v/>
      </c>
      <c r="AE1440" s="121">
        <f t="shared" si="237"/>
        <v>0.37115387935946603</v>
      </c>
      <c r="AF1440" s="121" t="str">
        <f t="shared" si="238"/>
        <v/>
      </c>
      <c r="AM1440" s="130"/>
      <c r="AZ1440" s="130"/>
      <c r="BK1440" s="130"/>
      <c r="BL1440" s="130">
        <f t="shared" si="230"/>
        <v>5.8240000000001011</v>
      </c>
      <c r="BM1440" s="147">
        <f t="shared" si="231"/>
        <v>0.56044391473570498</v>
      </c>
      <c r="BN1440" s="130">
        <f t="shared" si="232"/>
        <v>7.5733519121978787E-4</v>
      </c>
      <c r="BO1440" s="130" t="str">
        <f t="shared" si="228"/>
        <v/>
      </c>
      <c r="BP1440" s="122" t="str">
        <f t="shared" si="229"/>
        <v/>
      </c>
    </row>
    <row r="1441" spans="26:68" ht="20.100000000000001" customHeight="1" x14ac:dyDescent="0.25">
      <c r="Z1441" s="121">
        <v>906</v>
      </c>
      <c r="AA1441" s="121">
        <f t="shared" si="233"/>
        <v>-0.37599999999999989</v>
      </c>
      <c r="AB1441" s="121">
        <f t="shared" si="234"/>
        <v>0.37171548849457042</v>
      </c>
      <c r="AC1441" s="121">
        <f t="shared" si="235"/>
        <v>0.35345844800948045</v>
      </c>
      <c r="AD1441" s="121" t="str">
        <f t="shared" si="236"/>
        <v/>
      </c>
      <c r="AE1441" s="121">
        <f t="shared" si="237"/>
        <v>0.37171548849457042</v>
      </c>
      <c r="AF1441" s="121" t="str">
        <f t="shared" si="238"/>
        <v/>
      </c>
      <c r="BK1441" s="130"/>
      <c r="BL1441" s="130">
        <f t="shared" si="230"/>
        <v>5.8304000000001013</v>
      </c>
      <c r="BM1441" s="147">
        <f t="shared" si="231"/>
        <v>0.5596865795444852</v>
      </c>
      <c r="BN1441" s="130">
        <f t="shared" si="232"/>
        <v>7.5699010508645248E-4</v>
      </c>
      <c r="BO1441" s="130" t="str">
        <f t="shared" si="228"/>
        <v/>
      </c>
      <c r="BP1441" s="122" t="str">
        <f t="shared" si="229"/>
        <v/>
      </c>
    </row>
    <row r="1442" spans="26:68" ht="20.100000000000001" customHeight="1" x14ac:dyDescent="0.25">
      <c r="Z1442" s="121">
        <v>907</v>
      </c>
      <c r="AA1442" s="121">
        <f t="shared" si="233"/>
        <v>-0.37199999999999989</v>
      </c>
      <c r="AB1442" s="121">
        <f t="shared" si="234"/>
        <v>0.37227199102546293</v>
      </c>
      <c r="AC1442" s="121">
        <f t="shared" si="235"/>
        <v>0.35494642467497894</v>
      </c>
      <c r="AD1442" s="121" t="str">
        <f t="shared" si="236"/>
        <v/>
      </c>
      <c r="AE1442" s="121">
        <f t="shared" si="237"/>
        <v>0.37227199102546293</v>
      </c>
      <c r="AF1442" s="121" t="str">
        <f t="shared" si="238"/>
        <v/>
      </c>
      <c r="BK1442" s="130"/>
      <c r="BL1442" s="130">
        <f t="shared" si="230"/>
        <v>5.8368000000001015</v>
      </c>
      <c r="BM1442" s="147">
        <f t="shared" si="231"/>
        <v>0.55892958943939874</v>
      </c>
      <c r="BN1442" s="130">
        <f t="shared" si="232"/>
        <v>7.566428994284502E-4</v>
      </c>
      <c r="BO1442" s="130" t="str">
        <f t="shared" si="228"/>
        <v/>
      </c>
      <c r="BP1442" s="122" t="str">
        <f t="shared" si="229"/>
        <v/>
      </c>
    </row>
    <row r="1443" spans="26:68" ht="20.100000000000001" customHeight="1" x14ac:dyDescent="0.25">
      <c r="Z1443" s="121">
        <v>908</v>
      </c>
      <c r="AA1443" s="121">
        <f t="shared" si="233"/>
        <v>-0.36799999999999988</v>
      </c>
      <c r="AB1443" s="121">
        <f t="shared" si="234"/>
        <v>0.37282336148567768</v>
      </c>
      <c r="AC1443" s="121">
        <f t="shared" si="235"/>
        <v>0.35643661709491398</v>
      </c>
      <c r="AD1443" s="121" t="str">
        <f t="shared" si="236"/>
        <v/>
      </c>
      <c r="AE1443" s="121">
        <f t="shared" si="237"/>
        <v>0.37282336148567768</v>
      </c>
      <c r="AF1443" s="121" t="str">
        <f t="shared" si="238"/>
        <v/>
      </c>
      <c r="BK1443" s="130"/>
      <c r="BL1443" s="130">
        <f t="shared" si="230"/>
        <v>5.8432000000001016</v>
      </c>
      <c r="BM1443" s="147">
        <f t="shared" si="231"/>
        <v>0.55817294653997029</v>
      </c>
      <c r="BN1443" s="130">
        <f t="shared" si="232"/>
        <v>7.5629358229023502E-4</v>
      </c>
      <c r="BO1443" s="130" t="str">
        <f t="shared" si="228"/>
        <v/>
      </c>
      <c r="BP1443" s="122" t="str">
        <f t="shared" si="229"/>
        <v/>
      </c>
    </row>
    <row r="1444" spans="26:68" ht="20.100000000000001" customHeight="1" x14ac:dyDescent="0.25">
      <c r="Z1444" s="121">
        <v>909</v>
      </c>
      <c r="AA1444" s="121">
        <f t="shared" si="233"/>
        <v>-0.36399999999999988</v>
      </c>
      <c r="AB1444" s="121">
        <f t="shared" si="234"/>
        <v>0.37336957461734704</v>
      </c>
      <c r="AC1444" s="121">
        <f t="shared" si="235"/>
        <v>0.357929004690417</v>
      </c>
      <c r="AD1444" s="121" t="str">
        <f t="shared" si="236"/>
        <v/>
      </c>
      <c r="AE1444" s="121">
        <f t="shared" si="237"/>
        <v>0.37336957461734704</v>
      </c>
      <c r="AF1444" s="121" t="str">
        <f t="shared" si="238"/>
        <v/>
      </c>
      <c r="BK1444" s="130"/>
      <c r="BL1444" s="130">
        <f t="shared" si="230"/>
        <v>5.8496000000001018</v>
      </c>
      <c r="BM1444" s="147">
        <f t="shared" si="231"/>
        <v>0.55741665295768006</v>
      </c>
      <c r="BN1444" s="130">
        <f t="shared" si="232"/>
        <v>7.5594216171182005E-4</v>
      </c>
      <c r="BO1444" s="130" t="str">
        <f t="shared" si="228"/>
        <v/>
      </c>
      <c r="BP1444" s="122" t="str">
        <f t="shared" si="229"/>
        <v/>
      </c>
    </row>
    <row r="1445" spans="26:68" ht="20.100000000000001" customHeight="1" x14ac:dyDescent="0.25">
      <c r="Z1445" s="121">
        <v>910</v>
      </c>
      <c r="AA1445" s="121">
        <f t="shared" si="233"/>
        <v>-0.35999999999999988</v>
      </c>
      <c r="AB1445" s="121">
        <f t="shared" si="234"/>
        <v>0.37391060537312842</v>
      </c>
      <c r="AC1445" s="121">
        <f t="shared" si="235"/>
        <v>0.35942356678200882</v>
      </c>
      <c r="AD1445" s="121" t="str">
        <f t="shared" si="236"/>
        <v/>
      </c>
      <c r="AE1445" s="121">
        <f t="shared" si="237"/>
        <v>0.37391060537312842</v>
      </c>
      <c r="AF1445" s="121" t="str">
        <f t="shared" si="238"/>
        <v/>
      </c>
      <c r="BK1445" s="130"/>
      <c r="BL1445" s="130">
        <f t="shared" si="230"/>
        <v>5.856000000000102</v>
      </c>
      <c r="BM1445" s="147">
        <f t="shared" si="231"/>
        <v>0.55666071079596824</v>
      </c>
      <c r="BN1445" s="130">
        <f t="shared" si="232"/>
        <v>7.5558864572178308E-4</v>
      </c>
      <c r="BO1445" s="130" t="str">
        <f t="shared" si="228"/>
        <v/>
      </c>
      <c r="BP1445" s="122" t="str">
        <f t="shared" si="229"/>
        <v/>
      </c>
    </row>
    <row r="1446" spans="26:68" ht="20.100000000000001" customHeight="1" x14ac:dyDescent="0.25">
      <c r="Z1446" s="130">
        <v>911</v>
      </c>
      <c r="AA1446" s="121">
        <f t="shared" si="233"/>
        <v>-0.35599999999999987</v>
      </c>
      <c r="AB1446" s="121">
        <f t="shared" si="234"/>
        <v>0.37444642891811658</v>
      </c>
      <c r="AC1446" s="121">
        <f t="shared" si="235"/>
        <v>0.36092028259044479</v>
      </c>
      <c r="AD1446" s="121" t="str">
        <f t="shared" si="236"/>
        <v/>
      </c>
      <c r="AE1446" s="121">
        <f t="shared" si="237"/>
        <v>0.37444642891811658</v>
      </c>
      <c r="AF1446" s="121" t="str">
        <f t="shared" si="238"/>
        <v/>
      </c>
      <c r="AM1446" s="130"/>
      <c r="AZ1446" s="130"/>
      <c r="BK1446" s="130"/>
      <c r="BL1446" s="130">
        <f t="shared" si="230"/>
        <v>5.8624000000001022</v>
      </c>
      <c r="BM1446" s="147">
        <f t="shared" si="231"/>
        <v>0.55590512215024646</v>
      </c>
      <c r="BN1446" s="130">
        <f t="shared" si="232"/>
        <v>7.5523304234481614E-4</v>
      </c>
      <c r="BO1446" s="130" t="str">
        <f t="shared" si="228"/>
        <v/>
      </c>
      <c r="BP1446" s="122" t="str">
        <f t="shared" si="229"/>
        <v/>
      </c>
    </row>
    <row r="1447" spans="26:68" ht="20.100000000000001" customHeight="1" x14ac:dyDescent="0.25">
      <c r="Z1447" s="121">
        <v>912</v>
      </c>
      <c r="AA1447" s="121">
        <f t="shared" si="233"/>
        <v>-0.35199999999999987</v>
      </c>
      <c r="AB1447" s="121">
        <f t="shared" si="234"/>
        <v>0.37497702063174237</v>
      </c>
      <c r="AC1447" s="121">
        <f t="shared" si="235"/>
        <v>0.36241913123756897</v>
      </c>
      <c r="AD1447" s="121" t="str">
        <f t="shared" si="236"/>
        <v/>
      </c>
      <c r="AE1447" s="121">
        <f t="shared" si="237"/>
        <v>0.37497702063174237</v>
      </c>
      <c r="AF1447" s="121" t="str">
        <f t="shared" si="238"/>
        <v/>
      </c>
      <c r="BK1447" s="130"/>
      <c r="BL1447" s="130">
        <f t="shared" si="230"/>
        <v>5.8688000000001024</v>
      </c>
      <c r="BM1447" s="147">
        <f t="shared" si="231"/>
        <v>0.55514988910790164</v>
      </c>
      <c r="BN1447" s="130">
        <f t="shared" si="232"/>
        <v>7.5487535959273266E-4</v>
      </c>
      <c r="BO1447" s="130" t="str">
        <f t="shared" si="228"/>
        <v/>
      </c>
      <c r="BP1447" s="122" t="str">
        <f t="shared" si="229"/>
        <v/>
      </c>
    </row>
    <row r="1448" spans="26:68" ht="20.100000000000001" customHeight="1" x14ac:dyDescent="0.25">
      <c r="Z1448" s="121">
        <v>913</v>
      </c>
      <c r="AA1448" s="121">
        <f t="shared" si="233"/>
        <v>-0.34799999999999986</v>
      </c>
      <c r="AB1448" s="121">
        <f t="shared" si="234"/>
        <v>0.37550235610965654</v>
      </c>
      <c r="AC1448" s="121">
        <f t="shared" si="235"/>
        <v>0.36392009174717477</v>
      </c>
      <c r="AD1448" s="121" t="str">
        <f t="shared" si="236"/>
        <v/>
      </c>
      <c r="AE1448" s="121">
        <f t="shared" si="237"/>
        <v>0.37550235610965654</v>
      </c>
      <c r="AF1448" s="121" t="str">
        <f t="shared" si="238"/>
        <v/>
      </c>
      <c r="BK1448" s="130"/>
      <c r="BL1448" s="130">
        <f t="shared" si="230"/>
        <v>5.8752000000001026</v>
      </c>
      <c r="BM1448" s="147">
        <f t="shared" si="231"/>
        <v>0.55439501374830891</v>
      </c>
      <c r="BN1448" s="130">
        <f t="shared" si="232"/>
        <v>7.5451560547290519E-4</v>
      </c>
      <c r="BO1448" s="130" t="str">
        <f t="shared" si="228"/>
        <v/>
      </c>
      <c r="BP1448" s="122" t="str">
        <f t="shared" si="229"/>
        <v/>
      </c>
    </row>
    <row r="1449" spans="26:68" ht="20.100000000000001" customHeight="1" x14ac:dyDescent="0.25">
      <c r="Z1449" s="121">
        <v>914</v>
      </c>
      <c r="AA1449" s="121">
        <f t="shared" si="233"/>
        <v>-0.34399999999999986</v>
      </c>
      <c r="AB1449" s="121">
        <f t="shared" si="234"/>
        <v>0.37602241116559915</v>
      </c>
      <c r="AC1449" s="121">
        <f t="shared" si="235"/>
        <v>0.36542314304587381</v>
      </c>
      <c r="AD1449" s="121" t="str">
        <f t="shared" si="236"/>
        <v/>
      </c>
      <c r="AE1449" s="121">
        <f t="shared" si="237"/>
        <v>0.37602241116559915</v>
      </c>
      <c r="AF1449" s="121" t="str">
        <f t="shared" si="238"/>
        <v/>
      </c>
      <c r="BK1449" s="130"/>
      <c r="BL1449" s="130">
        <f t="shared" si="230"/>
        <v>5.8816000000001027</v>
      </c>
      <c r="BM1449" s="147">
        <f t="shared" si="231"/>
        <v>0.553640498142836</v>
      </c>
      <c r="BN1449" s="130">
        <f t="shared" si="232"/>
        <v>7.5415378798260324E-4</v>
      </c>
      <c r="BO1449" s="130" t="str">
        <f t="shared" si="228"/>
        <v/>
      </c>
      <c r="BP1449" s="122" t="str">
        <f t="shared" si="229"/>
        <v/>
      </c>
    </row>
    <row r="1450" spans="26:68" ht="20.100000000000001" customHeight="1" x14ac:dyDescent="0.25">
      <c r="Z1450" s="121">
        <v>915</v>
      </c>
      <c r="AA1450" s="121">
        <f t="shared" si="233"/>
        <v>-0.33999999999999986</v>
      </c>
      <c r="AB1450" s="121">
        <f t="shared" si="234"/>
        <v>0.37653716183325397</v>
      </c>
      <c r="AC1450" s="121">
        <f t="shared" si="235"/>
        <v>0.36692826396397193</v>
      </c>
      <c r="AD1450" s="121" t="str">
        <f t="shared" si="236"/>
        <v/>
      </c>
      <c r="AE1450" s="121">
        <f t="shared" si="237"/>
        <v>0.37653716183325397</v>
      </c>
      <c r="AF1450" s="121" t="str">
        <f t="shared" si="238"/>
        <v/>
      </c>
      <c r="BK1450" s="130"/>
      <c r="BL1450" s="130">
        <f t="shared" si="230"/>
        <v>5.8880000000001029</v>
      </c>
      <c r="BM1450" s="147">
        <f t="shared" si="231"/>
        <v>0.5528863443548534</v>
      </c>
      <c r="BN1450" s="130">
        <f t="shared" si="232"/>
        <v>7.5378991511065863E-4</v>
      </c>
      <c r="BO1450" s="130" t="str">
        <f t="shared" si="228"/>
        <v/>
      </c>
      <c r="BP1450" s="122" t="str">
        <f t="shared" si="229"/>
        <v/>
      </c>
    </row>
    <row r="1451" spans="26:68" ht="20.100000000000001" customHeight="1" x14ac:dyDescent="0.25">
      <c r="Z1451" s="121">
        <v>916</v>
      </c>
      <c r="AA1451" s="121">
        <f t="shared" si="233"/>
        <v>-0.33599999999999985</v>
      </c>
      <c r="AB1451" s="121">
        <f t="shared" si="234"/>
        <v>0.37704658436808813</v>
      </c>
      <c r="AC1451" s="121">
        <f t="shared" si="235"/>
        <v>0.36843543323635281</v>
      </c>
      <c r="AD1451" s="121" t="str">
        <f t="shared" si="236"/>
        <v/>
      </c>
      <c r="AE1451" s="121">
        <f t="shared" si="237"/>
        <v>0.37704658436808813</v>
      </c>
      <c r="AF1451" s="121" t="str">
        <f t="shared" si="238"/>
        <v/>
      </c>
      <c r="BK1451" s="130"/>
      <c r="BL1451" s="130">
        <f t="shared" si="230"/>
        <v>5.8944000000001031</v>
      </c>
      <c r="BM1451" s="147">
        <f t="shared" si="231"/>
        <v>0.55213255443974274</v>
      </c>
      <c r="BN1451" s="130">
        <f t="shared" si="232"/>
        <v>7.5342399483824263E-4</v>
      </c>
      <c r="BO1451" s="130" t="str">
        <f t="shared" si="228"/>
        <v/>
      </c>
      <c r="BP1451" s="122" t="str">
        <f t="shared" si="229"/>
        <v/>
      </c>
    </row>
    <row r="1452" spans="26:68" ht="20.100000000000001" customHeight="1" x14ac:dyDescent="0.25">
      <c r="Z1452" s="121">
        <v>917</v>
      </c>
      <c r="AA1452" s="121">
        <f t="shared" si="233"/>
        <v>-0.33199999999999985</v>
      </c>
      <c r="AB1452" s="121">
        <f t="shared" si="234"/>
        <v>0.37755065524917625</v>
      </c>
      <c r="AC1452" s="121">
        <f t="shared" si="235"/>
        <v>0.36994462950336837</v>
      </c>
      <c r="AD1452" s="121" t="str">
        <f t="shared" si="236"/>
        <v/>
      </c>
      <c r="AE1452" s="121">
        <f t="shared" si="237"/>
        <v>0.37755065524917625</v>
      </c>
      <c r="AF1452" s="121" t="str">
        <f t="shared" si="238"/>
        <v/>
      </c>
      <c r="BK1452" s="130"/>
      <c r="BL1452" s="130">
        <f t="shared" si="230"/>
        <v>5.9008000000001033</v>
      </c>
      <c r="BM1452" s="147">
        <f t="shared" si="231"/>
        <v>0.5513791304449045</v>
      </c>
      <c r="BN1452" s="130">
        <f t="shared" si="232"/>
        <v>7.5305603513808883E-4</v>
      </c>
      <c r="BO1452" s="130" t="str">
        <f t="shared" si="228"/>
        <v/>
      </c>
      <c r="BP1452" s="122" t="str">
        <f t="shared" si="229"/>
        <v/>
      </c>
    </row>
    <row r="1453" spans="26:68" ht="20.100000000000001" customHeight="1" x14ac:dyDescent="0.25">
      <c r="Z1453" s="130">
        <v>918</v>
      </c>
      <c r="AA1453" s="121">
        <f t="shared" si="233"/>
        <v>-0.32799999999999985</v>
      </c>
      <c r="AB1453" s="121">
        <f t="shared" si="234"/>
        <v>0.37804935118100952</v>
      </c>
      <c r="AC1453" s="121">
        <f t="shared" si="235"/>
        <v>0.37145583131173709</v>
      </c>
      <c r="AD1453" s="121" t="str">
        <f t="shared" si="236"/>
        <v/>
      </c>
      <c r="AE1453" s="121">
        <f t="shared" si="237"/>
        <v>0.37804935118100952</v>
      </c>
      <c r="AF1453" s="121" t="str">
        <f t="shared" si="238"/>
        <v/>
      </c>
      <c r="AM1453" s="130"/>
      <c r="AZ1453" s="130"/>
      <c r="BK1453" s="130"/>
      <c r="BL1453" s="130">
        <f t="shared" si="230"/>
        <v>5.9072000000001035</v>
      </c>
      <c r="BM1453" s="147">
        <f t="shared" si="231"/>
        <v>0.55062607440976641</v>
      </c>
      <c r="BN1453" s="130">
        <f t="shared" si="232"/>
        <v>7.5268604397360495E-4</v>
      </c>
      <c r="BO1453" s="130" t="str">
        <f t="shared" si="228"/>
        <v/>
      </c>
      <c r="BP1453" s="122" t="str">
        <f t="shared" si="229"/>
        <v/>
      </c>
    </row>
    <row r="1454" spans="26:68" ht="20.100000000000001" customHeight="1" x14ac:dyDescent="0.25">
      <c r="Z1454" s="121">
        <v>919</v>
      </c>
      <c r="AA1454" s="121">
        <f t="shared" si="233"/>
        <v>-0.32399999999999984</v>
      </c>
      <c r="AB1454" s="121">
        <f t="shared" si="234"/>
        <v>0.37854264909528873</v>
      </c>
      <c r="AC1454" s="121">
        <f t="shared" si="235"/>
        <v>0.3729690171154495</v>
      </c>
      <c r="AD1454" s="121" t="str">
        <f t="shared" si="236"/>
        <v/>
      </c>
      <c r="AE1454" s="121">
        <f t="shared" si="237"/>
        <v>0.37854264909528873</v>
      </c>
      <c r="AF1454" s="121" t="str">
        <f t="shared" si="238"/>
        <v/>
      </c>
      <c r="BK1454" s="130"/>
      <c r="BL1454" s="130">
        <f t="shared" si="230"/>
        <v>5.9136000000001037</v>
      </c>
      <c r="BM1454" s="147">
        <f t="shared" si="231"/>
        <v>0.5498733883657928</v>
      </c>
      <c r="BN1454" s="130">
        <f t="shared" si="232"/>
        <v>7.5231402929964997E-4</v>
      </c>
      <c r="BO1454" s="130" t="str">
        <f t="shared" si="228"/>
        <v/>
      </c>
      <c r="BP1454" s="122" t="str">
        <f t="shared" si="229"/>
        <v/>
      </c>
    </row>
    <row r="1455" spans="26:68" ht="20.100000000000001" customHeight="1" x14ac:dyDescent="0.25">
      <c r="Z1455" s="121">
        <v>920</v>
      </c>
      <c r="AA1455" s="121">
        <f t="shared" si="233"/>
        <v>-0.31999999999999984</v>
      </c>
      <c r="AB1455" s="121">
        <f t="shared" si="234"/>
        <v>0.37903052615270172</v>
      </c>
      <c r="AC1455" s="121">
        <f t="shared" si="235"/>
        <v>0.37448416527668005</v>
      </c>
      <c r="AD1455" s="121" t="str">
        <f t="shared" si="236"/>
        <v/>
      </c>
      <c r="AE1455" s="121">
        <f t="shared" si="237"/>
        <v>0.37903052615270172</v>
      </c>
      <c r="AF1455" s="121" t="str">
        <f t="shared" si="238"/>
        <v/>
      </c>
      <c r="BK1455" s="130"/>
      <c r="BL1455" s="130">
        <f t="shared" si="230"/>
        <v>5.9200000000001038</v>
      </c>
      <c r="BM1455" s="147">
        <f t="shared" si="231"/>
        <v>0.54912107433649315</v>
      </c>
      <c r="BN1455" s="130">
        <f t="shared" si="232"/>
        <v>7.5193999906297826E-4</v>
      </c>
      <c r="BO1455" s="130" t="str">
        <f t="shared" si="228"/>
        <v/>
      </c>
      <c r="BP1455" s="122" t="str">
        <f t="shared" si="229"/>
        <v/>
      </c>
    </row>
    <row r="1456" spans="26:68" ht="20.100000000000001" customHeight="1" x14ac:dyDescent="0.25">
      <c r="Z1456" s="121">
        <v>921</v>
      </c>
      <c r="AA1456" s="121">
        <f t="shared" si="233"/>
        <v>-0.31599999999999984</v>
      </c>
      <c r="AB1456" s="121">
        <f t="shared" si="234"/>
        <v>0.37951295974468496</v>
      </c>
      <c r="AC1456" s="121">
        <f t="shared" si="235"/>
        <v>0.37600125406670687</v>
      </c>
      <c r="AD1456" s="121" t="str">
        <f t="shared" si="236"/>
        <v/>
      </c>
      <c r="AE1456" s="121">
        <f t="shared" si="237"/>
        <v>0.37951295974468496</v>
      </c>
      <c r="AF1456" s="121" t="str">
        <f t="shared" si="238"/>
        <v/>
      </c>
      <c r="BK1456" s="130"/>
      <c r="BL1456" s="130">
        <f t="shared" si="230"/>
        <v>5.926400000000104</v>
      </c>
      <c r="BM1456" s="147">
        <f t="shared" si="231"/>
        <v>0.54836913433743018</v>
      </c>
      <c r="BN1456" s="130">
        <f t="shared" si="232"/>
        <v>7.5156396120124036E-4</v>
      </c>
      <c r="BO1456" s="130" t="str">
        <f t="shared" si="228"/>
        <v/>
      </c>
      <c r="BP1456" s="122" t="str">
        <f t="shared" si="229"/>
        <v/>
      </c>
    </row>
    <row r="1457" spans="26:68" ht="20.100000000000001" customHeight="1" x14ac:dyDescent="0.25">
      <c r="Z1457" s="121">
        <v>922</v>
      </c>
      <c r="AA1457" s="121">
        <f t="shared" si="233"/>
        <v>-0.31199999999999983</v>
      </c>
      <c r="AB1457" s="121">
        <f t="shared" si="234"/>
        <v>0.3799899274951688</v>
      </c>
      <c r="AC1457" s="121">
        <f t="shared" si="235"/>
        <v>0.37752026166683844</v>
      </c>
      <c r="AD1457" s="121" t="str">
        <f t="shared" si="236"/>
        <v/>
      </c>
      <c r="AE1457" s="121">
        <f t="shared" si="237"/>
        <v>0.3799899274951688</v>
      </c>
      <c r="AF1457" s="121" t="str">
        <f t="shared" si="238"/>
        <v/>
      </c>
      <c r="BK1457" s="130"/>
      <c r="BL1457" s="130">
        <f t="shared" si="230"/>
        <v>5.9328000000001042</v>
      </c>
      <c r="BM1457" s="147">
        <f t="shared" si="231"/>
        <v>0.54761757037622893</v>
      </c>
      <c r="BN1457" s="130">
        <f t="shared" si="232"/>
        <v>7.5118592364320502E-4</v>
      </c>
      <c r="BO1457" s="130" t="str">
        <f t="shared" si="228"/>
        <v/>
      </c>
      <c r="BP1457" s="122" t="str">
        <f t="shared" si="229"/>
        <v/>
      </c>
    </row>
    <row r="1458" spans="26:68" ht="20.100000000000001" customHeight="1" x14ac:dyDescent="0.25">
      <c r="Z1458" s="121">
        <v>923</v>
      </c>
      <c r="AA1458" s="121">
        <f t="shared" si="233"/>
        <v>-0.30799999999999983</v>
      </c>
      <c r="AB1458" s="121">
        <f t="shared" si="234"/>
        <v>0.38046140726230615</v>
      </c>
      <c r="AC1458" s="121">
        <f t="shared" si="235"/>
        <v>0.37904116616934663</v>
      </c>
      <c r="AD1458" s="121" t="str">
        <f t="shared" si="236"/>
        <v/>
      </c>
      <c r="AE1458" s="121">
        <f t="shared" si="237"/>
        <v>0.38046140726230615</v>
      </c>
      <c r="AF1458" s="121" t="str">
        <f t="shared" si="238"/>
        <v/>
      </c>
      <c r="BK1458" s="130"/>
      <c r="BL1458" s="130">
        <f t="shared" si="230"/>
        <v>5.9392000000001044</v>
      </c>
      <c r="BM1458" s="147">
        <f t="shared" si="231"/>
        <v>0.54686638445258573</v>
      </c>
      <c r="BN1458" s="130">
        <f t="shared" si="232"/>
        <v>7.508058943082041E-4</v>
      </c>
      <c r="BO1458" s="130" t="str">
        <f t="shared" si="228"/>
        <v/>
      </c>
      <c r="BP1458" s="122" t="str">
        <f t="shared" si="229"/>
        <v/>
      </c>
    </row>
    <row r="1459" spans="26:68" ht="20.100000000000001" customHeight="1" x14ac:dyDescent="0.25">
      <c r="Z1459" s="130">
        <v>924</v>
      </c>
      <c r="AA1459" s="121">
        <f t="shared" si="233"/>
        <v>-0.30399999999999983</v>
      </c>
      <c r="AB1459" s="121">
        <f t="shared" si="234"/>
        <v>0.38092737714018504</v>
      </c>
      <c r="AC1459" s="121">
        <f t="shared" si="235"/>
        <v>0.38056394557840734</v>
      </c>
      <c r="AD1459" s="121" t="str">
        <f t="shared" si="236"/>
        <v/>
      </c>
      <c r="AE1459" s="121">
        <f t="shared" si="237"/>
        <v>0.38092737714018504</v>
      </c>
      <c r="AF1459" s="121" t="str">
        <f t="shared" si="238"/>
        <v/>
      </c>
      <c r="AM1459" s="130"/>
      <c r="AZ1459" s="130"/>
      <c r="BK1459" s="130"/>
      <c r="BL1459" s="130">
        <f t="shared" si="230"/>
        <v>5.9456000000001046</v>
      </c>
      <c r="BM1459" s="147">
        <f t="shared" si="231"/>
        <v>0.54611557855827753</v>
      </c>
      <c r="BN1459" s="130">
        <f t="shared" si="232"/>
        <v>7.5042388110768687E-4</v>
      </c>
      <c r="BO1459" s="130" t="str">
        <f t="shared" si="228"/>
        <v/>
      </c>
      <c r="BP1459" s="122" t="str">
        <f t="shared" si="229"/>
        <v/>
      </c>
    </row>
    <row r="1460" spans="26:68" ht="20.100000000000001" customHeight="1" x14ac:dyDescent="0.25">
      <c r="Z1460" s="121">
        <v>925</v>
      </c>
      <c r="AA1460" s="121">
        <f t="shared" si="233"/>
        <v>-0.29999999999999982</v>
      </c>
      <c r="AB1460" s="121">
        <f t="shared" si="234"/>
        <v>0.38138781546052414</v>
      </c>
      <c r="AC1460" s="121">
        <f t="shared" si="235"/>
        <v>0.38208857781104744</v>
      </c>
      <c r="AD1460" s="121" t="str">
        <f t="shared" si="236"/>
        <v/>
      </c>
      <c r="AE1460" s="121">
        <f t="shared" si="237"/>
        <v>0.38138781546052414</v>
      </c>
      <c r="AF1460" s="121" t="str">
        <f t="shared" si="238"/>
        <v/>
      </c>
      <c r="BK1460" s="130"/>
      <c r="BL1460" s="130">
        <f t="shared" si="230"/>
        <v>5.9520000000001048</v>
      </c>
      <c r="BM1460" s="147">
        <f t="shared" si="231"/>
        <v>0.54536515467716984</v>
      </c>
      <c r="BN1460" s="130">
        <f t="shared" si="232"/>
        <v>7.5003989194388776E-4</v>
      </c>
      <c r="BO1460" s="130" t="str">
        <f t="shared" si="228"/>
        <v/>
      </c>
      <c r="BP1460" s="122" t="str">
        <f t="shared" si="229"/>
        <v/>
      </c>
    </row>
    <row r="1461" spans="26:68" ht="20.100000000000001" customHeight="1" x14ac:dyDescent="0.25">
      <c r="Z1461" s="121">
        <v>926</v>
      </c>
      <c r="AA1461" s="121">
        <f t="shared" si="233"/>
        <v>-0.29599999999999982</v>
      </c>
      <c r="AB1461" s="121">
        <f t="shared" si="234"/>
        <v>0.38184270079435123</v>
      </c>
      <c r="AC1461" s="121">
        <f t="shared" si="235"/>
        <v>0.38361504069809876</v>
      </c>
      <c r="AD1461" s="121" t="str">
        <f t="shared" si="236"/>
        <v/>
      </c>
      <c r="AE1461" s="121">
        <f t="shared" si="237"/>
        <v>0.38184270079435123</v>
      </c>
      <c r="AF1461" s="121" t="str">
        <f t="shared" si="238"/>
        <v/>
      </c>
      <c r="BK1461" s="130"/>
      <c r="BL1461" s="130">
        <f t="shared" si="230"/>
        <v>5.9584000000001049</v>
      </c>
      <c r="BM1461" s="147">
        <f t="shared" si="231"/>
        <v>0.54461511478522595</v>
      </c>
      <c r="BN1461" s="130">
        <f t="shared" si="232"/>
        <v>7.4965393470793895E-4</v>
      </c>
      <c r="BO1461" s="130" t="str">
        <f t="shared" si="228"/>
        <v/>
      </c>
      <c r="BP1461" s="122" t="str">
        <f t="shared" si="229"/>
        <v/>
      </c>
    </row>
    <row r="1462" spans="26:68" ht="20.100000000000001" customHeight="1" x14ac:dyDescent="0.25">
      <c r="Z1462" s="121">
        <v>927</v>
      </c>
      <c r="AA1462" s="121">
        <f t="shared" si="233"/>
        <v>-0.29199999999999982</v>
      </c>
      <c r="AB1462" s="121">
        <f t="shared" si="234"/>
        <v>0.3822920119536648</v>
      </c>
      <c r="AC1462" s="121">
        <f t="shared" si="235"/>
        <v>0.38514331198515878</v>
      </c>
      <c r="AD1462" s="121" t="str">
        <f t="shared" si="236"/>
        <v/>
      </c>
      <c r="AE1462" s="121">
        <f t="shared" si="237"/>
        <v>0.3822920119536648</v>
      </c>
      <c r="AF1462" s="121" t="str">
        <f t="shared" si="238"/>
        <v/>
      </c>
      <c r="BK1462" s="130"/>
      <c r="BL1462" s="130">
        <f t="shared" si="230"/>
        <v>5.9648000000001051</v>
      </c>
      <c r="BM1462" s="147">
        <f t="shared" si="231"/>
        <v>0.54386546085051801</v>
      </c>
      <c r="BN1462" s="130">
        <f t="shared" si="232"/>
        <v>7.4926601728542153E-4</v>
      </c>
      <c r="BO1462" s="130" t="str">
        <f t="shared" si="228"/>
        <v/>
      </c>
      <c r="BP1462" s="122" t="str">
        <f t="shared" si="229"/>
        <v/>
      </c>
    </row>
    <row r="1463" spans="26:68" ht="20.100000000000001" customHeight="1" x14ac:dyDescent="0.25">
      <c r="Z1463" s="121">
        <v>928</v>
      </c>
      <c r="AA1463" s="121">
        <f t="shared" si="233"/>
        <v>-0.28799999999999981</v>
      </c>
      <c r="AB1463" s="121">
        <f t="shared" si="234"/>
        <v>0.38273572799307853</v>
      </c>
      <c r="AC1463" s="121">
        <f t="shared" si="235"/>
        <v>0.38667336933355739</v>
      </c>
      <c r="AD1463" s="121" t="str">
        <f t="shared" si="236"/>
        <v/>
      </c>
      <c r="AE1463" s="121">
        <f t="shared" si="237"/>
        <v>0.38273572799307853</v>
      </c>
      <c r="AF1463" s="121" t="str">
        <f t="shared" si="238"/>
        <v/>
      </c>
      <c r="BK1463" s="130"/>
      <c r="BL1463" s="130">
        <f t="shared" si="230"/>
        <v>5.9712000000001053</v>
      </c>
      <c r="BM1463" s="147">
        <f t="shared" si="231"/>
        <v>0.54311619483323259</v>
      </c>
      <c r="BN1463" s="130">
        <f t="shared" si="232"/>
        <v>7.4887614754937104E-4</v>
      </c>
      <c r="BO1463" s="130" t="str">
        <f t="shared" si="228"/>
        <v/>
      </c>
      <c r="BP1463" s="122" t="str">
        <f t="shared" si="229"/>
        <v/>
      </c>
    </row>
    <row r="1464" spans="26:68" ht="20.100000000000001" customHeight="1" x14ac:dyDescent="0.25">
      <c r="Z1464" s="121">
        <v>929</v>
      </c>
      <c r="AA1464" s="121">
        <f t="shared" si="233"/>
        <v>-0.28399999999999981</v>
      </c>
      <c r="AB1464" s="121">
        <f t="shared" si="234"/>
        <v>0.38317382821144774</v>
      </c>
      <c r="AC1464" s="121">
        <f t="shared" si="235"/>
        <v>0.38820519032133105</v>
      </c>
      <c r="AD1464" s="121" t="str">
        <f t="shared" si="236"/>
        <v/>
      </c>
      <c r="AE1464" s="121">
        <f t="shared" si="237"/>
        <v>0.38317382821144774</v>
      </c>
      <c r="AF1464" s="121" t="str">
        <f t="shared" si="238"/>
        <v/>
      </c>
      <c r="BK1464" s="130"/>
      <c r="BL1464" s="130">
        <f t="shared" si="230"/>
        <v>5.9776000000001055</v>
      </c>
      <c r="BM1464" s="147">
        <f t="shared" si="231"/>
        <v>0.54236731868568322</v>
      </c>
      <c r="BN1464" s="130">
        <f t="shared" si="232"/>
        <v>7.4848433336494047E-4</v>
      </c>
      <c r="BO1464" s="130" t="str">
        <f t="shared" si="228"/>
        <v/>
      </c>
      <c r="BP1464" s="122" t="str">
        <f t="shared" si="229"/>
        <v/>
      </c>
    </row>
    <row r="1465" spans="26:68" ht="20.100000000000001" customHeight="1" x14ac:dyDescent="0.25">
      <c r="Z1465" s="121">
        <v>930</v>
      </c>
      <c r="AA1465" s="121">
        <f t="shared" si="233"/>
        <v>-0.2799999999999998</v>
      </c>
      <c r="AB1465" s="121">
        <f t="shared" si="234"/>
        <v>0.38360629215347858</v>
      </c>
      <c r="AC1465" s="121">
        <f t="shared" si="235"/>
        <v>0.38973875244420286</v>
      </c>
      <c r="AD1465" s="121" t="str">
        <f t="shared" si="236"/>
        <v/>
      </c>
      <c r="AE1465" s="121">
        <f t="shared" si="237"/>
        <v>0.38360629215347858</v>
      </c>
      <c r="AF1465" s="121" t="str">
        <f t="shared" si="238"/>
        <v/>
      </c>
      <c r="BK1465" s="130"/>
      <c r="BL1465" s="130">
        <f t="shared" si="230"/>
        <v>5.9840000000001057</v>
      </c>
      <c r="BM1465" s="147">
        <f t="shared" si="231"/>
        <v>0.54161883435231828</v>
      </c>
      <c r="BN1465" s="130">
        <f t="shared" si="232"/>
        <v>7.4809058258784589E-4</v>
      </c>
      <c r="BO1465" s="130" t="str">
        <f t="shared" si="228"/>
        <v/>
      </c>
      <c r="BP1465" s="122" t="str">
        <f t="shared" si="229"/>
        <v/>
      </c>
    </row>
    <row r="1466" spans="26:68" ht="20.100000000000001" customHeight="1" x14ac:dyDescent="0.25">
      <c r="Z1466" s="130">
        <v>931</v>
      </c>
      <c r="AA1466" s="121">
        <f t="shared" si="233"/>
        <v>-0.2759999999999998</v>
      </c>
      <c r="AB1466" s="121">
        <f t="shared" si="234"/>
        <v>0.38403309961131932</v>
      </c>
      <c r="AC1466" s="121">
        <f t="shared" si="235"/>
        <v>0.39127403311656889</v>
      </c>
      <c r="AD1466" s="121" t="str">
        <f t="shared" si="236"/>
        <v/>
      </c>
      <c r="AE1466" s="121">
        <f t="shared" si="237"/>
        <v>0.38403309961131932</v>
      </c>
      <c r="AF1466" s="121" t="str">
        <f t="shared" si="238"/>
        <v/>
      </c>
      <c r="AM1466" s="130"/>
      <c r="AZ1466" s="130"/>
      <c r="BK1466" s="130"/>
      <c r="BL1466" s="130">
        <f t="shared" si="230"/>
        <v>5.9904000000001059</v>
      </c>
      <c r="BM1466" s="147">
        <f t="shared" si="231"/>
        <v>0.54087074376973043</v>
      </c>
      <c r="BN1466" s="130">
        <f t="shared" si="232"/>
        <v>7.476949030644775E-4</v>
      </c>
      <c r="BO1466" s="130" t="str">
        <f t="shared" si="228"/>
        <v/>
      </c>
      <c r="BP1466" s="122" t="str">
        <f t="shared" si="229"/>
        <v/>
      </c>
    </row>
    <row r="1467" spans="26:68" ht="20.100000000000001" customHeight="1" x14ac:dyDescent="0.25">
      <c r="Z1467" s="121">
        <v>932</v>
      </c>
      <c r="AA1467" s="121">
        <f t="shared" si="233"/>
        <v>-0.2719999999999998</v>
      </c>
      <c r="AB1467" s="121">
        <f t="shared" si="234"/>
        <v>0.38445423062613365</v>
      </c>
      <c r="AC1467" s="121">
        <f t="shared" si="235"/>
        <v>0.39281100967249155</v>
      </c>
      <c r="AD1467" s="121" t="str">
        <f t="shared" si="236"/>
        <v/>
      </c>
      <c r="AE1467" s="121">
        <f t="shared" si="237"/>
        <v>0.38445423062613365</v>
      </c>
      <c r="AF1467" s="121" t="str">
        <f t="shared" si="238"/>
        <v/>
      </c>
      <c r="BK1467" s="130"/>
      <c r="BL1467" s="130">
        <f t="shared" si="230"/>
        <v>5.996800000000106</v>
      </c>
      <c r="BM1467" s="147">
        <f t="shared" si="231"/>
        <v>0.54012304886666596</v>
      </c>
      <c r="BN1467" s="130">
        <f t="shared" si="232"/>
        <v>7.4729730263189964E-4</v>
      </c>
      <c r="BO1467" s="130" t="str">
        <f t="shared" si="228"/>
        <v/>
      </c>
      <c r="BP1467" s="122" t="str">
        <f t="shared" si="229"/>
        <v/>
      </c>
    </row>
    <row r="1468" spans="26:68" ht="20.100000000000001" customHeight="1" x14ac:dyDescent="0.25">
      <c r="Z1468" s="121">
        <v>933</v>
      </c>
      <c r="AA1468" s="121">
        <f t="shared" si="233"/>
        <v>-0.26799999999999979</v>
      </c>
      <c r="AB1468" s="121">
        <f t="shared" si="234"/>
        <v>0.38486966548965584</v>
      </c>
      <c r="AC1468" s="121">
        <f t="shared" si="235"/>
        <v>0.39434965936669841</v>
      </c>
      <c r="AD1468" s="121" t="str">
        <f t="shared" si="236"/>
        <v/>
      </c>
      <c r="AE1468" s="121">
        <f t="shared" si="237"/>
        <v>0.38486966548965584</v>
      </c>
      <c r="AF1468" s="121" t="str">
        <f t="shared" si="238"/>
        <v/>
      </c>
      <c r="BK1468" s="130"/>
      <c r="BL1468" s="130">
        <f t="shared" si="230"/>
        <v>6.0032000000001062</v>
      </c>
      <c r="BM1468" s="147">
        <f t="shared" si="231"/>
        <v>0.53937575156403406</v>
      </c>
      <c r="BN1468" s="130">
        <f t="shared" si="232"/>
        <v>7.4689778911563032E-4</v>
      </c>
      <c r="BO1468" s="130" t="str">
        <f t="shared" si="228"/>
        <v/>
      </c>
      <c r="BP1468" s="122" t="str">
        <f t="shared" si="229"/>
        <v/>
      </c>
    </row>
    <row r="1469" spans="26:68" ht="20.100000000000001" customHeight="1" x14ac:dyDescent="0.25">
      <c r="Z1469" s="121">
        <v>934</v>
      </c>
      <c r="AA1469" s="121">
        <f t="shared" si="233"/>
        <v>-0.26399999999999979</v>
      </c>
      <c r="AB1469" s="121">
        <f t="shared" si="234"/>
        <v>0.38527938474572765</v>
      </c>
      <c r="AC1469" s="121">
        <f t="shared" si="235"/>
        <v>0.39588995937558757</v>
      </c>
      <c r="AD1469" s="121" t="str">
        <f t="shared" si="236"/>
        <v/>
      </c>
      <c r="AE1469" s="121">
        <f t="shared" si="237"/>
        <v>0.38527938474572765</v>
      </c>
      <c r="AF1469" s="121" t="str">
        <f t="shared" si="238"/>
        <v/>
      </c>
      <c r="BK1469" s="130"/>
      <c r="BL1469" s="130">
        <f t="shared" si="230"/>
        <v>6.0096000000001064</v>
      </c>
      <c r="BM1469" s="147">
        <f t="shared" si="231"/>
        <v>0.53862885377491843</v>
      </c>
      <c r="BN1469" s="130">
        <f t="shared" si="232"/>
        <v>7.4649637033585847E-4</v>
      </c>
      <c r="BO1469" s="130" t="str">
        <f t="shared" si="228"/>
        <v/>
      </c>
      <c r="BP1469" s="122" t="str">
        <f t="shared" si="229"/>
        <v/>
      </c>
    </row>
    <row r="1470" spans="26:68" ht="20.100000000000001" customHeight="1" x14ac:dyDescent="0.25">
      <c r="Z1470" s="121">
        <v>935</v>
      </c>
      <c r="AA1470" s="121">
        <f t="shared" si="233"/>
        <v>-0.25999999999999979</v>
      </c>
      <c r="AB1470" s="121">
        <f t="shared" si="234"/>
        <v>0.38568336919181612</v>
      </c>
      <c r="AC1470" s="121">
        <f t="shared" si="235"/>
        <v>0.3974318867982396</v>
      </c>
      <c r="AD1470" s="121" t="str">
        <f t="shared" si="236"/>
        <v/>
      </c>
      <c r="AE1470" s="121">
        <f t="shared" si="237"/>
        <v>0.38568336919181612</v>
      </c>
      <c r="AF1470" s="121" t="str">
        <f t="shared" si="238"/>
        <v/>
      </c>
      <c r="BK1470" s="130"/>
      <c r="BL1470" s="130">
        <f t="shared" si="230"/>
        <v>6.0160000000001066</v>
      </c>
      <c r="BM1470" s="147">
        <f t="shared" si="231"/>
        <v>0.53788235740458257</v>
      </c>
      <c r="BN1470" s="130">
        <f t="shared" si="232"/>
        <v>7.460930540981181E-4</v>
      </c>
      <c r="BO1470" s="130" t="str">
        <f t="shared" si="228"/>
        <v/>
      </c>
      <c r="BP1470" s="122" t="str">
        <f t="shared" si="229"/>
        <v/>
      </c>
    </row>
    <row r="1471" spans="26:68" ht="20.100000000000001" customHeight="1" x14ac:dyDescent="0.25">
      <c r="Z1471" s="121">
        <v>936</v>
      </c>
      <c r="AA1471" s="121">
        <f t="shared" si="233"/>
        <v>-0.25599999999999978</v>
      </c>
      <c r="AB1471" s="121">
        <f t="shared" si="234"/>
        <v>0.38608159988051366</v>
      </c>
      <c r="AC1471" s="121">
        <f t="shared" si="235"/>
        <v>0.39897541865743424</v>
      </c>
      <c r="AD1471" s="121" t="str">
        <f t="shared" si="236"/>
        <v/>
      </c>
      <c r="AE1471" s="121">
        <f t="shared" si="237"/>
        <v>0.38608159988051366</v>
      </c>
      <c r="AF1471" s="121" t="str">
        <f t="shared" si="238"/>
        <v/>
      </c>
      <c r="BK1471" s="130"/>
      <c r="BL1471" s="130">
        <f t="shared" si="230"/>
        <v>6.0224000000001068</v>
      </c>
      <c r="BM1471" s="147">
        <f t="shared" si="231"/>
        <v>0.53713626435048445</v>
      </c>
      <c r="BN1471" s="130">
        <f t="shared" si="232"/>
        <v>7.4568784820183698E-4</v>
      </c>
      <c r="BO1471" s="130" t="str">
        <f t="shared" si="228"/>
        <v/>
      </c>
      <c r="BP1471" s="122" t="str">
        <f t="shared" si="229"/>
        <v/>
      </c>
    </row>
    <row r="1472" spans="26:68" ht="20.100000000000001" customHeight="1" x14ac:dyDescent="0.25">
      <c r="Z1472" s="130">
        <v>937</v>
      </c>
      <c r="AA1472" s="121">
        <f t="shared" si="233"/>
        <v>-0.25199999999999978</v>
      </c>
      <c r="AB1472" s="121">
        <f t="shared" si="234"/>
        <v>0.38647405812101865</v>
      </c>
      <c r="AC1472" s="121">
        <f t="shared" si="235"/>
        <v>0.4005205319006746</v>
      </c>
      <c r="AD1472" s="121" t="str">
        <f t="shared" si="236"/>
        <v/>
      </c>
      <c r="AE1472" s="121">
        <f t="shared" si="237"/>
        <v>0.38647405812101865</v>
      </c>
      <c r="AF1472" s="121" t="str">
        <f t="shared" si="238"/>
        <v/>
      </c>
      <c r="AM1472" s="130"/>
      <c r="AZ1472" s="130"/>
      <c r="BK1472" s="130"/>
      <c r="BL1472" s="130">
        <f t="shared" si="230"/>
        <v>6.028800000000107</v>
      </c>
      <c r="BM1472" s="147">
        <f t="shared" si="231"/>
        <v>0.53639057650228261</v>
      </c>
      <c r="BN1472" s="130">
        <f t="shared" si="232"/>
        <v>7.4528076043445246E-4</v>
      </c>
      <c r="BO1472" s="130" t="str">
        <f t="shared" si="228"/>
        <v/>
      </c>
      <c r="BP1472" s="122" t="str">
        <f t="shared" si="229"/>
        <v/>
      </c>
    </row>
    <row r="1473" spans="26:68" ht="20.100000000000001" customHeight="1" x14ac:dyDescent="0.25">
      <c r="Z1473" s="121">
        <v>938</v>
      </c>
      <c r="AA1473" s="121">
        <f t="shared" si="233"/>
        <v>-0.24799999999999978</v>
      </c>
      <c r="AB1473" s="121">
        <f t="shared" si="234"/>
        <v>0.38686072548059719</v>
      </c>
      <c r="AC1473" s="121">
        <f t="shared" si="235"/>
        <v>0.40206720340121627</v>
      </c>
      <c r="AD1473" s="121" t="str">
        <f t="shared" si="236"/>
        <v/>
      </c>
      <c r="AE1473" s="121">
        <f t="shared" si="237"/>
        <v>0.38686072548059719</v>
      </c>
      <c r="AF1473" s="121" t="str">
        <f t="shared" si="238"/>
        <v/>
      </c>
      <c r="BK1473" s="130"/>
      <c r="BL1473" s="130">
        <f t="shared" si="230"/>
        <v>6.0352000000001071</v>
      </c>
      <c r="BM1473" s="147">
        <f t="shared" si="231"/>
        <v>0.53564529574184816</v>
      </c>
      <c r="BN1473" s="130">
        <f t="shared" si="232"/>
        <v>7.4487179857529728E-4</v>
      </c>
      <c r="BO1473" s="130" t="str">
        <f t="shared" si="228"/>
        <v/>
      </c>
      <c r="BP1473" s="122" t="str">
        <f t="shared" si="229"/>
        <v/>
      </c>
    </row>
    <row r="1474" spans="26:68" ht="20.100000000000001" customHeight="1" x14ac:dyDescent="0.25">
      <c r="Z1474" s="121">
        <v>939</v>
      </c>
      <c r="AA1474" s="121">
        <f t="shared" si="233"/>
        <v>-0.24399999999999977</v>
      </c>
      <c r="AB1474" s="121">
        <f t="shared" si="234"/>
        <v>0.38724158378602569</v>
      </c>
      <c r="AC1474" s="121">
        <f t="shared" si="235"/>
        <v>0.40361540995910228</v>
      </c>
      <c r="AD1474" s="121" t="str">
        <f t="shared" si="236"/>
        <v/>
      </c>
      <c r="AE1474" s="121">
        <f t="shared" si="237"/>
        <v>0.38724158378602569</v>
      </c>
      <c r="AF1474" s="121" t="str">
        <f t="shared" si="238"/>
        <v/>
      </c>
      <c r="BK1474" s="130"/>
      <c r="BL1474" s="130">
        <f t="shared" si="230"/>
        <v>6.0416000000001073</v>
      </c>
      <c r="BM1474" s="147">
        <f t="shared" si="231"/>
        <v>0.53490042394327286</v>
      </c>
      <c r="BN1474" s="130">
        <f t="shared" si="232"/>
        <v>7.4446097039293502E-4</v>
      </c>
      <c r="BO1474" s="130" t="str">
        <f t="shared" si="228"/>
        <v/>
      </c>
      <c r="BP1474" s="122" t="str">
        <f t="shared" si="229"/>
        <v/>
      </c>
    </row>
    <row r="1475" spans="26:68" ht="20.100000000000001" customHeight="1" x14ac:dyDescent="0.25">
      <c r="Z1475" s="121">
        <v>940</v>
      </c>
      <c r="AA1475" s="121">
        <f t="shared" si="233"/>
        <v>-0.23999999999999977</v>
      </c>
      <c r="AB1475" s="121">
        <f t="shared" si="234"/>
        <v>0.38761661512501416</v>
      </c>
      <c r="AC1475" s="121">
        <f t="shared" si="235"/>
        <v>0.40516512830220419</v>
      </c>
      <c r="AD1475" s="121" t="str">
        <f t="shared" si="236"/>
        <v/>
      </c>
      <c r="AE1475" s="121">
        <f t="shared" si="237"/>
        <v>0.38761661512501416</v>
      </c>
      <c r="AF1475" s="121" t="str">
        <f t="shared" si="238"/>
        <v/>
      </c>
      <c r="BK1475" s="130"/>
      <c r="BL1475" s="130">
        <f t="shared" si="230"/>
        <v>6.0480000000001075</v>
      </c>
      <c r="BM1475" s="147">
        <f t="shared" si="231"/>
        <v>0.53415596297287993</v>
      </c>
      <c r="BN1475" s="130">
        <f t="shared" si="232"/>
        <v>7.4404828364549314E-4</v>
      </c>
      <c r="BO1475" s="130" t="str">
        <f t="shared" si="228"/>
        <v/>
      </c>
      <c r="BP1475" s="122" t="str">
        <f t="shared" si="229"/>
        <v/>
      </c>
    </row>
    <row r="1476" spans="26:68" ht="20.100000000000001" customHeight="1" x14ac:dyDescent="0.25">
      <c r="Z1476" s="121">
        <v>941</v>
      </c>
      <c r="AA1476" s="121">
        <f t="shared" si="233"/>
        <v>-0.23599999999999977</v>
      </c>
      <c r="AB1476" s="121">
        <f t="shared" si="234"/>
        <v>0.38798580184761022</v>
      </c>
      <c r="AC1476" s="121">
        <f t="shared" si="235"/>
        <v>0.40671633508726879</v>
      </c>
      <c r="AD1476" s="121" t="str">
        <f t="shared" si="236"/>
        <v/>
      </c>
      <c r="AE1476" s="121">
        <f t="shared" si="237"/>
        <v>0.38798580184761022</v>
      </c>
      <c r="AF1476" s="121" t="str">
        <f t="shared" si="238"/>
        <v/>
      </c>
      <c r="BK1476" s="130"/>
      <c r="BL1476" s="130">
        <f t="shared" si="230"/>
        <v>6.0544000000001077</v>
      </c>
      <c r="BM1476" s="147">
        <f t="shared" si="231"/>
        <v>0.53341191468923443</v>
      </c>
      <c r="BN1476" s="130">
        <f t="shared" si="232"/>
        <v>7.4363374608221733E-4</v>
      </c>
      <c r="BO1476" s="130" t="str">
        <f t="shared" si="228"/>
        <v/>
      </c>
      <c r="BP1476" s="122" t="str">
        <f t="shared" si="229"/>
        <v/>
      </c>
    </row>
    <row r="1477" spans="26:68" ht="20.100000000000001" customHeight="1" x14ac:dyDescent="0.25">
      <c r="Z1477" s="121">
        <v>942</v>
      </c>
      <c r="AA1477" s="121">
        <f t="shared" si="233"/>
        <v>-0.23199999999999976</v>
      </c>
      <c r="AB1477" s="121">
        <f t="shared" si="234"/>
        <v>0.38834912656758291</v>
      </c>
      <c r="AC1477" s="121">
        <f t="shared" si="235"/>
        <v>0.40826900690096984</v>
      </c>
      <c r="AD1477" s="121" t="str">
        <f t="shared" si="236"/>
        <v/>
      </c>
      <c r="AE1477" s="121">
        <f t="shared" si="237"/>
        <v>0.38834912656758291</v>
      </c>
      <c r="AF1477" s="121" t="str">
        <f t="shared" si="238"/>
        <v/>
      </c>
      <c r="BK1477" s="130"/>
      <c r="BL1477" s="130">
        <f t="shared" si="230"/>
        <v>6.0608000000001079</v>
      </c>
      <c r="BM1477" s="147">
        <f t="shared" si="231"/>
        <v>0.53266828094315222</v>
      </c>
      <c r="BN1477" s="130">
        <f t="shared" si="232"/>
        <v>7.4321736544002981E-4</v>
      </c>
      <c r="BO1477" s="130" t="str">
        <f t="shared" si="228"/>
        <v/>
      </c>
      <c r="BP1477" s="122" t="str">
        <f t="shared" si="229"/>
        <v/>
      </c>
    </row>
    <row r="1478" spans="26:68" ht="20.100000000000001" customHeight="1" x14ac:dyDescent="0.25">
      <c r="Z1478" s="121">
        <v>943</v>
      </c>
      <c r="AA1478" s="121">
        <f t="shared" si="233"/>
        <v>-0.22799999999999976</v>
      </c>
      <c r="AB1478" s="121">
        <f t="shared" si="234"/>
        <v>0.38870657216378751</v>
      </c>
      <c r="AC1478" s="121">
        <f t="shared" si="235"/>
        <v>0.40982312026096596</v>
      </c>
      <c r="AD1478" s="121" t="str">
        <f t="shared" si="236"/>
        <v/>
      </c>
      <c r="AE1478" s="121">
        <f t="shared" si="237"/>
        <v>0.38870657216378751</v>
      </c>
      <c r="AF1478" s="121" t="str">
        <f t="shared" si="238"/>
        <v/>
      </c>
      <c r="BK1478" s="130"/>
      <c r="BL1478" s="130">
        <f t="shared" si="230"/>
        <v>6.0672000000001081</v>
      </c>
      <c r="BM1478" s="147">
        <f t="shared" si="231"/>
        <v>0.53192506357771219</v>
      </c>
      <c r="BN1478" s="130">
        <f t="shared" si="232"/>
        <v>7.4279914944974657E-4</v>
      </c>
      <c r="BO1478" s="130" t="str">
        <f t="shared" si="228"/>
        <v/>
      </c>
      <c r="BP1478" s="122" t="str">
        <f t="shared" si="229"/>
        <v/>
      </c>
    </row>
    <row r="1479" spans="26:68" ht="20.100000000000001" customHeight="1" x14ac:dyDescent="0.25">
      <c r="Z1479" s="130">
        <v>944</v>
      </c>
      <c r="AA1479" s="121">
        <f t="shared" si="233"/>
        <v>-0.22399999999999975</v>
      </c>
      <c r="AB1479" s="121">
        <f t="shared" si="234"/>
        <v>0.38905812178150978</v>
      </c>
      <c r="AC1479" s="121">
        <f t="shared" si="235"/>
        <v>0.41137865161696363</v>
      </c>
      <c r="AD1479" s="121" t="str">
        <f t="shared" si="236"/>
        <v/>
      </c>
      <c r="AE1479" s="121">
        <f t="shared" si="237"/>
        <v>0.38905812178150978</v>
      </c>
      <c r="AF1479" s="121" t="str">
        <f t="shared" si="238"/>
        <v/>
      </c>
      <c r="AM1479" s="130"/>
      <c r="AZ1479" s="130"/>
      <c r="BK1479" s="130"/>
      <c r="BL1479" s="130">
        <f t="shared" si="230"/>
        <v>6.0736000000001082</v>
      </c>
      <c r="BM1479" s="147">
        <f t="shared" si="231"/>
        <v>0.53118226442826244</v>
      </c>
      <c r="BN1479" s="130">
        <f t="shared" si="232"/>
        <v>7.423791058273066E-4</v>
      </c>
      <c r="BO1479" s="130" t="str">
        <f t="shared" si="228"/>
        <v/>
      </c>
      <c r="BP1479" s="122" t="str">
        <f t="shared" si="229"/>
        <v/>
      </c>
    </row>
    <row r="1480" spans="26:68" ht="20.100000000000001" customHeight="1" x14ac:dyDescent="0.25">
      <c r="Z1480" s="121">
        <v>945</v>
      </c>
      <c r="AA1480" s="121">
        <f t="shared" si="233"/>
        <v>-0.21999999999999975</v>
      </c>
      <c r="AB1480" s="121">
        <f t="shared" si="234"/>
        <v>0.38940375883379047</v>
      </c>
      <c r="AC1480" s="121">
        <f t="shared" si="235"/>
        <v>0.41293557735178549</v>
      </c>
      <c r="AD1480" s="121" t="str">
        <f t="shared" si="236"/>
        <v/>
      </c>
      <c r="AE1480" s="121">
        <f t="shared" si="237"/>
        <v>0.38940375883379047</v>
      </c>
      <c r="AF1480" s="121" t="str">
        <f t="shared" si="238"/>
        <v/>
      </c>
      <c r="BK1480" s="130"/>
      <c r="BL1480" s="130">
        <f t="shared" si="230"/>
        <v>6.0800000000001084</v>
      </c>
      <c r="BM1480" s="147">
        <f t="shared" si="231"/>
        <v>0.53043988532243513</v>
      </c>
      <c r="BN1480" s="130">
        <f t="shared" si="232"/>
        <v>7.4195724228209858E-4</v>
      </c>
      <c r="BO1480" s="130" t="str">
        <f t="shared" si="228"/>
        <v/>
      </c>
      <c r="BP1480" s="122" t="str">
        <f t="shared" si="229"/>
        <v/>
      </c>
    </row>
    <row r="1481" spans="26:68" ht="20.100000000000001" customHeight="1" x14ac:dyDescent="0.25">
      <c r="Z1481" s="121">
        <v>946</v>
      </c>
      <c r="AA1481" s="121">
        <f t="shared" si="233"/>
        <v>-0.21599999999999975</v>
      </c>
      <c r="AB1481" s="121">
        <f t="shared" si="234"/>
        <v>0.38974346700272949</v>
      </c>
      <c r="AC1481" s="121">
        <f t="shared" si="235"/>
        <v>0.41449387378244412</v>
      </c>
      <c r="AD1481" s="121" t="str">
        <f t="shared" si="236"/>
        <v/>
      </c>
      <c r="AE1481" s="121">
        <f t="shared" si="237"/>
        <v>0.38974346700272949</v>
      </c>
      <c r="AF1481" s="121" t="str">
        <f t="shared" si="238"/>
        <v/>
      </c>
      <c r="BK1481" s="130"/>
      <c r="BL1481" s="130">
        <f t="shared" si="230"/>
        <v>6.0864000000001086</v>
      </c>
      <c r="BM1481" s="147">
        <f t="shared" si="231"/>
        <v>0.52969792808015304</v>
      </c>
      <c r="BN1481" s="130">
        <f t="shared" si="232"/>
        <v>7.415335665115208E-4</v>
      </c>
      <c r="BO1481" s="130" t="str">
        <f t="shared" si="228"/>
        <v/>
      </c>
      <c r="BP1481" s="122" t="str">
        <f t="shared" si="229"/>
        <v/>
      </c>
    </row>
    <row r="1482" spans="26:68" ht="20.100000000000001" customHeight="1" x14ac:dyDescent="0.25">
      <c r="Z1482" s="121">
        <v>947</v>
      </c>
      <c r="AA1482" s="121">
        <f t="shared" si="233"/>
        <v>-0.21199999999999974</v>
      </c>
      <c r="AB1482" s="121">
        <f t="shared" si="234"/>
        <v>0.39007723024076968</v>
      </c>
      <c r="AC1482" s="121">
        <f t="shared" si="235"/>
        <v>0.41605351716122069</v>
      </c>
      <c r="AD1482" s="121" t="str">
        <f t="shared" si="236"/>
        <v/>
      </c>
      <c r="AE1482" s="121">
        <f t="shared" si="237"/>
        <v>0.39007723024076968</v>
      </c>
      <c r="AF1482" s="121" t="str">
        <f t="shared" si="238"/>
        <v/>
      </c>
      <c r="BK1482" s="130"/>
      <c r="BL1482" s="130">
        <f t="shared" si="230"/>
        <v>6.0928000000001088</v>
      </c>
      <c r="BM1482" s="147">
        <f t="shared" si="231"/>
        <v>0.52895639451364151</v>
      </c>
      <c r="BN1482" s="130">
        <f t="shared" si="232"/>
        <v>7.4110808620175828E-4</v>
      </c>
      <c r="BO1482" s="130" t="str">
        <f t="shared" si="228"/>
        <v/>
      </c>
      <c r="BP1482" s="122" t="str">
        <f t="shared" si="229"/>
        <v/>
      </c>
    </row>
    <row r="1483" spans="26:68" ht="20.100000000000001" customHeight="1" x14ac:dyDescent="0.25">
      <c r="Z1483" s="121">
        <v>948</v>
      </c>
      <c r="AA1483" s="121">
        <f t="shared" si="233"/>
        <v>-0.20799999999999974</v>
      </c>
      <c r="AB1483" s="121">
        <f t="shared" si="234"/>
        <v>0.3904050327719602</v>
      </c>
      <c r="AC1483" s="121">
        <f t="shared" si="235"/>
        <v>0.41761448367674903</v>
      </c>
      <c r="AD1483" s="121" t="str">
        <f t="shared" si="236"/>
        <v/>
      </c>
      <c r="AE1483" s="121">
        <f t="shared" si="237"/>
        <v>0.3904050327719602</v>
      </c>
      <c r="AF1483" s="121" t="str">
        <f t="shared" si="238"/>
        <v/>
      </c>
      <c r="BK1483" s="130"/>
      <c r="BL1483" s="130">
        <f t="shared" si="230"/>
        <v>6.099200000000109</v>
      </c>
      <c r="BM1483" s="147">
        <f t="shared" si="231"/>
        <v>0.52821528642743976</v>
      </c>
      <c r="BN1483" s="130">
        <f t="shared" si="232"/>
        <v>7.4068080903078037E-4</v>
      </c>
      <c r="BO1483" s="130" t="str">
        <f t="shared" si="228"/>
        <v/>
      </c>
      <c r="BP1483" s="122" t="str">
        <f t="shared" si="229"/>
        <v/>
      </c>
    </row>
    <row r="1484" spans="26:68" ht="20.100000000000001" customHeight="1" x14ac:dyDescent="0.25">
      <c r="Z1484" s="121">
        <v>949</v>
      </c>
      <c r="AA1484" s="121">
        <f t="shared" si="233"/>
        <v>-0.20399999999999974</v>
      </c>
      <c r="AB1484" s="121">
        <f t="shared" si="234"/>
        <v>0.39072685909319932</v>
      </c>
      <c r="AC1484" s="121">
        <f t="shared" si="235"/>
        <v>0.4191767494551043</v>
      </c>
      <c r="AD1484" s="121" t="str">
        <f t="shared" si="236"/>
        <v/>
      </c>
      <c r="AE1484" s="121">
        <f t="shared" si="237"/>
        <v>0.39072685909319932</v>
      </c>
      <c r="AF1484" s="121" t="str">
        <f t="shared" si="238"/>
        <v/>
      </c>
      <c r="BK1484" s="130"/>
      <c r="BL1484" s="130">
        <f t="shared" si="230"/>
        <v>6.1056000000001092</v>
      </c>
      <c r="BM1484" s="147">
        <f t="shared" si="231"/>
        <v>0.52747460561840898</v>
      </c>
      <c r="BN1484" s="130">
        <f t="shared" si="232"/>
        <v>7.4025174266523219E-4</v>
      </c>
      <c r="BO1484" s="130" t="str">
        <f t="shared" si="228"/>
        <v/>
      </c>
      <c r="BP1484" s="122" t="str">
        <f t="shared" si="229"/>
        <v/>
      </c>
    </row>
    <row r="1485" spans="26:68" ht="20.100000000000001" customHeight="1" x14ac:dyDescent="0.25">
      <c r="Z1485" s="130">
        <v>950</v>
      </c>
      <c r="AA1485" s="121">
        <f t="shared" si="233"/>
        <v>-0.19999999999999973</v>
      </c>
      <c r="AB1485" s="121">
        <f t="shared" si="234"/>
        <v>0.39104269397545594</v>
      </c>
      <c r="AC1485" s="121">
        <f t="shared" si="235"/>
        <v>0.42074029056089707</v>
      </c>
      <c r="AD1485" s="121" t="str">
        <f t="shared" si="236"/>
        <v/>
      </c>
      <c r="AE1485" s="121">
        <f t="shared" si="237"/>
        <v>0.39104269397545594</v>
      </c>
      <c r="AF1485" s="121" t="str">
        <f t="shared" si="238"/>
        <v/>
      </c>
      <c r="AM1485" s="130"/>
      <c r="AZ1485" s="130"/>
      <c r="BK1485" s="130"/>
      <c r="BL1485" s="130">
        <f t="shared" si="230"/>
        <v>6.1120000000001093</v>
      </c>
      <c r="BM1485" s="147">
        <f t="shared" si="231"/>
        <v>0.52673435387574374</v>
      </c>
      <c r="BN1485" s="130">
        <f t="shared" si="232"/>
        <v>7.3982089476010149E-4</v>
      </c>
      <c r="BO1485" s="130" t="str">
        <f t="shared" si="228"/>
        <v/>
      </c>
      <c r="BP1485" s="122" t="str">
        <f t="shared" si="229"/>
        <v/>
      </c>
    </row>
    <row r="1486" spans="26:68" ht="20.100000000000001" customHeight="1" x14ac:dyDescent="0.25">
      <c r="Z1486" s="121">
        <v>951</v>
      </c>
      <c r="AA1486" s="121">
        <f t="shared" si="233"/>
        <v>-0.19599999999999973</v>
      </c>
      <c r="AB1486" s="121">
        <f t="shared" si="234"/>
        <v>0.39135252246497099</v>
      </c>
      <c r="AC1486" s="121">
        <f t="shared" si="235"/>
        <v>0.42230508299837199</v>
      </c>
      <c r="AD1486" s="121" t="str">
        <f t="shared" si="236"/>
        <v/>
      </c>
      <c r="AE1486" s="121">
        <f t="shared" si="237"/>
        <v>0.39135252246497099</v>
      </c>
      <c r="AF1486" s="121" t="str">
        <f t="shared" si="238"/>
        <v/>
      </c>
      <c r="BK1486" s="130"/>
      <c r="BL1486" s="130">
        <f t="shared" si="230"/>
        <v>6.1184000000001095</v>
      </c>
      <c r="BM1486" s="147">
        <f t="shared" si="231"/>
        <v>0.52599453298098364</v>
      </c>
      <c r="BN1486" s="130">
        <f t="shared" si="232"/>
        <v>7.3938827296027299E-4</v>
      </c>
      <c r="BO1486" s="130" t="str">
        <f t="shared" si="228"/>
        <v/>
      </c>
      <c r="BP1486" s="122" t="str">
        <f t="shared" si="229"/>
        <v/>
      </c>
    </row>
    <row r="1487" spans="26:68" ht="20.100000000000001" customHeight="1" x14ac:dyDescent="0.25">
      <c r="Z1487" s="121">
        <v>952</v>
      </c>
      <c r="AA1487" s="121">
        <f t="shared" si="233"/>
        <v>-0.19199999999999973</v>
      </c>
      <c r="AB1487" s="121">
        <f t="shared" si="234"/>
        <v>0.3916563298844371</v>
      </c>
      <c r="AC1487" s="121">
        <f t="shared" si="235"/>
        <v>0.42387110271251111</v>
      </c>
      <c r="AD1487" s="121" t="str">
        <f t="shared" si="236"/>
        <v/>
      </c>
      <c r="AE1487" s="121">
        <f t="shared" si="237"/>
        <v>0.3916563298844371</v>
      </c>
      <c r="AF1487" s="121" t="str">
        <f t="shared" si="238"/>
        <v/>
      </c>
      <c r="BK1487" s="130"/>
      <c r="BL1487" s="130">
        <f t="shared" si="230"/>
        <v>6.1248000000001097</v>
      </c>
      <c r="BM1487" s="147">
        <f t="shared" si="231"/>
        <v>0.52525514470802337</v>
      </c>
      <c r="BN1487" s="130">
        <f t="shared" si="232"/>
        <v>7.3895388490241576E-4</v>
      </c>
      <c r="BO1487" s="130" t="str">
        <f t="shared" si="228"/>
        <v/>
      </c>
      <c r="BP1487" s="122" t="str">
        <f t="shared" si="229"/>
        <v/>
      </c>
    </row>
    <row r="1488" spans="26:68" ht="20.100000000000001" customHeight="1" x14ac:dyDescent="0.25">
      <c r="Z1488" s="121">
        <v>953</v>
      </c>
      <c r="AA1488" s="121">
        <f t="shared" si="233"/>
        <v>-0.18799999999999972</v>
      </c>
      <c r="AB1488" s="121">
        <f t="shared" si="234"/>
        <v>0.39195410183415741</v>
      </c>
      <c r="AC1488" s="121">
        <f t="shared" si="235"/>
        <v>0.42543832559014211</v>
      </c>
      <c r="AD1488" s="121" t="str">
        <f t="shared" si="236"/>
        <v/>
      </c>
      <c r="AE1488" s="121">
        <f t="shared" si="237"/>
        <v>0.39195410183415741</v>
      </c>
      <c r="AF1488" s="121" t="str">
        <f t="shared" si="238"/>
        <v/>
      </c>
      <c r="BK1488" s="130"/>
      <c r="BL1488" s="130">
        <f t="shared" si="230"/>
        <v>6.1312000000001099</v>
      </c>
      <c r="BM1488" s="147">
        <f t="shared" si="231"/>
        <v>0.52451619082312095</v>
      </c>
      <c r="BN1488" s="130">
        <f t="shared" si="232"/>
        <v>7.3851773820809985E-4</v>
      </c>
      <c r="BO1488" s="130" t="str">
        <f t="shared" si="228"/>
        <v/>
      </c>
      <c r="BP1488" s="122" t="str">
        <f t="shared" si="229"/>
        <v/>
      </c>
    </row>
    <row r="1489" spans="26:68" ht="20.100000000000001" customHeight="1" x14ac:dyDescent="0.25">
      <c r="Z1489" s="121">
        <v>954</v>
      </c>
      <c r="AA1489" s="121">
        <f t="shared" si="233"/>
        <v>-0.18399999999999972</v>
      </c>
      <c r="AB1489" s="121">
        <f t="shared" si="234"/>
        <v>0.39224582419318299</v>
      </c>
      <c r="AC1489" s="121">
        <f t="shared" si="235"/>
        <v>0.42700672746105101</v>
      </c>
      <c r="AD1489" s="121" t="str">
        <f t="shared" si="236"/>
        <v/>
      </c>
      <c r="AE1489" s="121">
        <f t="shared" si="237"/>
        <v>0.39224582419318299</v>
      </c>
      <c r="AF1489" s="121" t="str">
        <f t="shared" si="238"/>
        <v/>
      </c>
      <c r="BK1489" s="130"/>
      <c r="BL1489" s="130">
        <f t="shared" si="230"/>
        <v>6.1376000000001101</v>
      </c>
      <c r="BM1489" s="147">
        <f t="shared" si="231"/>
        <v>0.52377767308491285</v>
      </c>
      <c r="BN1489" s="130">
        <f t="shared" si="232"/>
        <v>7.3807984049256703E-4</v>
      </c>
      <c r="BO1489" s="130" t="str">
        <f t="shared" si="228"/>
        <v/>
      </c>
      <c r="BP1489" s="122" t="str">
        <f t="shared" si="229"/>
        <v/>
      </c>
    </row>
    <row r="1490" spans="26:68" ht="20.100000000000001" customHeight="1" x14ac:dyDescent="0.25">
      <c r="Z1490" s="121">
        <v>955</v>
      </c>
      <c r="AA1490" s="121">
        <f t="shared" si="233"/>
        <v>-0.17999999999999972</v>
      </c>
      <c r="AB1490" s="121">
        <f t="shared" si="234"/>
        <v>0.39253148312042896</v>
      </c>
      <c r="AC1490" s="121">
        <f t="shared" si="235"/>
        <v>0.42857628409909937</v>
      </c>
      <c r="AD1490" s="121" t="str">
        <f t="shared" si="236"/>
        <v/>
      </c>
      <c r="AE1490" s="121">
        <f t="shared" si="237"/>
        <v>0.39253148312042896</v>
      </c>
      <c r="AF1490" s="121" t="str">
        <f t="shared" si="238"/>
        <v/>
      </c>
      <c r="BK1490" s="130"/>
      <c r="BL1490" s="130">
        <f t="shared" si="230"/>
        <v>6.1440000000001103</v>
      </c>
      <c r="BM1490" s="147">
        <f t="shared" si="231"/>
        <v>0.52303959324442029</v>
      </c>
      <c r="BN1490" s="130">
        <f t="shared" si="232"/>
        <v>7.376401993572923E-4</v>
      </c>
      <c r="BO1490" s="130" t="str">
        <f t="shared" ref="BO1490:BO1553" si="239">IF(BM1490&lt;(1-$BK$534),BN1490,"")</f>
        <v/>
      </c>
      <c r="BP1490" s="122" t="str">
        <f t="shared" ref="BP1490:BP1553" si="240">IF(BM1490&lt;(1-$BK$540),BN1490,"")</f>
        <v/>
      </c>
    </row>
    <row r="1491" spans="26:68" ht="20.100000000000001" customHeight="1" x14ac:dyDescent="0.25">
      <c r="Z1491" s="121">
        <v>956</v>
      </c>
      <c r="AA1491" s="121">
        <f t="shared" si="233"/>
        <v>-0.17599999999999971</v>
      </c>
      <c r="AB1491" s="121">
        <f t="shared" si="234"/>
        <v>0.39281106505576863</v>
      </c>
      <c r="AC1491" s="121">
        <f t="shared" si="235"/>
        <v>0.430146971223346</v>
      </c>
      <c r="AD1491" s="121" t="str">
        <f t="shared" si="236"/>
        <v/>
      </c>
      <c r="AE1491" s="121">
        <f t="shared" si="237"/>
        <v>0.39281106505576863</v>
      </c>
      <c r="AF1491" s="121" t="str">
        <f t="shared" si="238"/>
        <v/>
      </c>
      <c r="BK1491" s="130"/>
      <c r="BL1491" s="130">
        <f t="shared" ref="BL1491:BL1554" si="241">BL1490+$BO$526</f>
        <v>6.1504000000001104</v>
      </c>
      <c r="BM1491" s="147">
        <f t="shared" ref="BM1491:BM1554" si="242">_xlfn.CHISQ.DIST.RT(BL1491,7)</f>
        <v>0.52230195304506299</v>
      </c>
      <c r="BN1491" s="130">
        <f t="shared" ref="BN1491:BN1554" si="243">BM1491-BM1492</f>
        <v>7.3719882239420276E-4</v>
      </c>
      <c r="BO1491" s="130" t="str">
        <f t="shared" si="239"/>
        <v/>
      </c>
      <c r="BP1491" s="122" t="str">
        <f t="shared" si="240"/>
        <v/>
      </c>
    </row>
    <row r="1492" spans="26:68" ht="20.100000000000001" customHeight="1" x14ac:dyDescent="0.25">
      <c r="Z1492" s="130">
        <v>957</v>
      </c>
      <c r="AA1492" s="121">
        <f t="shared" si="233"/>
        <v>-0.17199999999999971</v>
      </c>
      <c r="AB1492" s="121">
        <f t="shared" si="234"/>
        <v>0.39308455672110665</v>
      </c>
      <c r="AC1492" s="121">
        <f t="shared" si="235"/>
        <v>0.43171876449917296</v>
      </c>
      <c r="AD1492" s="121" t="str">
        <f t="shared" si="236"/>
        <v/>
      </c>
      <c r="AE1492" s="121">
        <f t="shared" si="237"/>
        <v>0.39308455672110665</v>
      </c>
      <c r="AF1492" s="121" t="str">
        <f t="shared" si="238"/>
        <v/>
      </c>
      <c r="AM1492" s="130"/>
      <c r="AZ1492" s="130"/>
      <c r="BK1492" s="130"/>
      <c r="BL1492" s="130">
        <f t="shared" si="241"/>
        <v>6.1568000000001106</v>
      </c>
      <c r="BM1492" s="147">
        <f t="shared" si="242"/>
        <v>0.52156475422266879</v>
      </c>
      <c r="BN1492" s="130">
        <f t="shared" si="243"/>
        <v>7.367557171839012E-4</v>
      </c>
      <c r="BO1492" s="130" t="str">
        <f t="shared" si="239"/>
        <v/>
      </c>
      <c r="BP1492" s="122" t="str">
        <f t="shared" si="240"/>
        <v/>
      </c>
    </row>
    <row r="1493" spans="26:68" ht="20.100000000000001" customHeight="1" x14ac:dyDescent="0.25">
      <c r="Z1493" s="121">
        <v>958</v>
      </c>
      <c r="AA1493" s="121">
        <f t="shared" si="233"/>
        <v>-0.16799999999999971</v>
      </c>
      <c r="AB1493" s="121">
        <f t="shared" si="234"/>
        <v>0.39335194512142979</v>
      </c>
      <c r="AC1493" s="121">
        <f t="shared" si="235"/>
        <v>0.43329163953941557</v>
      </c>
      <c r="AD1493" s="121" t="str">
        <f t="shared" si="236"/>
        <v/>
      </c>
      <c r="AE1493" s="121">
        <f t="shared" si="237"/>
        <v>0.39335194512142979</v>
      </c>
      <c r="AF1493" s="121" t="str">
        <f t="shared" si="238"/>
        <v/>
      </c>
      <c r="BK1493" s="130"/>
      <c r="BL1493" s="130">
        <f t="shared" si="241"/>
        <v>6.1632000000001108</v>
      </c>
      <c r="BM1493" s="147">
        <f t="shared" si="242"/>
        <v>0.52082799850548489</v>
      </c>
      <c r="BN1493" s="130">
        <f t="shared" si="243"/>
        <v>7.3631089129633231E-4</v>
      </c>
      <c r="BO1493" s="130" t="str">
        <f t="shared" si="239"/>
        <v/>
      </c>
      <c r="BP1493" s="122" t="str">
        <f t="shared" si="240"/>
        <v/>
      </c>
    </row>
    <row r="1494" spans="26:68" ht="20.100000000000001" customHeight="1" x14ac:dyDescent="0.25">
      <c r="Z1494" s="121">
        <v>959</v>
      </c>
      <c r="AA1494" s="121">
        <f t="shared" si="233"/>
        <v>-0.1639999999999997</v>
      </c>
      <c r="AB1494" s="121">
        <f t="shared" si="234"/>
        <v>0.39361321754583578</v>
      </c>
      <c r="AC1494" s="121">
        <f t="shared" si="235"/>
        <v>0.43486557190549713</v>
      </c>
      <c r="AD1494" s="121" t="str">
        <f t="shared" si="236"/>
        <v/>
      </c>
      <c r="AE1494" s="121">
        <f t="shared" si="237"/>
        <v>0.39361321754583578</v>
      </c>
      <c r="AF1494" s="121" t="str">
        <f t="shared" si="238"/>
        <v/>
      </c>
      <c r="BK1494" s="130"/>
      <c r="BL1494" s="130">
        <f t="shared" si="241"/>
        <v>6.169600000000111</v>
      </c>
      <c r="BM1494" s="147">
        <f t="shared" si="242"/>
        <v>0.52009168761418856</v>
      </c>
      <c r="BN1494" s="130">
        <f t="shared" si="243"/>
        <v>7.3586435229078262E-4</v>
      </c>
      <c r="BO1494" s="130" t="str">
        <f t="shared" si="239"/>
        <v/>
      </c>
      <c r="BP1494" s="122" t="str">
        <f t="shared" si="240"/>
        <v/>
      </c>
    </row>
    <row r="1495" spans="26:68" ht="20.100000000000001" customHeight="1" x14ac:dyDescent="0.25">
      <c r="Z1495" s="121">
        <v>960</v>
      </c>
      <c r="AA1495" s="121">
        <f t="shared" ref="AA1495:AA1558" si="244">$AA$529+(Z1495*$AA$532)</f>
        <v>-0.16000000000000014</v>
      </c>
      <c r="AB1495" s="121">
        <f t="shared" ref="AB1495:AB1558" si="245">_xlfn.NORM.DIST(AA1495,AA$525,AA$526,0)</f>
        <v>0.39386836156854083</v>
      </c>
      <c r="AC1495" s="121">
        <f t="shared" ref="AC1495:AC1558" si="246">_xlfn.NORM.DIST(AA1495,AA$525,AA$526,1)</f>
        <v>0.43644053710856712</v>
      </c>
      <c r="AD1495" s="121" t="str">
        <f t="shared" ref="AD1495:AD1558" si="247">IF(OR(AC1495&lt;$AE$531,AC1495&gt;$AE$532),AB1495,"")</f>
        <v/>
      </c>
      <c r="AE1495" s="121">
        <f t="shared" ref="AE1495:AE1558" si="248">IF(AND(AC1495&gt;$AE$531,AC1495&lt;$AE$532),AB1495,"")</f>
        <v>0.39386836156854083</v>
      </c>
      <c r="AF1495" s="121" t="str">
        <f t="shared" ref="AF1495:AF1558" si="249">IF(AB1495=MAX($AB$535:$AB$2535),AB1495,"")</f>
        <v/>
      </c>
      <c r="BK1495" s="130"/>
      <c r="BL1495" s="130">
        <f t="shared" si="241"/>
        <v>6.1760000000001112</v>
      </c>
      <c r="BM1495" s="147">
        <f t="shared" si="242"/>
        <v>0.51935582326189778</v>
      </c>
      <c r="BN1495" s="130">
        <f t="shared" si="243"/>
        <v>7.3541610771454824E-4</v>
      </c>
      <c r="BO1495" s="130" t="str">
        <f t="shared" si="239"/>
        <v/>
      </c>
      <c r="BP1495" s="122" t="str">
        <f t="shared" si="240"/>
        <v/>
      </c>
    </row>
    <row r="1496" spans="26:68" ht="20.100000000000001" customHeight="1" x14ac:dyDescent="0.25">
      <c r="Z1496" s="121">
        <v>961</v>
      </c>
      <c r="AA1496" s="121">
        <f t="shared" si="244"/>
        <v>-0.15600000000000014</v>
      </c>
      <c r="AB1496" s="121">
        <f t="shared" si="245"/>
        <v>0.39411736504986405</v>
      </c>
      <c r="AC1496" s="121">
        <f t="shared" si="246"/>
        <v>0.43801651061064406</v>
      </c>
      <c r="AD1496" s="121" t="str">
        <f t="shared" si="247"/>
        <v/>
      </c>
      <c r="AE1496" s="121">
        <f t="shared" si="248"/>
        <v>0.39411736504986405</v>
      </c>
      <c r="AF1496" s="121" t="str">
        <f t="shared" si="249"/>
        <v/>
      </c>
      <c r="BK1496" s="130"/>
      <c r="BL1496" s="130">
        <f t="shared" si="241"/>
        <v>6.1824000000001114</v>
      </c>
      <c r="BM1496" s="147">
        <f t="shared" si="242"/>
        <v>0.51862040715418323</v>
      </c>
      <c r="BN1496" s="130">
        <f t="shared" si="243"/>
        <v>7.3496616510515533E-4</v>
      </c>
      <c r="BO1496" s="130" t="str">
        <f t="shared" si="239"/>
        <v/>
      </c>
      <c r="BP1496" s="122" t="str">
        <f t="shared" si="240"/>
        <v/>
      </c>
    </row>
    <row r="1497" spans="26:68" ht="20.100000000000001" customHeight="1" x14ac:dyDescent="0.25">
      <c r="Z1497" s="121">
        <v>962</v>
      </c>
      <c r="AA1497" s="121">
        <f t="shared" si="244"/>
        <v>-0.15200000000000014</v>
      </c>
      <c r="AB1497" s="121">
        <f t="shared" si="245"/>
        <v>0.39436021613719041</v>
      </c>
      <c r="AC1497" s="121">
        <f t="shared" si="246"/>
        <v>0.43959346782576125</v>
      </c>
      <c r="AD1497" s="121" t="str">
        <f t="shared" si="247"/>
        <v/>
      </c>
      <c r="AE1497" s="121">
        <f t="shared" si="248"/>
        <v>0.39436021613719041</v>
      </c>
      <c r="AF1497" s="121" t="str">
        <f t="shared" si="249"/>
        <v/>
      </c>
      <c r="BK1497" s="130"/>
      <c r="BL1497" s="130">
        <f t="shared" si="241"/>
        <v>6.1888000000001115</v>
      </c>
      <c r="BM1497" s="147">
        <f t="shared" si="242"/>
        <v>0.51788544098907807</v>
      </c>
      <c r="BN1497" s="130">
        <f t="shared" si="243"/>
        <v>7.345145319873625E-4</v>
      </c>
      <c r="BO1497" s="130" t="str">
        <f t="shared" si="239"/>
        <v/>
      </c>
      <c r="BP1497" s="122" t="str">
        <f t="shared" si="240"/>
        <v/>
      </c>
    </row>
    <row r="1498" spans="26:68" ht="20.100000000000001" customHeight="1" x14ac:dyDescent="0.25">
      <c r="Z1498" s="130">
        <v>963</v>
      </c>
      <c r="AA1498" s="121">
        <f t="shared" si="244"/>
        <v>-0.14800000000000013</v>
      </c>
      <c r="AB1498" s="121">
        <f t="shared" si="245"/>
        <v>0.39459690326591074</v>
      </c>
      <c r="AC1498" s="121">
        <f t="shared" si="246"/>
        <v>0.44117138412111723</v>
      </c>
      <c r="AD1498" s="121" t="str">
        <f t="shared" si="247"/>
        <v/>
      </c>
      <c r="AE1498" s="121">
        <f t="shared" si="248"/>
        <v>0.39459690326591074</v>
      </c>
      <c r="AF1498" s="121" t="str">
        <f t="shared" si="249"/>
        <v/>
      </c>
      <c r="AM1498" s="130"/>
      <c r="AZ1498" s="130"/>
      <c r="BK1498" s="130"/>
      <c r="BL1498" s="130">
        <f t="shared" si="241"/>
        <v>6.1952000000001117</v>
      </c>
      <c r="BM1498" s="147">
        <f t="shared" si="242"/>
        <v>0.51715092645709071</v>
      </c>
      <c r="BN1498" s="130">
        <f t="shared" si="243"/>
        <v>7.3406121587671347E-4</v>
      </c>
      <c r="BO1498" s="130" t="str">
        <f t="shared" si="239"/>
        <v/>
      </c>
      <c r="BP1498" s="122" t="str">
        <f t="shared" si="240"/>
        <v/>
      </c>
    </row>
    <row r="1499" spans="26:68" ht="20.100000000000001" customHeight="1" x14ac:dyDescent="0.25">
      <c r="Z1499" s="121">
        <v>964</v>
      </c>
      <c r="AA1499" s="121">
        <f t="shared" si="244"/>
        <v>-0.14400000000000013</v>
      </c>
      <c r="AB1499" s="121">
        <f t="shared" si="245"/>
        <v>0.39482741516033976</v>
      </c>
      <c r="AC1499" s="121">
        <f t="shared" si="246"/>
        <v>0.44275023481822989</v>
      </c>
      <c r="AD1499" s="121" t="str">
        <f t="shared" si="247"/>
        <v/>
      </c>
      <c r="AE1499" s="121">
        <f t="shared" si="248"/>
        <v>0.39482741516033976</v>
      </c>
      <c r="AF1499" s="121" t="str">
        <f t="shared" si="249"/>
        <v/>
      </c>
      <c r="BK1499" s="130"/>
      <c r="BL1499" s="130">
        <f t="shared" si="241"/>
        <v>6.2016000000001119</v>
      </c>
      <c r="BM1499" s="147">
        <f t="shared" si="242"/>
        <v>0.516416865241214</v>
      </c>
      <c r="BN1499" s="130">
        <f t="shared" si="243"/>
        <v>7.3360622427509625E-4</v>
      </c>
      <c r="BO1499" s="130" t="str">
        <f t="shared" si="239"/>
        <v/>
      </c>
      <c r="BP1499" s="122" t="str">
        <f t="shared" si="240"/>
        <v/>
      </c>
    </row>
    <row r="1500" spans="26:68" ht="20.100000000000001" customHeight="1" x14ac:dyDescent="0.25">
      <c r="Z1500" s="121">
        <v>965</v>
      </c>
      <c r="AA1500" s="121">
        <f t="shared" si="244"/>
        <v>-0.14000000000000012</v>
      </c>
      <c r="AB1500" s="121">
        <f t="shared" si="245"/>
        <v>0.39505174083461125</v>
      </c>
      <c r="AC1500" s="121">
        <f t="shared" si="246"/>
        <v>0.4443299951940935</v>
      </c>
      <c r="AD1500" s="121" t="str">
        <f t="shared" si="247"/>
        <v/>
      </c>
      <c r="AE1500" s="121">
        <f t="shared" si="248"/>
        <v>0.39505174083461125</v>
      </c>
      <c r="AF1500" s="121" t="str">
        <f t="shared" si="249"/>
        <v/>
      </c>
      <c r="BK1500" s="130"/>
      <c r="BL1500" s="130">
        <f t="shared" si="241"/>
        <v>6.2080000000001121</v>
      </c>
      <c r="BM1500" s="147">
        <f t="shared" si="242"/>
        <v>0.5156832590169389</v>
      </c>
      <c r="BN1500" s="130">
        <f t="shared" si="243"/>
        <v>7.3314956467607217E-4</v>
      </c>
      <c r="BO1500" s="130" t="str">
        <f t="shared" si="239"/>
        <v/>
      </c>
      <c r="BP1500" s="122" t="str">
        <f t="shared" si="240"/>
        <v/>
      </c>
    </row>
    <row r="1501" spans="26:68" ht="20.100000000000001" customHeight="1" x14ac:dyDescent="0.25">
      <c r="Z1501" s="121">
        <v>966</v>
      </c>
      <c r="AA1501" s="121">
        <f t="shared" si="244"/>
        <v>-0.13600000000000012</v>
      </c>
      <c r="AB1501" s="121">
        <f t="shared" si="245"/>
        <v>0.3952698695935507</v>
      </c>
      <c r="AC1501" s="121">
        <f t="shared" si="246"/>
        <v>0.44591064048234008</v>
      </c>
      <c r="AD1501" s="121" t="str">
        <f t="shared" si="247"/>
        <v/>
      </c>
      <c r="AE1501" s="121">
        <f t="shared" si="248"/>
        <v>0.3952698695935507</v>
      </c>
      <c r="AF1501" s="121" t="str">
        <f t="shared" si="249"/>
        <v/>
      </c>
      <c r="BK1501" s="130"/>
      <c r="BL1501" s="130">
        <f t="shared" si="241"/>
        <v>6.2144000000001123</v>
      </c>
      <c r="BM1501" s="147">
        <f t="shared" si="242"/>
        <v>0.51495010945226283</v>
      </c>
      <c r="BN1501" s="130">
        <f t="shared" si="243"/>
        <v>7.3269124456010193E-4</v>
      </c>
      <c r="BO1501" s="130" t="str">
        <f t="shared" si="239"/>
        <v/>
      </c>
      <c r="BP1501" s="122" t="str">
        <f t="shared" si="240"/>
        <v/>
      </c>
    </row>
    <row r="1502" spans="26:68" ht="20.100000000000001" customHeight="1" x14ac:dyDescent="0.25">
      <c r="Z1502" s="121">
        <v>967</v>
      </c>
      <c r="AA1502" s="121">
        <f t="shared" si="244"/>
        <v>-0.13200000000000012</v>
      </c>
      <c r="AB1502" s="121">
        <f t="shared" si="245"/>
        <v>0.3954817910335251</v>
      </c>
      <c r="AC1502" s="121">
        <f t="shared" si="246"/>
        <v>0.44749214587440367</v>
      </c>
      <c r="AD1502" s="121" t="str">
        <f t="shared" si="247"/>
        <v/>
      </c>
      <c r="AE1502" s="121">
        <f t="shared" si="248"/>
        <v>0.3954817910335251</v>
      </c>
      <c r="AF1502" s="121" t="str">
        <f t="shared" si="249"/>
        <v/>
      </c>
      <c r="BK1502" s="130"/>
      <c r="BL1502" s="130">
        <f t="shared" si="241"/>
        <v>6.2208000000001125</v>
      </c>
      <c r="BM1502" s="147">
        <f t="shared" si="242"/>
        <v>0.51421741820770273</v>
      </c>
      <c r="BN1502" s="130">
        <f t="shared" si="243"/>
        <v>7.3223127139554478E-4</v>
      </c>
      <c r="BO1502" s="130" t="str">
        <f t="shared" si="239"/>
        <v/>
      </c>
      <c r="BP1502" s="122" t="str">
        <f t="shared" si="240"/>
        <v/>
      </c>
    </row>
    <row r="1503" spans="26:68" ht="20.100000000000001" customHeight="1" x14ac:dyDescent="0.25">
      <c r="Z1503" s="121">
        <v>968</v>
      </c>
      <c r="AA1503" s="121">
        <f t="shared" si="244"/>
        <v>-0.12800000000000011</v>
      </c>
      <c r="AB1503" s="121">
        <f t="shared" si="245"/>
        <v>0.39568749504326983</v>
      </c>
      <c r="AC1503" s="121">
        <f t="shared" si="246"/>
        <v>0.44907448652068827</v>
      </c>
      <c r="AD1503" s="121" t="str">
        <f t="shared" si="247"/>
        <v/>
      </c>
      <c r="AE1503" s="121">
        <f t="shared" si="248"/>
        <v>0.39568749504326983</v>
      </c>
      <c r="AF1503" s="121" t="str">
        <f t="shared" si="249"/>
        <v/>
      </c>
      <c r="BK1503" s="130"/>
      <c r="BL1503" s="130">
        <f t="shared" si="241"/>
        <v>6.2272000000001126</v>
      </c>
      <c r="BM1503" s="147">
        <f t="shared" si="242"/>
        <v>0.51348518693630718</v>
      </c>
      <c r="BN1503" s="130">
        <f t="shared" si="243"/>
        <v>7.3176965264176719E-4</v>
      </c>
      <c r="BO1503" s="130" t="str">
        <f t="shared" si="239"/>
        <v/>
      </c>
      <c r="BP1503" s="122" t="str">
        <f t="shared" si="240"/>
        <v/>
      </c>
    </row>
    <row r="1504" spans="26:68" ht="20.100000000000001" customHeight="1" x14ac:dyDescent="0.25">
      <c r="Z1504" s="121">
        <v>969</v>
      </c>
      <c r="AA1504" s="121">
        <f t="shared" si="244"/>
        <v>-0.12400000000000011</v>
      </c>
      <c r="AB1504" s="121">
        <f t="shared" si="245"/>
        <v>0.39588697180469301</v>
      </c>
      <c r="AC1504" s="121">
        <f t="shared" si="246"/>
        <v>0.45065763753173899</v>
      </c>
      <c r="AD1504" s="121" t="str">
        <f t="shared" si="247"/>
        <v/>
      </c>
      <c r="AE1504" s="121">
        <f t="shared" si="248"/>
        <v>0.39588697180469301</v>
      </c>
      <c r="AF1504" s="121" t="str">
        <f t="shared" si="249"/>
        <v/>
      </c>
      <c r="BK1504" s="130"/>
      <c r="BL1504" s="130">
        <f t="shared" si="241"/>
        <v>6.2336000000001128</v>
      </c>
      <c r="BM1504" s="147">
        <f t="shared" si="242"/>
        <v>0.51275341728366541</v>
      </c>
      <c r="BN1504" s="130">
        <f t="shared" si="243"/>
        <v>7.3130639574459089E-4</v>
      </c>
      <c r="BO1504" s="130" t="str">
        <f t="shared" si="239"/>
        <v/>
      </c>
      <c r="BP1504" s="122" t="str">
        <f t="shared" si="240"/>
        <v/>
      </c>
    </row>
    <row r="1505" spans="26:68" ht="20.100000000000001" customHeight="1" x14ac:dyDescent="0.25">
      <c r="Z1505" s="130">
        <v>970</v>
      </c>
      <c r="AA1505" s="121">
        <f t="shared" si="244"/>
        <v>-0.12000000000000011</v>
      </c>
      <c r="AB1505" s="121">
        <f t="shared" si="245"/>
        <v>0.3960802117936561</v>
      </c>
      <c r="AC1505" s="121">
        <f t="shared" si="246"/>
        <v>0.45224157397941611</v>
      </c>
      <c r="AD1505" s="121" t="str">
        <f t="shared" si="247"/>
        <v/>
      </c>
      <c r="AE1505" s="121">
        <f t="shared" si="248"/>
        <v>0.3960802117936561</v>
      </c>
      <c r="AF1505" s="121" t="str">
        <f t="shared" si="249"/>
        <v/>
      </c>
      <c r="AM1505" s="130"/>
      <c r="AZ1505" s="130"/>
      <c r="BK1505" s="130"/>
      <c r="BL1505" s="130">
        <f t="shared" si="241"/>
        <v>6.240000000000113</v>
      </c>
      <c r="BM1505" s="147">
        <f t="shared" si="242"/>
        <v>0.51202211088792082</v>
      </c>
      <c r="BN1505" s="130">
        <f t="shared" si="243"/>
        <v>7.3084150813906845E-4</v>
      </c>
      <c r="BO1505" s="130" t="str">
        <f t="shared" si="239"/>
        <v/>
      </c>
      <c r="BP1505" s="122" t="str">
        <f t="shared" si="240"/>
        <v/>
      </c>
    </row>
    <row r="1506" spans="26:68" ht="20.100000000000001" customHeight="1" x14ac:dyDescent="0.25">
      <c r="Z1506" s="121">
        <v>971</v>
      </c>
      <c r="AA1506" s="121">
        <f t="shared" si="244"/>
        <v>-0.1160000000000001</v>
      </c>
      <c r="AB1506" s="121">
        <f t="shared" si="245"/>
        <v>0.39626720578073205</v>
      </c>
      <c r="AC1506" s="121">
        <f t="shared" si="246"/>
        <v>0.45382627089807259</v>
      </c>
      <c r="AD1506" s="121" t="str">
        <f t="shared" si="247"/>
        <v/>
      </c>
      <c r="AE1506" s="121">
        <f t="shared" si="248"/>
        <v>0.39626720578073205</v>
      </c>
      <c r="AF1506" s="121" t="str">
        <f t="shared" si="249"/>
        <v/>
      </c>
      <c r="BK1506" s="130"/>
      <c r="BL1506" s="130">
        <f t="shared" si="241"/>
        <v>6.2464000000001132</v>
      </c>
      <c r="BM1506" s="147">
        <f t="shared" si="242"/>
        <v>0.51129126937978175</v>
      </c>
      <c r="BN1506" s="130">
        <f t="shared" si="243"/>
        <v>7.303749972500384E-4</v>
      </c>
      <c r="BO1506" s="130" t="str">
        <f t="shared" si="239"/>
        <v/>
      </c>
      <c r="BP1506" s="122" t="str">
        <f t="shared" si="240"/>
        <v/>
      </c>
    </row>
    <row r="1507" spans="26:68" ht="20.100000000000001" customHeight="1" x14ac:dyDescent="0.25">
      <c r="Z1507" s="121">
        <v>972</v>
      </c>
      <c r="AA1507" s="121">
        <f t="shared" si="244"/>
        <v>-0.1120000000000001</v>
      </c>
      <c r="AB1507" s="121">
        <f t="shared" si="245"/>
        <v>0.39644794483193985</v>
      </c>
      <c r="AC1507" s="121">
        <f t="shared" si="246"/>
        <v>0.45541170328573433</v>
      </c>
      <c r="AD1507" s="121" t="str">
        <f t="shared" si="247"/>
        <v/>
      </c>
      <c r="AE1507" s="121">
        <f t="shared" si="248"/>
        <v>0.39644794483193985</v>
      </c>
      <c r="AF1507" s="121" t="str">
        <f t="shared" si="249"/>
        <v/>
      </c>
      <c r="BK1507" s="130"/>
      <c r="BL1507" s="130">
        <f t="shared" si="241"/>
        <v>6.2528000000001134</v>
      </c>
      <c r="BM1507" s="147">
        <f t="shared" si="242"/>
        <v>0.51056089438253172</v>
      </c>
      <c r="BN1507" s="130">
        <f t="shared" si="243"/>
        <v>7.2990687048712921E-4</v>
      </c>
      <c r="BO1507" s="130" t="str">
        <f t="shared" si="239"/>
        <v/>
      </c>
      <c r="BP1507" s="122" t="str">
        <f t="shared" si="240"/>
        <v/>
      </c>
    </row>
    <row r="1508" spans="26:68" ht="20.100000000000001" customHeight="1" x14ac:dyDescent="0.25">
      <c r="Z1508" s="121">
        <v>973</v>
      </c>
      <c r="AA1508" s="121">
        <f t="shared" si="244"/>
        <v>-0.1080000000000001</v>
      </c>
      <c r="AB1508" s="121">
        <f t="shared" si="245"/>
        <v>0.3966224203094561</v>
      </c>
      <c r="AC1508" s="121">
        <f t="shared" si="246"/>
        <v>0.45699784610528332</v>
      </c>
      <c r="AD1508" s="121" t="str">
        <f t="shared" si="247"/>
        <v/>
      </c>
      <c r="AE1508" s="121">
        <f t="shared" si="248"/>
        <v>0.3966224203094561</v>
      </c>
      <c r="AF1508" s="121" t="str">
        <f t="shared" si="249"/>
        <v/>
      </c>
      <c r="BK1508" s="130"/>
      <c r="BL1508" s="130">
        <f t="shared" si="241"/>
        <v>6.2592000000001136</v>
      </c>
      <c r="BM1508" s="147">
        <f t="shared" si="242"/>
        <v>0.50983098751204459</v>
      </c>
      <c r="BN1508" s="130">
        <f t="shared" si="243"/>
        <v>7.2943713525253084E-4</v>
      </c>
      <c r="BO1508" s="130" t="str">
        <f t="shared" si="239"/>
        <v/>
      </c>
      <c r="BP1508" s="122" t="str">
        <f t="shared" si="240"/>
        <v/>
      </c>
    </row>
    <row r="1509" spans="26:68" ht="20.100000000000001" customHeight="1" x14ac:dyDescent="0.25">
      <c r="Z1509" s="121">
        <v>974</v>
      </c>
      <c r="AA1509" s="121">
        <f t="shared" si="244"/>
        <v>-0.10400000000000009</v>
      </c>
      <c r="AB1509" s="121">
        <f t="shared" si="245"/>
        <v>0.39679062387230274</v>
      </c>
      <c r="AC1509" s="121">
        <f t="shared" si="246"/>
        <v>0.45858467428564387</v>
      </c>
      <c r="AD1509" s="121" t="str">
        <f t="shared" si="247"/>
        <v/>
      </c>
      <c r="AE1509" s="121">
        <f t="shared" si="248"/>
        <v>0.39679062387230274</v>
      </c>
      <c r="AF1509" s="121" t="str">
        <f t="shared" si="249"/>
        <v/>
      </c>
      <c r="BK1509" s="130"/>
      <c r="BL1509" s="130">
        <f t="shared" si="241"/>
        <v>6.2656000000001137</v>
      </c>
      <c r="BM1509" s="147">
        <f t="shared" si="242"/>
        <v>0.50910155037679206</v>
      </c>
      <c r="BN1509" s="130">
        <f t="shared" si="243"/>
        <v>7.2896579893522162E-4</v>
      </c>
      <c r="BO1509" s="130" t="str">
        <f t="shared" si="239"/>
        <v/>
      </c>
      <c r="BP1509" s="122" t="str">
        <f t="shared" si="240"/>
        <v/>
      </c>
    </row>
    <row r="1510" spans="26:68" ht="20.100000000000001" customHeight="1" x14ac:dyDescent="0.25">
      <c r="Z1510" s="121">
        <v>975</v>
      </c>
      <c r="AA1510" s="121">
        <f t="shared" si="244"/>
        <v>-0.10000000000000009</v>
      </c>
      <c r="AB1510" s="121">
        <f t="shared" si="245"/>
        <v>0.39695254747701181</v>
      </c>
      <c r="AC1510" s="121">
        <f t="shared" si="246"/>
        <v>0.46017216272297096</v>
      </c>
      <c r="AD1510" s="121" t="str">
        <f t="shared" si="247"/>
        <v/>
      </c>
      <c r="AE1510" s="121">
        <f t="shared" si="248"/>
        <v>0.39695254747701181</v>
      </c>
      <c r="AF1510" s="121" t="str">
        <f t="shared" si="249"/>
        <v/>
      </c>
      <c r="BK1510" s="130"/>
      <c r="BL1510" s="130">
        <f t="shared" si="241"/>
        <v>6.2720000000001139</v>
      </c>
      <c r="BM1510" s="147">
        <f t="shared" si="242"/>
        <v>0.50837258457785683</v>
      </c>
      <c r="BN1510" s="130">
        <f t="shared" si="243"/>
        <v>7.2849286891119025E-4</v>
      </c>
      <c r="BO1510" s="130" t="str">
        <f t="shared" si="239"/>
        <v/>
      </c>
      <c r="BP1510" s="122" t="str">
        <f t="shared" si="240"/>
        <v/>
      </c>
    </row>
    <row r="1511" spans="26:68" ht="20.100000000000001" customHeight="1" x14ac:dyDescent="0.25">
      <c r="Z1511" s="130">
        <v>976</v>
      </c>
      <c r="AA1511" s="121">
        <f t="shared" si="244"/>
        <v>-9.6000000000000085E-2</v>
      </c>
      <c r="AB1511" s="121">
        <f t="shared" si="245"/>
        <v>0.39710818337826648</v>
      </c>
      <c r="AC1511" s="121">
        <f t="shared" si="246"/>
        <v>0.46176028628184207</v>
      </c>
      <c r="AD1511" s="121" t="str">
        <f t="shared" si="247"/>
        <v/>
      </c>
      <c r="AE1511" s="121">
        <f t="shared" si="248"/>
        <v>0.39710818337826648</v>
      </c>
      <c r="AF1511" s="121" t="str">
        <f t="shared" si="249"/>
        <v/>
      </c>
      <c r="AM1511" s="130"/>
      <c r="AZ1511" s="130"/>
      <c r="BK1511" s="130"/>
      <c r="BL1511" s="130">
        <f t="shared" si="241"/>
        <v>6.2784000000001141</v>
      </c>
      <c r="BM1511" s="147">
        <f t="shared" si="242"/>
        <v>0.50764409170894564</v>
      </c>
      <c r="BN1511" s="130">
        <f t="shared" si="243"/>
        <v>7.280183525467665E-4</v>
      </c>
      <c r="BO1511" s="130" t="str">
        <f t="shared" si="239"/>
        <v/>
      </c>
      <c r="BP1511" s="122" t="str">
        <f t="shared" si="240"/>
        <v/>
      </c>
    </row>
    <row r="1512" spans="26:68" ht="20.100000000000001" customHeight="1" x14ac:dyDescent="0.25">
      <c r="Z1512" s="121">
        <v>977</v>
      </c>
      <c r="AA1512" s="121">
        <f t="shared" si="244"/>
        <v>-9.2000000000000082E-2</v>
      </c>
      <c r="AB1512" s="121">
        <f t="shared" si="245"/>
        <v>0.39725752412951848</v>
      </c>
      <c r="AC1512" s="121">
        <f t="shared" si="246"/>
        <v>0.46334901979645049</v>
      </c>
      <c r="AD1512" s="121" t="str">
        <f t="shared" si="247"/>
        <v/>
      </c>
      <c r="AE1512" s="121">
        <f t="shared" si="248"/>
        <v>0.39725752412951848</v>
      </c>
      <c r="AF1512" s="121" t="str">
        <f t="shared" si="249"/>
        <v/>
      </c>
      <c r="BK1512" s="130"/>
      <c r="BL1512" s="130">
        <f t="shared" si="241"/>
        <v>6.2848000000001143</v>
      </c>
      <c r="BM1512" s="147">
        <f t="shared" si="242"/>
        <v>0.50691607335639888</v>
      </c>
      <c r="BN1512" s="130">
        <f t="shared" si="243"/>
        <v>7.2754225719429133E-4</v>
      </c>
      <c r="BO1512" s="130" t="str">
        <f t="shared" si="239"/>
        <v/>
      </c>
      <c r="BP1512" s="122" t="str">
        <f t="shared" si="240"/>
        <v/>
      </c>
    </row>
    <row r="1513" spans="26:68" ht="20.100000000000001" customHeight="1" x14ac:dyDescent="0.25">
      <c r="Z1513" s="121">
        <v>978</v>
      </c>
      <c r="AA1513" s="121">
        <f t="shared" si="244"/>
        <v>-8.8000000000000078E-2</v>
      </c>
      <c r="AB1513" s="121">
        <f t="shared" si="245"/>
        <v>0.39740056258358203</v>
      </c>
      <c r="AC1513" s="121">
        <f t="shared" si="246"/>
        <v>0.46493833807180196</v>
      </c>
      <c r="AD1513" s="121" t="str">
        <f t="shared" si="247"/>
        <v/>
      </c>
      <c r="AE1513" s="121">
        <f t="shared" si="248"/>
        <v>0.39740056258358203</v>
      </c>
      <c r="AF1513" s="121" t="str">
        <f t="shared" si="249"/>
        <v/>
      </c>
      <c r="BK1513" s="130"/>
      <c r="BL1513" s="130">
        <f t="shared" si="241"/>
        <v>6.2912000000001145</v>
      </c>
      <c r="BM1513" s="147">
        <f t="shared" si="242"/>
        <v>0.50618853109920459</v>
      </c>
      <c r="BN1513" s="130">
        <f t="shared" si="243"/>
        <v>7.2706459019677983E-4</v>
      </c>
      <c r="BO1513" s="130" t="str">
        <f t="shared" si="239"/>
        <v/>
      </c>
      <c r="BP1513" s="122" t="str">
        <f t="shared" si="240"/>
        <v/>
      </c>
    </row>
    <row r="1514" spans="26:68" ht="20.100000000000001" customHeight="1" x14ac:dyDescent="0.25">
      <c r="Z1514" s="121">
        <v>979</v>
      </c>
      <c r="AA1514" s="121">
        <f t="shared" si="244"/>
        <v>-8.4000000000000075E-2</v>
      </c>
      <c r="AB1514" s="121">
        <f t="shared" si="245"/>
        <v>0.39753729189320369</v>
      </c>
      <c r="AC1514" s="121">
        <f t="shared" si="246"/>
        <v>0.46652821588491317</v>
      </c>
      <c r="AD1514" s="121" t="str">
        <f t="shared" si="247"/>
        <v/>
      </c>
      <c r="AE1514" s="121">
        <f t="shared" si="248"/>
        <v>0.39753729189320369</v>
      </c>
      <c r="AF1514" s="121" t="str">
        <f t="shared" si="249"/>
        <v/>
      </c>
      <c r="BK1514" s="130"/>
      <c r="BL1514" s="130">
        <f t="shared" si="241"/>
        <v>6.2976000000001147</v>
      </c>
      <c r="BM1514" s="147">
        <f t="shared" si="242"/>
        <v>0.50546146650900781</v>
      </c>
      <c r="BN1514" s="130">
        <f t="shared" si="243"/>
        <v>7.2658535888381337E-4</v>
      </c>
      <c r="BO1514" s="130" t="str">
        <f t="shared" si="239"/>
        <v/>
      </c>
      <c r="BP1514" s="122" t="str">
        <f t="shared" si="240"/>
        <v/>
      </c>
    </row>
    <row r="1515" spans="26:68" ht="20.100000000000001" customHeight="1" x14ac:dyDescent="0.25">
      <c r="Z1515" s="121">
        <v>980</v>
      </c>
      <c r="AA1515" s="121">
        <f t="shared" si="244"/>
        <v>-8.0000000000000071E-2</v>
      </c>
      <c r="AB1515" s="121">
        <f t="shared" si="245"/>
        <v>0.39766770551160885</v>
      </c>
      <c r="AC1515" s="121">
        <f t="shared" si="246"/>
        <v>0.46811862798601256</v>
      </c>
      <c r="AD1515" s="121" t="str">
        <f t="shared" si="247"/>
        <v/>
      </c>
      <c r="AE1515" s="121">
        <f t="shared" si="248"/>
        <v>0.39766770551160885</v>
      </c>
      <c r="AF1515" s="121" t="str">
        <f t="shared" si="249"/>
        <v/>
      </c>
      <c r="BK1515" s="130"/>
      <c r="BL1515" s="130">
        <f t="shared" si="241"/>
        <v>6.3040000000001148</v>
      </c>
      <c r="BM1515" s="147">
        <f t="shared" si="242"/>
        <v>0.50473488115012399</v>
      </c>
      <c r="BN1515" s="130">
        <f t="shared" si="243"/>
        <v>7.2610457057309397E-4</v>
      </c>
      <c r="BO1515" s="130" t="str">
        <f t="shared" si="239"/>
        <v/>
      </c>
      <c r="BP1515" s="122" t="str">
        <f t="shared" si="240"/>
        <v/>
      </c>
    </row>
    <row r="1516" spans="26:68" ht="20.100000000000001" customHeight="1" x14ac:dyDescent="0.25">
      <c r="Z1516" s="121">
        <v>981</v>
      </c>
      <c r="AA1516" s="121">
        <f t="shared" si="244"/>
        <v>-7.6000000000000068E-2</v>
      </c>
      <c r="AB1516" s="121">
        <f t="shared" si="245"/>
        <v>0.39779179719302415</v>
      </c>
      <c r="AC1516" s="121">
        <f t="shared" si="246"/>
        <v>0.46970954909974333</v>
      </c>
      <c r="AD1516" s="121" t="str">
        <f t="shared" si="247"/>
        <v/>
      </c>
      <c r="AE1516" s="121">
        <f t="shared" si="248"/>
        <v>0.39779179719302415</v>
      </c>
      <c r="AF1516" s="121" t="str">
        <f t="shared" si="249"/>
        <v/>
      </c>
      <c r="BK1516" s="130"/>
      <c r="BL1516" s="130">
        <f t="shared" si="241"/>
        <v>6.310400000000115</v>
      </c>
      <c r="BM1516" s="147">
        <f t="shared" si="242"/>
        <v>0.5040087765795509</v>
      </c>
      <c r="BN1516" s="130">
        <f t="shared" si="243"/>
        <v>7.2562223257066627E-4</v>
      </c>
      <c r="BO1516" s="130" t="str">
        <f t="shared" si="239"/>
        <v/>
      </c>
      <c r="BP1516" s="122" t="str">
        <f t="shared" si="240"/>
        <v/>
      </c>
    </row>
    <row r="1517" spans="26:68" ht="20.100000000000001" customHeight="1" x14ac:dyDescent="0.25">
      <c r="Z1517" s="121">
        <v>982</v>
      </c>
      <c r="AA1517" s="121">
        <f t="shared" si="244"/>
        <v>-7.2000000000000064E-2</v>
      </c>
      <c r="AB1517" s="121">
        <f t="shared" si="245"/>
        <v>0.39790956099317593</v>
      </c>
      <c r="AC1517" s="121">
        <f t="shared" si="246"/>
        <v>0.47130095392636834</v>
      </c>
      <c r="AD1517" s="121" t="str">
        <f t="shared" si="247"/>
        <v/>
      </c>
      <c r="AE1517" s="121">
        <f t="shared" si="248"/>
        <v>0.39790956099317593</v>
      </c>
      <c r="AF1517" s="121" t="str">
        <f t="shared" si="249"/>
        <v/>
      </c>
      <c r="BK1517" s="130"/>
      <c r="BL1517" s="130">
        <f t="shared" si="241"/>
        <v>6.3168000000001152</v>
      </c>
      <c r="BM1517" s="147">
        <f t="shared" si="242"/>
        <v>0.50328315434698023</v>
      </c>
      <c r="BN1517" s="130">
        <f t="shared" si="243"/>
        <v>7.2513835217102862E-4</v>
      </c>
      <c r="BO1517" s="130" t="str">
        <f t="shared" si="239"/>
        <v/>
      </c>
      <c r="BP1517" s="122" t="str">
        <f t="shared" si="240"/>
        <v/>
      </c>
    </row>
    <row r="1518" spans="26:68" ht="20.100000000000001" customHeight="1" x14ac:dyDescent="0.25">
      <c r="Z1518" s="130">
        <v>983</v>
      </c>
      <c r="AA1518" s="121">
        <f t="shared" si="244"/>
        <v>-6.800000000000006E-2</v>
      </c>
      <c r="AB1518" s="121">
        <f t="shared" si="245"/>
        <v>0.3980209912697647</v>
      </c>
      <c r="AC1518" s="121">
        <f t="shared" si="246"/>
        <v>0.47289281714297721</v>
      </c>
      <c r="AD1518" s="121" t="str">
        <f t="shared" si="247"/>
        <v/>
      </c>
      <c r="AE1518" s="121">
        <f t="shared" si="248"/>
        <v>0.3980209912697647</v>
      </c>
      <c r="AF1518" s="121" t="str">
        <f t="shared" si="249"/>
        <v/>
      </c>
      <c r="AM1518" s="130"/>
      <c r="AZ1518" s="130"/>
      <c r="BK1518" s="130"/>
      <c r="BL1518" s="130">
        <f t="shared" si="241"/>
        <v>6.3232000000001154</v>
      </c>
      <c r="BM1518" s="147">
        <f t="shared" si="242"/>
        <v>0.5025580159948092</v>
      </c>
      <c r="BN1518" s="130">
        <f t="shared" si="243"/>
        <v>7.2465293665646691E-4</v>
      </c>
      <c r="BO1518" s="130" t="str">
        <f t="shared" si="239"/>
        <v/>
      </c>
      <c r="BP1518" s="122" t="str">
        <f t="shared" si="240"/>
        <v/>
      </c>
    </row>
    <row r="1519" spans="26:68" ht="20.100000000000001" customHeight="1" x14ac:dyDescent="0.25">
      <c r="Z1519" s="121">
        <v>984</v>
      </c>
      <c r="AA1519" s="121">
        <f t="shared" si="244"/>
        <v>-6.4000000000000057E-2</v>
      </c>
      <c r="AB1519" s="121">
        <f t="shared" si="245"/>
        <v>0.3981260826829161</v>
      </c>
      <c r="AC1519" s="121">
        <f t="shared" si="246"/>
        <v>0.47448511340469507</v>
      </c>
      <c r="AD1519" s="121" t="str">
        <f t="shared" si="247"/>
        <v/>
      </c>
      <c r="AE1519" s="121">
        <f t="shared" si="248"/>
        <v>0.3981260826829161</v>
      </c>
      <c r="AF1519" s="121" t="str">
        <f t="shared" si="249"/>
        <v/>
      </c>
      <c r="BK1519" s="130"/>
      <c r="BL1519" s="130">
        <f t="shared" si="241"/>
        <v>6.3296000000001156</v>
      </c>
      <c r="BM1519" s="147">
        <f t="shared" si="242"/>
        <v>0.50183336305815274</v>
      </c>
      <c r="BN1519" s="130">
        <f t="shared" si="243"/>
        <v>7.2416599329605535E-4</v>
      </c>
      <c r="BO1519" s="130" t="str">
        <f t="shared" si="239"/>
        <v/>
      </c>
      <c r="BP1519" s="122" t="str">
        <f t="shared" si="240"/>
        <v/>
      </c>
    </row>
    <row r="1520" spans="26:68" ht="20.100000000000001" customHeight="1" x14ac:dyDescent="0.25">
      <c r="Z1520" s="121">
        <v>985</v>
      </c>
      <c r="AA1520" s="121">
        <f t="shared" si="244"/>
        <v>-6.0000000000000053E-2</v>
      </c>
      <c r="AB1520" s="121">
        <f t="shared" si="245"/>
        <v>0.39822483019560695</v>
      </c>
      <c r="AC1520" s="121">
        <f t="shared" si="246"/>
        <v>0.47607781734589311</v>
      </c>
      <c r="AD1520" s="121" t="str">
        <f t="shared" si="247"/>
        <v/>
      </c>
      <c r="AE1520" s="121">
        <f t="shared" si="248"/>
        <v>0.39822483019560695</v>
      </c>
      <c r="AF1520" s="121" t="str">
        <f t="shared" si="249"/>
        <v/>
      </c>
      <c r="BK1520" s="130"/>
      <c r="BL1520" s="130">
        <f t="shared" si="241"/>
        <v>6.3360000000001158</v>
      </c>
      <c r="BM1520" s="147">
        <f t="shared" si="242"/>
        <v>0.50110919706485668</v>
      </c>
      <c r="BN1520" s="130">
        <f t="shared" si="243"/>
        <v>7.2367752934932028E-4</v>
      </c>
      <c r="BO1520" s="130" t="str">
        <f t="shared" si="239"/>
        <v/>
      </c>
      <c r="BP1520" s="122" t="str">
        <f t="shared" si="240"/>
        <v/>
      </c>
    </row>
    <row r="1521" spans="26:68" ht="20.100000000000001" customHeight="1" x14ac:dyDescent="0.25">
      <c r="Z1521" s="121">
        <v>986</v>
      </c>
      <c r="AA1521" s="121">
        <f t="shared" si="244"/>
        <v>-5.600000000000005E-2</v>
      </c>
      <c r="AB1521" s="121">
        <f t="shared" si="245"/>
        <v>0.39831722907406775</v>
      </c>
      <c r="AC1521" s="121">
        <f t="shared" si="246"/>
        <v>0.4776709035814008</v>
      </c>
      <c r="AD1521" s="121" t="str">
        <f t="shared" si="247"/>
        <v/>
      </c>
      <c r="AE1521" s="121">
        <f t="shared" si="248"/>
        <v>0.39831722907406775</v>
      </c>
      <c r="AF1521" s="121" t="str">
        <f t="shared" si="249"/>
        <v/>
      </c>
      <c r="BK1521" s="130"/>
      <c r="BL1521" s="130">
        <f t="shared" si="241"/>
        <v>6.3424000000001159</v>
      </c>
      <c r="BM1521" s="147">
        <f t="shared" si="242"/>
        <v>0.50038551953550736</v>
      </c>
      <c r="BN1521" s="130">
        <f t="shared" si="243"/>
        <v>7.2318755206102203E-4</v>
      </c>
      <c r="BO1521" s="130" t="str">
        <f t="shared" si="239"/>
        <v/>
      </c>
      <c r="BP1521" s="122" t="str">
        <f t="shared" si="240"/>
        <v/>
      </c>
    </row>
    <row r="1522" spans="26:68" ht="20.100000000000001" customHeight="1" x14ac:dyDescent="0.25">
      <c r="Z1522" s="121">
        <v>987</v>
      </c>
      <c r="AA1522" s="121">
        <f t="shared" si="244"/>
        <v>-5.2000000000000046E-2</v>
      </c>
      <c r="AB1522" s="121">
        <f t="shared" si="245"/>
        <v>0.39840327488816113</v>
      </c>
      <c r="AC1522" s="121">
        <f t="shared" si="246"/>
        <v>0.47926434670771967</v>
      </c>
      <c r="AD1522" s="121" t="str">
        <f t="shared" si="247"/>
        <v/>
      </c>
      <c r="AE1522" s="121">
        <f t="shared" si="248"/>
        <v>0.39840327488816113</v>
      </c>
      <c r="AF1522" s="121" t="str">
        <f t="shared" si="249"/>
        <v/>
      </c>
      <c r="BK1522" s="130"/>
      <c r="BL1522" s="130">
        <f t="shared" si="241"/>
        <v>6.3488000000001161</v>
      </c>
      <c r="BM1522" s="147">
        <f t="shared" si="242"/>
        <v>0.49966233198344634</v>
      </c>
      <c r="BN1522" s="130">
        <f t="shared" si="243"/>
        <v>7.2269606866459668E-4</v>
      </c>
      <c r="BO1522" s="130" t="str">
        <f t="shared" si="239"/>
        <v/>
      </c>
      <c r="BP1522" s="122" t="str">
        <f t="shared" si="240"/>
        <v/>
      </c>
    </row>
    <row r="1523" spans="26:68" ht="20.100000000000001" customHeight="1" x14ac:dyDescent="0.25">
      <c r="Z1523" s="121">
        <v>988</v>
      </c>
      <c r="AA1523" s="121">
        <f t="shared" si="244"/>
        <v>-4.8000000000000043E-2</v>
      </c>
      <c r="AB1523" s="121">
        <f t="shared" si="245"/>
        <v>0.39848296351173551</v>
      </c>
      <c r="AC1523" s="121">
        <f t="shared" si="246"/>
        <v>0.48085812130423855</v>
      </c>
      <c r="AD1523" s="121" t="str">
        <f t="shared" si="247"/>
        <v/>
      </c>
      <c r="AE1523" s="121">
        <f t="shared" si="248"/>
        <v>0.39848296351173551</v>
      </c>
      <c r="AF1523" s="121" t="str">
        <f t="shared" si="249"/>
        <v/>
      </c>
      <c r="BK1523" s="130"/>
      <c r="BL1523" s="130">
        <f t="shared" si="241"/>
        <v>6.3552000000001163</v>
      </c>
      <c r="BM1523" s="147">
        <f t="shared" si="242"/>
        <v>0.49893963591478174</v>
      </c>
      <c r="BN1523" s="130">
        <f t="shared" si="243"/>
        <v>7.2220308638293318E-4</v>
      </c>
      <c r="BO1523" s="130" t="str">
        <f t="shared" si="239"/>
        <v/>
      </c>
      <c r="BP1523" s="122" t="str">
        <f t="shared" si="240"/>
        <v/>
      </c>
    </row>
    <row r="1524" spans="26:68" ht="20.100000000000001" customHeight="1" x14ac:dyDescent="0.25">
      <c r="Z1524" s="130">
        <v>989</v>
      </c>
      <c r="AA1524" s="121">
        <f t="shared" si="244"/>
        <v>-4.4000000000000039E-2</v>
      </c>
      <c r="AB1524" s="121">
        <f t="shared" si="245"/>
        <v>0.39855629112295499</v>
      </c>
      <c r="AC1524" s="121">
        <f t="shared" si="246"/>
        <v>0.48245220193445021</v>
      </c>
      <c r="AD1524" s="121" t="str">
        <f t="shared" si="247"/>
        <v/>
      </c>
      <c r="AE1524" s="121">
        <f t="shared" si="248"/>
        <v>0.39855629112295499</v>
      </c>
      <c r="AF1524" s="121" t="str">
        <f t="shared" si="249"/>
        <v/>
      </c>
      <c r="AM1524" s="130"/>
      <c r="AZ1524" s="130"/>
      <c r="BK1524" s="130"/>
      <c r="BL1524" s="130">
        <f t="shared" si="241"/>
        <v>6.3616000000001165</v>
      </c>
      <c r="BM1524" s="147">
        <f t="shared" si="242"/>
        <v>0.49821743282839881</v>
      </c>
      <c r="BN1524" s="130">
        <f t="shared" si="243"/>
        <v>7.2170861242393247E-4</v>
      </c>
      <c r="BO1524" s="130" t="str">
        <f t="shared" si="239"/>
        <v/>
      </c>
      <c r="BP1524" s="122" t="str">
        <f t="shared" si="240"/>
        <v/>
      </c>
    </row>
    <row r="1525" spans="26:68" ht="20.100000000000001" customHeight="1" x14ac:dyDescent="0.25">
      <c r="Z1525" s="121">
        <v>990</v>
      </c>
      <c r="AA1525" s="121">
        <f t="shared" si="244"/>
        <v>-4.0000000000000036E-2</v>
      </c>
      <c r="AB1525" s="121">
        <f t="shared" si="245"/>
        <v>0.39862325420460504</v>
      </c>
      <c r="AC1525" s="121">
        <f t="shared" si="246"/>
        <v>0.48404656314716921</v>
      </c>
      <c r="AD1525" s="121" t="str">
        <f t="shared" si="247"/>
        <v/>
      </c>
      <c r="AE1525" s="121">
        <f t="shared" si="248"/>
        <v>0.39862325420460504</v>
      </c>
      <c r="AF1525" s="121" t="str">
        <f t="shared" si="249"/>
        <v/>
      </c>
      <c r="BK1525" s="130"/>
      <c r="BL1525" s="130">
        <f t="shared" si="241"/>
        <v>6.3680000000001167</v>
      </c>
      <c r="BM1525" s="147">
        <f t="shared" si="242"/>
        <v>0.49749572421597488</v>
      </c>
      <c r="BN1525" s="130">
        <f t="shared" si="243"/>
        <v>7.2121265398583656E-4</v>
      </c>
      <c r="BO1525" s="130" t="str">
        <f t="shared" si="239"/>
        <v/>
      </c>
      <c r="BP1525" s="122" t="str">
        <f t="shared" si="240"/>
        <v/>
      </c>
    </row>
    <row r="1526" spans="26:68" ht="20.100000000000001" customHeight="1" x14ac:dyDescent="0.25">
      <c r="Z1526" s="121">
        <v>991</v>
      </c>
      <c r="AA1526" s="121">
        <f t="shared" si="244"/>
        <v>-3.6000000000000032E-2</v>
      </c>
      <c r="AB1526" s="121">
        <f t="shared" si="245"/>
        <v>0.3986838495443733</v>
      </c>
      <c r="AC1526" s="121">
        <f t="shared" si="246"/>
        <v>0.48564117947775098</v>
      </c>
      <c r="AD1526" s="121" t="str">
        <f t="shared" si="247"/>
        <v/>
      </c>
      <c r="AE1526" s="121">
        <f t="shared" si="248"/>
        <v>0.3986838495443733</v>
      </c>
      <c r="AF1526" s="121" t="str">
        <f t="shared" si="249"/>
        <v/>
      </c>
      <c r="BK1526" s="130"/>
      <c r="BL1526" s="130">
        <f t="shared" si="241"/>
        <v>6.3744000000001169</v>
      </c>
      <c r="BM1526" s="147">
        <f t="shared" si="242"/>
        <v>0.49677451156198904</v>
      </c>
      <c r="BN1526" s="130">
        <f t="shared" si="243"/>
        <v>7.207152182522325E-4</v>
      </c>
      <c r="BO1526" s="130" t="str">
        <f t="shared" si="239"/>
        <v/>
      </c>
      <c r="BP1526" s="122" t="str">
        <f t="shared" si="240"/>
        <v/>
      </c>
    </row>
    <row r="1527" spans="26:68" ht="20.100000000000001" customHeight="1" x14ac:dyDescent="0.25">
      <c r="Z1527" s="121">
        <v>992</v>
      </c>
      <c r="AA1527" s="121">
        <f t="shared" si="244"/>
        <v>-3.2000000000000028E-2</v>
      </c>
      <c r="AB1527" s="121">
        <f t="shared" si="245"/>
        <v>0.39873807423510665</v>
      </c>
      <c r="AC1527" s="121">
        <f t="shared" si="246"/>
        <v>0.48723602544931194</v>
      </c>
      <c r="AD1527" s="121" t="str">
        <f t="shared" si="247"/>
        <v/>
      </c>
      <c r="AE1527" s="121">
        <f t="shared" si="248"/>
        <v>0.39873807423510665</v>
      </c>
      <c r="AF1527" s="121" t="str">
        <f t="shared" si="249"/>
        <v/>
      </c>
      <c r="BK1527" s="130"/>
      <c r="BL1527" s="130">
        <f t="shared" si="241"/>
        <v>6.380800000000117</v>
      </c>
      <c r="BM1527" s="147">
        <f t="shared" si="242"/>
        <v>0.49605379634373681</v>
      </c>
      <c r="BN1527" s="130">
        <f t="shared" si="243"/>
        <v>7.2021631239671535E-4</v>
      </c>
      <c r="BO1527" s="130" t="str">
        <f t="shared" si="239"/>
        <v/>
      </c>
      <c r="BP1527" s="122" t="str">
        <f t="shared" si="240"/>
        <v/>
      </c>
    </row>
    <row r="1528" spans="26:68" ht="20.100000000000001" customHeight="1" x14ac:dyDescent="0.25">
      <c r="Z1528" s="121">
        <v>993</v>
      </c>
      <c r="AA1528" s="121">
        <f t="shared" si="244"/>
        <v>-2.8000000000000025E-2</v>
      </c>
      <c r="AB1528" s="121">
        <f t="shared" si="245"/>
        <v>0.3987859256750439</v>
      </c>
      <c r="AC1528" s="121">
        <f t="shared" si="246"/>
        <v>0.48883107557395056</v>
      </c>
      <c r="AD1528" s="121" t="str">
        <f t="shared" si="247"/>
        <v/>
      </c>
      <c r="AE1528" s="121">
        <f t="shared" si="248"/>
        <v>0.3987859256750439</v>
      </c>
      <c r="AF1528" s="121" t="str">
        <f t="shared" si="249"/>
        <v/>
      </c>
      <c r="BK1528" s="130"/>
      <c r="BL1528" s="130">
        <f t="shared" si="241"/>
        <v>6.3872000000001172</v>
      </c>
      <c r="BM1528" s="147">
        <f t="shared" si="242"/>
        <v>0.49533358003134009</v>
      </c>
      <c r="BN1528" s="130">
        <f t="shared" si="243"/>
        <v>7.1971594357811419E-4</v>
      </c>
      <c r="BO1528" s="130" t="str">
        <f t="shared" si="239"/>
        <v/>
      </c>
      <c r="BP1528" s="122" t="str">
        <f t="shared" si="240"/>
        <v/>
      </c>
    </row>
    <row r="1529" spans="26:68" ht="20.100000000000001" customHeight="1" x14ac:dyDescent="0.25">
      <c r="Z1529" s="121">
        <v>994</v>
      </c>
      <c r="AA1529" s="121">
        <f t="shared" si="244"/>
        <v>-2.4000000000000021E-2</v>
      </c>
      <c r="AB1529" s="121">
        <f t="shared" si="245"/>
        <v>0.39882740156802315</v>
      </c>
      <c r="AC1529" s="121">
        <f t="shared" si="246"/>
        <v>0.49042630435396939</v>
      </c>
      <c r="AD1529" s="121" t="str">
        <f t="shared" si="247"/>
        <v/>
      </c>
      <c r="AE1529" s="121">
        <f t="shared" si="248"/>
        <v>0.39882740156802315</v>
      </c>
      <c r="AF1529" s="121" t="str">
        <f t="shared" si="249"/>
        <v/>
      </c>
      <c r="BK1529" s="130"/>
      <c r="BL1529" s="130">
        <f t="shared" si="241"/>
        <v>6.3936000000001174</v>
      </c>
      <c r="BM1529" s="147">
        <f t="shared" si="242"/>
        <v>0.49461386408776198</v>
      </c>
      <c r="BN1529" s="130">
        <f t="shared" si="243"/>
        <v>7.1921411894515508E-4</v>
      </c>
      <c r="BO1529" s="130" t="str">
        <f t="shared" si="239"/>
        <v/>
      </c>
      <c r="BP1529" s="122" t="str">
        <f t="shared" si="240"/>
        <v/>
      </c>
    </row>
    <row r="1530" spans="26:68" ht="20.100000000000001" customHeight="1" x14ac:dyDescent="0.25">
      <c r="Z1530" s="121">
        <v>995</v>
      </c>
      <c r="AA1530" s="121">
        <f t="shared" si="244"/>
        <v>-2.0000000000000018E-2</v>
      </c>
      <c r="AB1530" s="121">
        <f t="shared" si="245"/>
        <v>0.39886249992366613</v>
      </c>
      <c r="AC1530" s="121">
        <f t="shared" si="246"/>
        <v>0.492021686283098</v>
      </c>
      <c r="AD1530" s="121" t="str">
        <f t="shared" si="247"/>
        <v/>
      </c>
      <c r="AE1530" s="121">
        <f t="shared" si="248"/>
        <v>0.39886249992366613</v>
      </c>
      <c r="AF1530" s="121" t="str">
        <f t="shared" si="249"/>
        <v/>
      </c>
      <c r="BK1530" s="130"/>
      <c r="BL1530" s="130">
        <f t="shared" si="241"/>
        <v>6.4000000000001176</v>
      </c>
      <c r="BM1530" s="147">
        <f t="shared" si="242"/>
        <v>0.49389464996881682</v>
      </c>
      <c r="BN1530" s="130">
        <f t="shared" si="243"/>
        <v>7.187108456327973E-4</v>
      </c>
      <c r="BO1530" s="130" t="str">
        <f t="shared" si="239"/>
        <v/>
      </c>
      <c r="BP1530" s="122" t="str">
        <f t="shared" si="240"/>
        <v/>
      </c>
    </row>
    <row r="1531" spans="26:68" ht="20.100000000000001" customHeight="1" x14ac:dyDescent="0.25">
      <c r="Z1531" s="130">
        <v>996</v>
      </c>
      <c r="AA1531" s="121">
        <f t="shared" si="244"/>
        <v>-1.6000000000000014E-2</v>
      </c>
      <c r="AB1531" s="121">
        <f t="shared" si="245"/>
        <v>0.39889121905753705</v>
      </c>
      <c r="AC1531" s="121">
        <f t="shared" si="246"/>
        <v>0.49361719584771613</v>
      </c>
      <c r="AD1531" s="121" t="str">
        <f t="shared" si="247"/>
        <v/>
      </c>
      <c r="AE1531" s="121">
        <f t="shared" si="248"/>
        <v>0.39889121905753705</v>
      </c>
      <c r="AF1531" s="121" t="str">
        <f t="shared" si="249"/>
        <v/>
      </c>
      <c r="AM1531" s="130"/>
      <c r="AZ1531" s="130"/>
      <c r="BK1531" s="130"/>
      <c r="BL1531" s="130">
        <f t="shared" si="241"/>
        <v>6.4064000000001178</v>
      </c>
      <c r="BM1531" s="147">
        <f t="shared" si="242"/>
        <v>0.49317593912318403</v>
      </c>
      <c r="BN1531" s="130">
        <f t="shared" si="243"/>
        <v>7.1820613076312156E-4</v>
      </c>
      <c r="BO1531" s="130" t="str">
        <f t="shared" si="239"/>
        <v/>
      </c>
      <c r="BP1531" s="122" t="str">
        <f t="shared" si="240"/>
        <v/>
      </c>
    </row>
    <row r="1532" spans="26:68" ht="20.100000000000001" customHeight="1" x14ac:dyDescent="0.25">
      <c r="Z1532" s="121">
        <v>997</v>
      </c>
      <c r="AA1532" s="121">
        <f t="shared" si="244"/>
        <v>-1.2000000000000011E-2</v>
      </c>
      <c r="AB1532" s="121">
        <f t="shared" si="245"/>
        <v>0.39891355759127739</v>
      </c>
      <c r="AC1532" s="121">
        <f t="shared" si="246"/>
        <v>0.49521280752807784</v>
      </c>
      <c r="AD1532" s="121" t="str">
        <f t="shared" si="247"/>
        <v/>
      </c>
      <c r="AE1532" s="121">
        <f t="shared" si="248"/>
        <v>0.39891355759127739</v>
      </c>
      <c r="AF1532" s="121" t="str">
        <f t="shared" si="249"/>
        <v/>
      </c>
      <c r="BK1532" s="130"/>
      <c r="BL1532" s="130">
        <f t="shared" si="241"/>
        <v>6.412800000000118</v>
      </c>
      <c r="BM1532" s="147">
        <f t="shared" si="242"/>
        <v>0.4924577329924209</v>
      </c>
      <c r="BN1532" s="130">
        <f t="shared" si="243"/>
        <v>7.1769998144721736E-4</v>
      </c>
      <c r="BO1532" s="130" t="str">
        <f t="shared" si="239"/>
        <v/>
      </c>
      <c r="BP1532" s="122" t="str">
        <f t="shared" si="240"/>
        <v/>
      </c>
    </row>
    <row r="1533" spans="26:68" ht="20.100000000000001" customHeight="1" x14ac:dyDescent="0.25">
      <c r="Z1533" s="121">
        <v>998</v>
      </c>
      <c r="AA1533" s="121">
        <f t="shared" si="244"/>
        <v>-8.0000000000000071E-3</v>
      </c>
      <c r="AB1533" s="121">
        <f t="shared" si="245"/>
        <v>0.39892951445271613</v>
      </c>
      <c r="AC1533" s="121">
        <f t="shared" si="246"/>
        <v>0.49680849579953634</v>
      </c>
      <c r="AD1533" s="121" t="str">
        <f t="shared" si="247"/>
        <v/>
      </c>
      <c r="AE1533" s="121">
        <f t="shared" si="248"/>
        <v>0.39892951445271613</v>
      </c>
      <c r="AF1533" s="121" t="str">
        <f t="shared" si="249"/>
        <v/>
      </c>
      <c r="BK1533" s="130"/>
      <c r="BL1533" s="130">
        <f t="shared" si="241"/>
        <v>6.4192000000001181</v>
      </c>
      <c r="BM1533" s="147">
        <f t="shared" si="242"/>
        <v>0.49174003301097369</v>
      </c>
      <c r="BN1533" s="130">
        <f t="shared" si="243"/>
        <v>7.1719240478218538E-4</v>
      </c>
      <c r="BO1533" s="130" t="str">
        <f t="shared" si="239"/>
        <v/>
      </c>
      <c r="BP1533" s="122" t="str">
        <f t="shared" si="240"/>
        <v/>
      </c>
    </row>
    <row r="1534" spans="26:68" ht="20.100000000000001" customHeight="1" x14ac:dyDescent="0.25">
      <c r="Z1534" s="121">
        <v>999</v>
      </c>
      <c r="AA1534" s="121">
        <f t="shared" si="244"/>
        <v>-4.0000000000000036E-3</v>
      </c>
      <c r="AB1534" s="121">
        <f t="shared" si="245"/>
        <v>0.39893908887595564</v>
      </c>
      <c r="AC1534" s="121">
        <f t="shared" si="246"/>
        <v>0.49840423513376836</v>
      </c>
      <c r="AD1534" s="121" t="str">
        <f t="shared" si="247"/>
        <v/>
      </c>
      <c r="AE1534" s="121">
        <f t="shared" si="248"/>
        <v>0.39893908887595564</v>
      </c>
      <c r="AF1534" s="121" t="str">
        <f t="shared" si="249"/>
        <v/>
      </c>
      <c r="BK1534" s="130"/>
      <c r="BL1534" s="130">
        <f t="shared" si="241"/>
        <v>6.4256000000001183</v>
      </c>
      <c r="BM1534" s="147">
        <f t="shared" si="242"/>
        <v>0.4910228406061915</v>
      </c>
      <c r="BN1534" s="130">
        <f t="shared" si="243"/>
        <v>7.1668340785402407E-4</v>
      </c>
      <c r="BO1534" s="130" t="str">
        <f t="shared" si="239"/>
        <v/>
      </c>
      <c r="BP1534" s="122" t="str">
        <f t="shared" si="240"/>
        <v/>
      </c>
    </row>
    <row r="1535" spans="26:68" ht="20.100000000000001" customHeight="1" x14ac:dyDescent="0.25">
      <c r="Z1535" s="121">
        <v>1000</v>
      </c>
      <c r="AA1535" s="121">
        <f t="shared" si="244"/>
        <v>0</v>
      </c>
      <c r="AB1535" s="121">
        <f t="shared" si="245"/>
        <v>0.3989422804014327</v>
      </c>
      <c r="AC1535" s="121">
        <f t="shared" si="246"/>
        <v>0.5</v>
      </c>
      <c r="AD1535" s="121" t="str">
        <f t="shared" si="247"/>
        <v/>
      </c>
      <c r="AE1535" s="121">
        <f t="shared" si="248"/>
        <v>0.3989422804014327</v>
      </c>
      <c r="AF1535" s="121">
        <f t="shared" si="249"/>
        <v>0.3989422804014327</v>
      </c>
      <c r="BK1535" s="130"/>
      <c r="BL1535" s="130">
        <f t="shared" si="241"/>
        <v>6.4320000000001185</v>
      </c>
      <c r="BM1535" s="147">
        <f t="shared" si="242"/>
        <v>0.49030615719833748</v>
      </c>
      <c r="BN1535" s="130">
        <f t="shared" si="243"/>
        <v>7.1617299773429899E-4</v>
      </c>
      <c r="BO1535" s="130" t="str">
        <f t="shared" si="239"/>
        <v/>
      </c>
      <c r="BP1535" s="122" t="str">
        <f t="shared" si="240"/>
        <v/>
      </c>
    </row>
    <row r="1536" spans="26:68" ht="20.100000000000001" customHeight="1" x14ac:dyDescent="0.25">
      <c r="Z1536" s="121">
        <v>1001</v>
      </c>
      <c r="AA1536" s="121">
        <f t="shared" si="244"/>
        <v>4.0000000000004476E-3</v>
      </c>
      <c r="AB1536" s="121">
        <f t="shared" si="245"/>
        <v>0.39893908887595564</v>
      </c>
      <c r="AC1536" s="121">
        <f t="shared" si="246"/>
        <v>0.50159576486623181</v>
      </c>
      <c r="AD1536" s="121" t="str">
        <f t="shared" si="247"/>
        <v/>
      </c>
      <c r="AE1536" s="121">
        <f t="shared" si="248"/>
        <v>0.39893908887595564</v>
      </c>
      <c r="AF1536" s="121" t="str">
        <f t="shared" si="249"/>
        <v/>
      </c>
      <c r="BK1536" s="130"/>
      <c r="BL1536" s="130">
        <f t="shared" si="241"/>
        <v>6.4384000000001187</v>
      </c>
      <c r="BM1536" s="147">
        <f t="shared" si="242"/>
        <v>0.48958998420060318</v>
      </c>
      <c r="BN1536" s="130">
        <f t="shared" si="243"/>
        <v>7.1566118148358449E-4</v>
      </c>
      <c r="BO1536" s="130" t="str">
        <f t="shared" si="239"/>
        <v/>
      </c>
      <c r="BP1536" s="122" t="str">
        <f t="shared" si="240"/>
        <v/>
      </c>
    </row>
    <row r="1537" spans="26:68" ht="20.100000000000001" customHeight="1" x14ac:dyDescent="0.25">
      <c r="Z1537" s="130">
        <v>1002</v>
      </c>
      <c r="AA1537" s="121">
        <f t="shared" si="244"/>
        <v>8.0000000000000071E-3</v>
      </c>
      <c r="AB1537" s="121">
        <f t="shared" si="245"/>
        <v>0.39892951445271613</v>
      </c>
      <c r="AC1537" s="121">
        <f t="shared" si="246"/>
        <v>0.50319150420046366</v>
      </c>
      <c r="AD1537" s="121" t="str">
        <f t="shared" si="247"/>
        <v/>
      </c>
      <c r="AE1537" s="121">
        <f t="shared" si="248"/>
        <v>0.39892951445271613</v>
      </c>
      <c r="AF1537" s="121" t="str">
        <f t="shared" si="249"/>
        <v/>
      </c>
      <c r="AM1537" s="130"/>
      <c r="AZ1537" s="130"/>
      <c r="BK1537" s="130"/>
      <c r="BL1537" s="130">
        <f t="shared" si="241"/>
        <v>6.4448000000001189</v>
      </c>
      <c r="BM1537" s="147">
        <f t="shared" si="242"/>
        <v>0.48887432301911959</v>
      </c>
      <c r="BN1537" s="130">
        <f t="shared" si="243"/>
        <v>7.1514796614902121E-4</v>
      </c>
      <c r="BO1537" s="130" t="str">
        <f t="shared" si="239"/>
        <v/>
      </c>
      <c r="BP1537" s="122" t="str">
        <f t="shared" si="240"/>
        <v/>
      </c>
    </row>
    <row r="1538" spans="26:68" ht="20.100000000000001" customHeight="1" x14ac:dyDescent="0.25">
      <c r="Z1538" s="121">
        <v>1003</v>
      </c>
      <c r="AA1538" s="121">
        <f t="shared" si="244"/>
        <v>1.2000000000000455E-2</v>
      </c>
      <c r="AB1538" s="121">
        <f t="shared" si="245"/>
        <v>0.39891355759127739</v>
      </c>
      <c r="AC1538" s="121">
        <f t="shared" si="246"/>
        <v>0.50478719247192227</v>
      </c>
      <c r="AD1538" s="121" t="str">
        <f t="shared" si="247"/>
        <v/>
      </c>
      <c r="AE1538" s="121">
        <f t="shared" si="248"/>
        <v>0.39891355759127739</v>
      </c>
      <c r="AF1538" s="121" t="str">
        <f t="shared" si="249"/>
        <v/>
      </c>
      <c r="BK1538" s="130"/>
      <c r="BL1538" s="130">
        <f t="shared" si="241"/>
        <v>6.4512000000001191</v>
      </c>
      <c r="BM1538" s="147">
        <f t="shared" si="242"/>
        <v>0.48815917505297057</v>
      </c>
      <c r="BN1538" s="130">
        <f t="shared" si="243"/>
        <v>7.1463335876531531E-4</v>
      </c>
      <c r="BO1538" s="130" t="str">
        <f t="shared" si="239"/>
        <v/>
      </c>
      <c r="BP1538" s="122" t="str">
        <f t="shared" si="240"/>
        <v/>
      </c>
    </row>
    <row r="1539" spans="26:68" ht="20.100000000000001" customHeight="1" x14ac:dyDescent="0.25">
      <c r="Z1539" s="121">
        <v>1004</v>
      </c>
      <c r="AA1539" s="121">
        <f t="shared" si="244"/>
        <v>1.6000000000000014E-2</v>
      </c>
      <c r="AB1539" s="121">
        <f t="shared" si="245"/>
        <v>0.39889121905753705</v>
      </c>
      <c r="AC1539" s="121">
        <f t="shared" si="246"/>
        <v>0.50638280415228387</v>
      </c>
      <c r="AD1539" s="121" t="str">
        <f t="shared" si="247"/>
        <v/>
      </c>
      <c r="AE1539" s="121">
        <f t="shared" si="248"/>
        <v>0.39889121905753705</v>
      </c>
      <c r="AF1539" s="121" t="str">
        <f t="shared" si="249"/>
        <v/>
      </c>
      <c r="BK1539" s="130"/>
      <c r="BL1539" s="130">
        <f t="shared" si="241"/>
        <v>6.4576000000001192</v>
      </c>
      <c r="BM1539" s="147">
        <f t="shared" si="242"/>
        <v>0.48744454169420526</v>
      </c>
      <c r="BN1539" s="130">
        <f t="shared" si="243"/>
        <v>7.1411736635484946E-4</v>
      </c>
      <c r="BO1539" s="130" t="str">
        <f t="shared" si="239"/>
        <v/>
      </c>
      <c r="BP1539" s="122" t="str">
        <f t="shared" si="240"/>
        <v/>
      </c>
    </row>
    <row r="1540" spans="26:68" ht="20.100000000000001" customHeight="1" x14ac:dyDescent="0.25">
      <c r="Z1540" s="121">
        <v>1005</v>
      </c>
      <c r="AA1540" s="121">
        <f t="shared" si="244"/>
        <v>2.0000000000000462E-2</v>
      </c>
      <c r="AB1540" s="121">
        <f t="shared" si="245"/>
        <v>0.39886249992366613</v>
      </c>
      <c r="AC1540" s="121">
        <f t="shared" si="246"/>
        <v>0.50797831371690216</v>
      </c>
      <c r="AD1540" s="121" t="str">
        <f t="shared" si="247"/>
        <v/>
      </c>
      <c r="AE1540" s="121">
        <f t="shared" si="248"/>
        <v>0.39886249992366613</v>
      </c>
      <c r="AF1540" s="121" t="str">
        <f t="shared" si="249"/>
        <v/>
      </c>
      <c r="BK1540" s="130"/>
      <c r="BL1540" s="130">
        <f t="shared" si="241"/>
        <v>6.4640000000001194</v>
      </c>
      <c r="BM1540" s="147">
        <f t="shared" si="242"/>
        <v>0.48673042432785041</v>
      </c>
      <c r="BN1540" s="130">
        <f t="shared" si="243"/>
        <v>7.1359999592512935E-4</v>
      </c>
      <c r="BO1540" s="130" t="str">
        <f t="shared" si="239"/>
        <v/>
      </c>
      <c r="BP1540" s="122" t="str">
        <f t="shared" si="240"/>
        <v/>
      </c>
    </row>
    <row r="1541" spans="26:68" ht="20.100000000000001" customHeight="1" x14ac:dyDescent="0.25">
      <c r="Z1541" s="121">
        <v>1006</v>
      </c>
      <c r="AA1541" s="121">
        <f t="shared" si="244"/>
        <v>2.4000000000000021E-2</v>
      </c>
      <c r="AB1541" s="121">
        <f t="shared" si="245"/>
        <v>0.39882740156802315</v>
      </c>
      <c r="AC1541" s="121">
        <f t="shared" si="246"/>
        <v>0.50957369564603061</v>
      </c>
      <c r="AD1541" s="121" t="str">
        <f t="shared" si="247"/>
        <v/>
      </c>
      <c r="AE1541" s="121">
        <f t="shared" si="248"/>
        <v>0.39882740156802315</v>
      </c>
      <c r="AF1541" s="121" t="str">
        <f t="shared" si="249"/>
        <v/>
      </c>
      <c r="BK1541" s="130"/>
      <c r="BL1541" s="130">
        <f t="shared" si="241"/>
        <v>6.4704000000001196</v>
      </c>
      <c r="BM1541" s="147">
        <f t="shared" si="242"/>
        <v>0.48601682433192528</v>
      </c>
      <c r="BN1541" s="130">
        <f t="shared" si="243"/>
        <v>7.1308125447433479E-4</v>
      </c>
      <c r="BO1541" s="130" t="str">
        <f t="shared" si="239"/>
        <v/>
      </c>
      <c r="BP1541" s="122" t="str">
        <f t="shared" si="240"/>
        <v/>
      </c>
    </row>
    <row r="1542" spans="26:68" ht="20.100000000000001" customHeight="1" x14ac:dyDescent="0.25">
      <c r="Z1542" s="121">
        <v>1007</v>
      </c>
      <c r="AA1542" s="121">
        <f t="shared" si="244"/>
        <v>2.8000000000000469E-2</v>
      </c>
      <c r="AB1542" s="121">
        <f t="shared" si="245"/>
        <v>0.3987859256750439</v>
      </c>
      <c r="AC1542" s="121">
        <f t="shared" si="246"/>
        <v>0.51116892442604966</v>
      </c>
      <c r="AD1542" s="121" t="str">
        <f t="shared" si="247"/>
        <v/>
      </c>
      <c r="AE1542" s="121">
        <f t="shared" si="248"/>
        <v>0.3987859256750439</v>
      </c>
      <c r="AF1542" s="121" t="str">
        <f t="shared" si="249"/>
        <v/>
      </c>
      <c r="BK1542" s="130"/>
      <c r="BL1542" s="130">
        <f t="shared" si="241"/>
        <v>6.4768000000001198</v>
      </c>
      <c r="BM1542" s="147">
        <f t="shared" si="242"/>
        <v>0.48530374307745094</v>
      </c>
      <c r="BN1542" s="130">
        <f t="shared" si="243"/>
        <v>7.1256114898543554E-4</v>
      </c>
      <c r="BO1542" s="130" t="str">
        <f t="shared" si="239"/>
        <v/>
      </c>
      <c r="BP1542" s="122" t="str">
        <f t="shared" si="240"/>
        <v/>
      </c>
    </row>
    <row r="1543" spans="26:68" ht="20.100000000000001" customHeight="1" x14ac:dyDescent="0.25">
      <c r="Z1543" s="121">
        <v>1008</v>
      </c>
      <c r="AA1543" s="121">
        <f t="shared" si="244"/>
        <v>3.2000000000000028E-2</v>
      </c>
      <c r="AB1543" s="121">
        <f t="shared" si="245"/>
        <v>0.39873807423510665</v>
      </c>
      <c r="AC1543" s="121">
        <f t="shared" si="246"/>
        <v>0.51276397455068801</v>
      </c>
      <c r="AD1543" s="121" t="str">
        <f t="shared" si="247"/>
        <v/>
      </c>
      <c r="AE1543" s="121">
        <f t="shared" si="248"/>
        <v>0.39873807423510665</v>
      </c>
      <c r="AF1543" s="121" t="str">
        <f t="shared" si="249"/>
        <v/>
      </c>
      <c r="BK1543" s="130"/>
      <c r="BL1543" s="130">
        <f t="shared" si="241"/>
        <v>6.48320000000012</v>
      </c>
      <c r="BM1543" s="147">
        <f t="shared" si="242"/>
        <v>0.48459118192846551</v>
      </c>
      <c r="BN1543" s="130">
        <f t="shared" si="243"/>
        <v>7.1203968642896687E-4</v>
      </c>
      <c r="BO1543" s="130" t="str">
        <f t="shared" si="239"/>
        <v/>
      </c>
      <c r="BP1543" s="122" t="str">
        <f t="shared" si="240"/>
        <v/>
      </c>
    </row>
    <row r="1544" spans="26:68" ht="20.100000000000001" customHeight="1" x14ac:dyDescent="0.25">
      <c r="Z1544" s="130">
        <v>1009</v>
      </c>
      <c r="AA1544" s="121">
        <f t="shared" si="244"/>
        <v>3.6000000000000476E-2</v>
      </c>
      <c r="AB1544" s="121">
        <f t="shared" si="245"/>
        <v>0.3986838495443733</v>
      </c>
      <c r="AC1544" s="121">
        <f t="shared" si="246"/>
        <v>0.51435882052224913</v>
      </c>
      <c r="AD1544" s="121" t="str">
        <f t="shared" si="247"/>
        <v/>
      </c>
      <c r="AE1544" s="121">
        <f t="shared" si="248"/>
        <v>0.3986838495443733</v>
      </c>
      <c r="AF1544" s="121" t="str">
        <f t="shared" si="249"/>
        <v/>
      </c>
      <c r="AM1544" s="130"/>
      <c r="AZ1544" s="130"/>
      <c r="BK1544" s="130"/>
      <c r="BL1544" s="130">
        <f t="shared" si="241"/>
        <v>6.4896000000001202</v>
      </c>
      <c r="BM1544" s="147">
        <f t="shared" si="242"/>
        <v>0.48387914224203654</v>
      </c>
      <c r="BN1544" s="130">
        <f t="shared" si="243"/>
        <v>7.1151687376302952E-4</v>
      </c>
      <c r="BO1544" s="130" t="str">
        <f t="shared" si="239"/>
        <v/>
      </c>
      <c r="BP1544" s="122" t="str">
        <f t="shared" si="240"/>
        <v/>
      </c>
    </row>
    <row r="1545" spans="26:68" ht="20.100000000000001" customHeight="1" x14ac:dyDescent="0.25">
      <c r="Z1545" s="121">
        <v>1010</v>
      </c>
      <c r="AA1545" s="121">
        <f t="shared" si="244"/>
        <v>4.0000000000000036E-2</v>
      </c>
      <c r="AB1545" s="121">
        <f t="shared" si="245"/>
        <v>0.39862325420460504</v>
      </c>
      <c r="AC1545" s="121">
        <f t="shared" si="246"/>
        <v>0.51595343685283079</v>
      </c>
      <c r="AD1545" s="121" t="str">
        <f t="shared" si="247"/>
        <v/>
      </c>
      <c r="AE1545" s="121">
        <f t="shared" si="248"/>
        <v>0.39862325420460504</v>
      </c>
      <c r="AF1545" s="121" t="str">
        <f t="shared" si="249"/>
        <v/>
      </c>
      <c r="BK1545" s="130"/>
      <c r="BL1545" s="130">
        <f t="shared" si="241"/>
        <v>6.4960000000001203</v>
      </c>
      <c r="BM1545" s="147">
        <f t="shared" si="242"/>
        <v>0.48316762536827351</v>
      </c>
      <c r="BN1545" s="130">
        <f t="shared" si="243"/>
        <v>7.1099271793206853E-4</v>
      </c>
      <c r="BO1545" s="130" t="str">
        <f t="shared" si="239"/>
        <v/>
      </c>
      <c r="BP1545" s="122" t="str">
        <f t="shared" si="240"/>
        <v/>
      </c>
    </row>
    <row r="1546" spans="26:68" ht="20.100000000000001" customHeight="1" x14ac:dyDescent="0.25">
      <c r="Z1546" s="121">
        <v>1011</v>
      </c>
      <c r="AA1546" s="121">
        <f t="shared" si="244"/>
        <v>4.4000000000000483E-2</v>
      </c>
      <c r="AB1546" s="121">
        <f t="shared" si="245"/>
        <v>0.39855629112295499</v>
      </c>
      <c r="AC1546" s="121">
        <f t="shared" si="246"/>
        <v>0.51754779806554996</v>
      </c>
      <c r="AD1546" s="121" t="str">
        <f t="shared" si="247"/>
        <v/>
      </c>
      <c r="AE1546" s="121">
        <f t="shared" si="248"/>
        <v>0.39855629112295499</v>
      </c>
      <c r="AF1546" s="121" t="str">
        <f t="shared" si="249"/>
        <v/>
      </c>
      <c r="BK1546" s="130"/>
      <c r="BL1546" s="130">
        <f t="shared" si="241"/>
        <v>6.5024000000001205</v>
      </c>
      <c r="BM1546" s="147">
        <f t="shared" si="242"/>
        <v>0.48245663265034144</v>
      </c>
      <c r="BN1546" s="130">
        <f t="shared" si="243"/>
        <v>7.104672258695377E-4</v>
      </c>
      <c r="BO1546" s="130" t="str">
        <f t="shared" si="239"/>
        <v/>
      </c>
      <c r="BP1546" s="122" t="str">
        <f t="shared" si="240"/>
        <v/>
      </c>
    </row>
    <row r="1547" spans="26:68" ht="20.100000000000001" customHeight="1" x14ac:dyDescent="0.25">
      <c r="Z1547" s="121">
        <v>1012</v>
      </c>
      <c r="AA1547" s="121">
        <f t="shared" si="244"/>
        <v>4.8000000000000043E-2</v>
      </c>
      <c r="AB1547" s="121">
        <f t="shared" si="245"/>
        <v>0.39848296351173551</v>
      </c>
      <c r="AC1547" s="121">
        <f t="shared" si="246"/>
        <v>0.51914187869576145</v>
      </c>
      <c r="AD1547" s="121" t="str">
        <f t="shared" si="247"/>
        <v/>
      </c>
      <c r="AE1547" s="121">
        <f t="shared" si="248"/>
        <v>0.39848296351173551</v>
      </c>
      <c r="AF1547" s="121" t="str">
        <f t="shared" si="249"/>
        <v/>
      </c>
      <c r="BK1547" s="130"/>
      <c r="BL1547" s="130">
        <f t="shared" si="241"/>
        <v>6.5088000000001207</v>
      </c>
      <c r="BM1547" s="147">
        <f t="shared" si="242"/>
        <v>0.48174616542447191</v>
      </c>
      <c r="BN1547" s="130">
        <f t="shared" si="243"/>
        <v>7.0994040449368079E-4</v>
      </c>
      <c r="BO1547" s="130" t="str">
        <f t="shared" si="239"/>
        <v/>
      </c>
      <c r="BP1547" s="122" t="str">
        <f t="shared" si="240"/>
        <v/>
      </c>
    </row>
    <row r="1548" spans="26:68" ht="20.100000000000001" customHeight="1" x14ac:dyDescent="0.25">
      <c r="Z1548" s="121">
        <v>1013</v>
      </c>
      <c r="AA1548" s="121">
        <f t="shared" si="244"/>
        <v>5.200000000000049E-2</v>
      </c>
      <c r="AB1548" s="121">
        <f t="shared" si="245"/>
        <v>0.39840327488816113</v>
      </c>
      <c r="AC1548" s="121">
        <f t="shared" si="246"/>
        <v>0.52073565329228044</v>
      </c>
      <c r="AD1548" s="121" t="str">
        <f t="shared" si="247"/>
        <v/>
      </c>
      <c r="AE1548" s="121">
        <f t="shared" si="248"/>
        <v>0.39840327488816113</v>
      </c>
      <c r="AF1548" s="121" t="str">
        <f t="shared" si="249"/>
        <v/>
      </c>
      <c r="BK1548" s="130"/>
      <c r="BL1548" s="130">
        <f t="shared" si="241"/>
        <v>6.5152000000001209</v>
      </c>
      <c r="BM1548" s="147">
        <f t="shared" si="242"/>
        <v>0.48103622501997823</v>
      </c>
      <c r="BN1548" s="130">
        <f t="shared" si="243"/>
        <v>7.0941226070975194E-4</v>
      </c>
      <c r="BO1548" s="130" t="str">
        <f t="shared" si="239"/>
        <v/>
      </c>
      <c r="BP1548" s="122" t="str">
        <f t="shared" si="240"/>
        <v/>
      </c>
    </row>
    <row r="1549" spans="26:68" ht="20.100000000000001" customHeight="1" x14ac:dyDescent="0.25">
      <c r="Z1549" s="121">
        <v>1014</v>
      </c>
      <c r="AA1549" s="121">
        <f t="shared" si="244"/>
        <v>5.600000000000005E-2</v>
      </c>
      <c r="AB1549" s="121">
        <f t="shared" si="245"/>
        <v>0.39831722907406775</v>
      </c>
      <c r="AC1549" s="121">
        <f t="shared" si="246"/>
        <v>0.52232909641859915</v>
      </c>
      <c r="AD1549" s="121" t="str">
        <f t="shared" si="247"/>
        <v/>
      </c>
      <c r="AE1549" s="121">
        <f t="shared" si="248"/>
        <v>0.39831722907406775</v>
      </c>
      <c r="AF1549" s="121" t="str">
        <f t="shared" si="249"/>
        <v/>
      </c>
      <c r="BK1549" s="130"/>
      <c r="BL1549" s="130">
        <f t="shared" si="241"/>
        <v>6.5216000000001211</v>
      </c>
      <c r="BM1549" s="147">
        <f t="shared" si="242"/>
        <v>0.48032681275926847</v>
      </c>
      <c r="BN1549" s="130">
        <f t="shared" si="243"/>
        <v>7.0888280141290227E-4</v>
      </c>
      <c r="BO1549" s="130" t="str">
        <f t="shared" si="239"/>
        <v/>
      </c>
      <c r="BP1549" s="122" t="str">
        <f t="shared" si="240"/>
        <v/>
      </c>
    </row>
    <row r="1550" spans="26:68" ht="20.100000000000001" customHeight="1" x14ac:dyDescent="0.25">
      <c r="Z1550" s="130">
        <v>1015</v>
      </c>
      <c r="AA1550" s="121">
        <f t="shared" si="244"/>
        <v>6.0000000000000497E-2</v>
      </c>
      <c r="AB1550" s="121">
        <f t="shared" si="245"/>
        <v>0.39822483019560689</v>
      </c>
      <c r="AC1550" s="121">
        <f t="shared" si="246"/>
        <v>0.52392218265410706</v>
      </c>
      <c r="AD1550" s="121" t="str">
        <f t="shared" si="247"/>
        <v/>
      </c>
      <c r="AE1550" s="121">
        <f t="shared" si="248"/>
        <v>0.39822483019560689</v>
      </c>
      <c r="AF1550" s="121" t="str">
        <f t="shared" si="249"/>
        <v/>
      </c>
      <c r="AM1550" s="130"/>
      <c r="AZ1550" s="130"/>
      <c r="BK1550" s="130"/>
      <c r="BL1550" s="130">
        <f t="shared" si="241"/>
        <v>6.5280000000001213</v>
      </c>
      <c r="BM1550" s="147">
        <f t="shared" si="242"/>
        <v>0.47961792995785557</v>
      </c>
      <c r="BN1550" s="130">
        <f t="shared" si="243"/>
        <v>7.0835203348207365E-4</v>
      </c>
      <c r="BO1550" s="130" t="str">
        <f t="shared" si="239"/>
        <v/>
      </c>
      <c r="BP1550" s="122" t="str">
        <f t="shared" si="240"/>
        <v/>
      </c>
    </row>
    <row r="1551" spans="26:68" ht="20.100000000000001" customHeight="1" x14ac:dyDescent="0.25">
      <c r="Z1551" s="121">
        <v>1016</v>
      </c>
      <c r="AA1551" s="121">
        <f t="shared" si="244"/>
        <v>6.4000000000000057E-2</v>
      </c>
      <c r="AB1551" s="121">
        <f t="shared" si="245"/>
        <v>0.3981260826829161</v>
      </c>
      <c r="AC1551" s="121">
        <f t="shared" si="246"/>
        <v>0.52551488659530499</v>
      </c>
      <c r="AD1551" s="121" t="str">
        <f t="shared" si="247"/>
        <v/>
      </c>
      <c r="AE1551" s="121">
        <f t="shared" si="248"/>
        <v>0.3981260826829161</v>
      </c>
      <c r="AF1551" s="121" t="str">
        <f t="shared" si="249"/>
        <v/>
      </c>
      <c r="BK1551" s="130"/>
      <c r="BL1551" s="130">
        <f t="shared" si="241"/>
        <v>6.5344000000001214</v>
      </c>
      <c r="BM1551" s="147">
        <f t="shared" si="242"/>
        <v>0.4789095779243735</v>
      </c>
      <c r="BN1551" s="130">
        <f t="shared" si="243"/>
        <v>7.0781996378477263E-4</v>
      </c>
      <c r="BO1551" s="130" t="str">
        <f t="shared" si="239"/>
        <v/>
      </c>
      <c r="BP1551" s="122" t="str">
        <f t="shared" si="240"/>
        <v/>
      </c>
    </row>
    <row r="1552" spans="26:68" ht="20.100000000000001" customHeight="1" x14ac:dyDescent="0.25">
      <c r="Z1552" s="121">
        <v>1017</v>
      </c>
      <c r="AA1552" s="121">
        <f t="shared" si="244"/>
        <v>6.8000000000000504E-2</v>
      </c>
      <c r="AB1552" s="121">
        <f t="shared" si="245"/>
        <v>0.3980209912697647</v>
      </c>
      <c r="AC1552" s="121">
        <f t="shared" si="246"/>
        <v>0.52710718285702296</v>
      </c>
      <c r="AD1552" s="121" t="str">
        <f t="shared" si="247"/>
        <v/>
      </c>
      <c r="AE1552" s="121">
        <f t="shared" si="248"/>
        <v>0.3980209912697647</v>
      </c>
      <c r="AF1552" s="121" t="str">
        <f t="shared" si="249"/>
        <v/>
      </c>
      <c r="BK1552" s="130"/>
      <c r="BL1552" s="130">
        <f t="shared" si="241"/>
        <v>6.5408000000001216</v>
      </c>
      <c r="BM1552" s="147">
        <f t="shared" si="242"/>
        <v>0.47820175796058872</v>
      </c>
      <c r="BN1552" s="130">
        <f t="shared" si="243"/>
        <v>7.0728659917485004E-4</v>
      </c>
      <c r="BO1552" s="130" t="str">
        <f t="shared" si="239"/>
        <v/>
      </c>
      <c r="BP1552" s="122" t="str">
        <f t="shared" si="240"/>
        <v/>
      </c>
    </row>
    <row r="1553" spans="26:68" ht="20.100000000000001" customHeight="1" x14ac:dyDescent="0.25">
      <c r="Z1553" s="121">
        <v>1018</v>
      </c>
      <c r="AA1553" s="121">
        <f t="shared" si="244"/>
        <v>7.2000000000000064E-2</v>
      </c>
      <c r="AB1553" s="121">
        <f t="shared" si="245"/>
        <v>0.39790956099317593</v>
      </c>
      <c r="AC1553" s="121">
        <f t="shared" si="246"/>
        <v>0.52869904607363161</v>
      </c>
      <c r="AD1553" s="121" t="str">
        <f t="shared" si="247"/>
        <v/>
      </c>
      <c r="AE1553" s="121">
        <f t="shared" si="248"/>
        <v>0.39790956099317593</v>
      </c>
      <c r="AF1553" s="121" t="str">
        <f t="shared" si="249"/>
        <v/>
      </c>
      <c r="BK1553" s="130"/>
      <c r="BL1553" s="130">
        <f t="shared" si="241"/>
        <v>6.5472000000001218</v>
      </c>
      <c r="BM1553" s="147">
        <f t="shared" si="242"/>
        <v>0.47749447136141387</v>
      </c>
      <c r="BN1553" s="130">
        <f t="shared" si="243"/>
        <v>7.0675194649361117E-4</v>
      </c>
      <c r="BO1553" s="130" t="str">
        <f t="shared" si="239"/>
        <v/>
      </c>
      <c r="BP1553" s="122" t="str">
        <f t="shared" si="240"/>
        <v/>
      </c>
    </row>
    <row r="1554" spans="26:68" ht="20.100000000000001" customHeight="1" x14ac:dyDescent="0.25">
      <c r="Z1554" s="121">
        <v>1019</v>
      </c>
      <c r="AA1554" s="121">
        <f t="shared" si="244"/>
        <v>7.6000000000000512E-2</v>
      </c>
      <c r="AB1554" s="121">
        <f t="shared" si="245"/>
        <v>0.39779179719302415</v>
      </c>
      <c r="AC1554" s="121">
        <f t="shared" si="246"/>
        <v>0.53029045090025684</v>
      </c>
      <c r="AD1554" s="121" t="str">
        <f t="shared" si="247"/>
        <v/>
      </c>
      <c r="AE1554" s="121">
        <f t="shared" si="248"/>
        <v>0.39779179719302415</v>
      </c>
      <c r="AF1554" s="121" t="str">
        <f t="shared" si="249"/>
        <v/>
      </c>
      <c r="BK1554" s="130"/>
      <c r="BL1554" s="130">
        <f t="shared" si="241"/>
        <v>6.553600000000122</v>
      </c>
      <c r="BM1554" s="147">
        <f t="shared" si="242"/>
        <v>0.47678771941492026</v>
      </c>
      <c r="BN1554" s="130">
        <f t="shared" si="243"/>
        <v>7.0621601256837252E-4</v>
      </c>
      <c r="BO1554" s="130" t="str">
        <f t="shared" ref="BO1554:BO1617" si="250">IF(BM1554&lt;(1-$BK$534),BN1554,"")</f>
        <v/>
      </c>
      <c r="BP1554" s="122" t="str">
        <f t="shared" ref="BP1554:BP1617" si="251">IF(BM1554&lt;(1-$BK$540),BN1554,"")</f>
        <v/>
      </c>
    </row>
    <row r="1555" spans="26:68" ht="20.100000000000001" customHeight="1" x14ac:dyDescent="0.25">
      <c r="Z1555" s="121">
        <v>1020</v>
      </c>
      <c r="AA1555" s="121">
        <f t="shared" si="244"/>
        <v>8.0000000000000071E-2</v>
      </c>
      <c r="AB1555" s="121">
        <f t="shared" si="245"/>
        <v>0.39766770551160885</v>
      </c>
      <c r="AC1555" s="121">
        <f t="shared" si="246"/>
        <v>0.53188137201398744</v>
      </c>
      <c r="AD1555" s="121" t="str">
        <f t="shared" si="247"/>
        <v/>
      </c>
      <c r="AE1555" s="121">
        <f t="shared" si="248"/>
        <v>0.39766770551160885</v>
      </c>
      <c r="AF1555" s="121" t="str">
        <f t="shared" si="249"/>
        <v/>
      </c>
      <c r="BK1555" s="130"/>
      <c r="BL1555" s="130">
        <f t="shared" ref="BL1555:BL1618" si="252">BL1554+$BO$526</f>
        <v>6.5600000000001222</v>
      </c>
      <c r="BM1555" s="147">
        <f t="shared" ref="BM1555:BM1618" si="253">_xlfn.CHISQ.DIST.RT(BL1555,7)</f>
        <v>0.47608150340235189</v>
      </c>
      <c r="BN1555" s="130">
        <f t="shared" ref="BN1555:BN1618" si="254">BM1555-BM1556</f>
        <v>7.0567880421468221E-4</v>
      </c>
      <c r="BO1555" s="130" t="str">
        <f t="shared" si="250"/>
        <v/>
      </c>
      <c r="BP1555" s="122" t="str">
        <f t="shared" si="251"/>
        <v/>
      </c>
    </row>
    <row r="1556" spans="26:68" ht="20.100000000000001" customHeight="1" x14ac:dyDescent="0.25">
      <c r="Z1556" s="121">
        <v>1021</v>
      </c>
      <c r="AA1556" s="121">
        <f t="shared" si="244"/>
        <v>8.4000000000000519E-2</v>
      </c>
      <c r="AB1556" s="121">
        <f t="shared" si="245"/>
        <v>0.39753729189320369</v>
      </c>
      <c r="AC1556" s="121">
        <f t="shared" si="246"/>
        <v>0.533471784115087</v>
      </c>
      <c r="AD1556" s="121" t="str">
        <f t="shared" si="247"/>
        <v/>
      </c>
      <c r="AE1556" s="121">
        <f t="shared" si="248"/>
        <v>0.39753729189320369</v>
      </c>
      <c r="AF1556" s="121" t="str">
        <f t="shared" si="249"/>
        <v/>
      </c>
      <c r="BK1556" s="130"/>
      <c r="BL1556" s="130">
        <f t="shared" si="252"/>
        <v>6.5664000000001224</v>
      </c>
      <c r="BM1556" s="147">
        <f t="shared" si="253"/>
        <v>0.47537582459813721</v>
      </c>
      <c r="BN1556" s="130">
        <f t="shared" si="254"/>
        <v>7.051403282333224E-4</v>
      </c>
      <c r="BO1556" s="130" t="str">
        <f t="shared" si="250"/>
        <v/>
      </c>
      <c r="BP1556" s="122" t="str">
        <f t="shared" si="251"/>
        <v/>
      </c>
    </row>
    <row r="1557" spans="26:68" ht="20.100000000000001" customHeight="1" x14ac:dyDescent="0.25">
      <c r="Z1557" s="130">
        <v>1022</v>
      </c>
      <c r="AA1557" s="121">
        <f t="shared" si="244"/>
        <v>8.8000000000000078E-2</v>
      </c>
      <c r="AB1557" s="121">
        <f t="shared" si="245"/>
        <v>0.39740056258358203</v>
      </c>
      <c r="AC1557" s="121">
        <f t="shared" si="246"/>
        <v>0.53506166192819804</v>
      </c>
      <c r="AD1557" s="121" t="str">
        <f t="shared" si="247"/>
        <v/>
      </c>
      <c r="AE1557" s="121">
        <f t="shared" si="248"/>
        <v>0.39740056258358203</v>
      </c>
      <c r="AF1557" s="121" t="str">
        <f t="shared" si="249"/>
        <v/>
      </c>
      <c r="AM1557" s="130"/>
      <c r="AZ1557" s="130"/>
      <c r="BK1557" s="130"/>
      <c r="BL1557" s="130">
        <f t="shared" si="252"/>
        <v>6.5728000000001225</v>
      </c>
      <c r="BM1557" s="147">
        <f t="shared" si="253"/>
        <v>0.47467068426990389</v>
      </c>
      <c r="BN1557" s="130">
        <f t="shared" si="254"/>
        <v>7.0460059141297382E-4</v>
      </c>
      <c r="BO1557" s="130" t="str">
        <f t="shared" si="250"/>
        <v/>
      </c>
      <c r="BP1557" s="122" t="str">
        <f t="shared" si="251"/>
        <v/>
      </c>
    </row>
    <row r="1558" spans="26:68" ht="20.100000000000001" customHeight="1" x14ac:dyDescent="0.25">
      <c r="Z1558" s="121">
        <v>1023</v>
      </c>
      <c r="AA1558" s="121">
        <f t="shared" si="244"/>
        <v>9.2000000000000526E-2</v>
      </c>
      <c r="AB1558" s="121">
        <f t="shared" si="245"/>
        <v>0.39725752412951848</v>
      </c>
      <c r="AC1558" s="121">
        <f t="shared" si="246"/>
        <v>0.53665098020354973</v>
      </c>
      <c r="AD1558" s="121" t="str">
        <f t="shared" si="247"/>
        <v/>
      </c>
      <c r="AE1558" s="121">
        <f t="shared" si="248"/>
        <v>0.39725752412951848</v>
      </c>
      <c r="AF1558" s="121" t="str">
        <f t="shared" si="249"/>
        <v/>
      </c>
      <c r="BK1558" s="130"/>
      <c r="BL1558" s="130">
        <f t="shared" si="252"/>
        <v>6.5792000000001227</v>
      </c>
      <c r="BM1558" s="147">
        <f t="shared" si="253"/>
        <v>0.47396608367849091</v>
      </c>
      <c r="BN1558" s="130">
        <f t="shared" si="254"/>
        <v>7.0405960052810634E-4</v>
      </c>
      <c r="BO1558" s="130" t="str">
        <f t="shared" si="250"/>
        <v/>
      </c>
      <c r="BP1558" s="122" t="str">
        <f t="shared" si="251"/>
        <v/>
      </c>
    </row>
    <row r="1559" spans="26:68" ht="20.100000000000001" customHeight="1" x14ac:dyDescent="0.25">
      <c r="Z1559" s="121">
        <v>1024</v>
      </c>
      <c r="AA1559" s="121">
        <f t="shared" ref="AA1559:AA1622" si="255">$AA$529+(Z1559*$AA$532)</f>
        <v>9.6000000000000085E-2</v>
      </c>
      <c r="AB1559" s="121">
        <f t="shared" ref="AB1559:AB1622" si="256">_xlfn.NORM.DIST(AA1559,AA$525,AA$526,0)</f>
        <v>0.39710818337826648</v>
      </c>
      <c r="AC1559" s="121">
        <f t="shared" ref="AC1559:AC1622" si="257">_xlfn.NORM.DIST(AA1559,AA$525,AA$526,1)</f>
        <v>0.53823971371815793</v>
      </c>
      <c r="AD1559" s="121" t="str">
        <f t="shared" ref="AD1559:AD1622" si="258">IF(OR(AC1559&lt;$AE$531,AC1559&gt;$AE$532),AB1559,"")</f>
        <v/>
      </c>
      <c r="AE1559" s="121">
        <f t="shared" ref="AE1559:AE1622" si="259">IF(AND(AC1559&gt;$AE$531,AC1559&lt;$AE$532),AB1559,"")</f>
        <v>0.39710818337826648</v>
      </c>
      <c r="AF1559" s="121" t="str">
        <f t="shared" ref="AF1559:AF1622" si="260">IF(AB1559=MAX($AB$535:$AB$2535),AB1559,"")</f>
        <v/>
      </c>
      <c r="BK1559" s="130"/>
      <c r="BL1559" s="130">
        <f t="shared" si="252"/>
        <v>6.5856000000001229</v>
      </c>
      <c r="BM1559" s="147">
        <f t="shared" si="253"/>
        <v>0.47326202407796281</v>
      </c>
      <c r="BN1559" s="130">
        <f t="shared" si="254"/>
        <v>7.0351736234208762E-4</v>
      </c>
      <c r="BO1559" s="130" t="str">
        <f t="shared" si="250"/>
        <v/>
      </c>
      <c r="BP1559" s="122" t="str">
        <f t="shared" si="251"/>
        <v/>
      </c>
    </row>
    <row r="1560" spans="26:68" ht="20.100000000000001" customHeight="1" x14ac:dyDescent="0.25">
      <c r="Z1560" s="121">
        <v>1025</v>
      </c>
      <c r="AA1560" s="121">
        <f t="shared" si="255"/>
        <v>9.9999999999999645E-2</v>
      </c>
      <c r="AB1560" s="121">
        <f t="shared" si="256"/>
        <v>0.39695254747701181</v>
      </c>
      <c r="AC1560" s="121">
        <f t="shared" si="257"/>
        <v>0.53982783727702888</v>
      </c>
      <c r="AD1560" s="121" t="str">
        <f t="shared" si="258"/>
        <v/>
      </c>
      <c r="AE1560" s="121">
        <f t="shared" si="259"/>
        <v>0.39695254747701181</v>
      </c>
      <c r="AF1560" s="121" t="str">
        <f t="shared" si="260"/>
        <v/>
      </c>
      <c r="BK1560" s="130"/>
      <c r="BL1560" s="130">
        <f t="shared" si="252"/>
        <v>6.5920000000001231</v>
      </c>
      <c r="BM1560" s="147">
        <f t="shared" si="253"/>
        <v>0.47255850671562072</v>
      </c>
      <c r="BN1560" s="130">
        <f t="shared" si="254"/>
        <v>7.0297388360263113E-4</v>
      </c>
      <c r="BO1560" s="130" t="str">
        <f t="shared" si="250"/>
        <v/>
      </c>
      <c r="BP1560" s="122" t="str">
        <f t="shared" si="251"/>
        <v/>
      </c>
    </row>
    <row r="1561" spans="26:68" ht="20.100000000000001" customHeight="1" x14ac:dyDescent="0.25">
      <c r="Z1561" s="121">
        <v>1026</v>
      </c>
      <c r="AA1561" s="121">
        <f t="shared" si="255"/>
        <v>0.10400000000000009</v>
      </c>
      <c r="AB1561" s="121">
        <f t="shared" si="256"/>
        <v>0.39679062387230274</v>
      </c>
      <c r="AC1561" s="121">
        <f t="shared" si="257"/>
        <v>0.54141532571435613</v>
      </c>
      <c r="AD1561" s="121" t="str">
        <f t="shared" si="258"/>
        <v/>
      </c>
      <c r="AE1561" s="121">
        <f t="shared" si="259"/>
        <v>0.39679062387230274</v>
      </c>
      <c r="AF1561" s="121" t="str">
        <f t="shared" si="260"/>
        <v/>
      </c>
      <c r="BK1561" s="130"/>
      <c r="BL1561" s="130">
        <f t="shared" si="252"/>
        <v>6.5984000000001233</v>
      </c>
      <c r="BM1561" s="147">
        <f t="shared" si="253"/>
        <v>0.47185553283201809</v>
      </c>
      <c r="BN1561" s="130">
        <f t="shared" si="254"/>
        <v>7.0242917104479385E-4</v>
      </c>
      <c r="BO1561" s="130" t="str">
        <f t="shared" si="250"/>
        <v/>
      </c>
      <c r="BP1561" s="122" t="str">
        <f t="shared" si="251"/>
        <v/>
      </c>
    </row>
    <row r="1562" spans="26:68" ht="20.100000000000001" customHeight="1" x14ac:dyDescent="0.25">
      <c r="Z1562" s="121">
        <v>1027</v>
      </c>
      <c r="AA1562" s="121">
        <f t="shared" si="255"/>
        <v>0.10799999999999965</v>
      </c>
      <c r="AB1562" s="121">
        <f t="shared" si="256"/>
        <v>0.3966224203094561</v>
      </c>
      <c r="AC1562" s="121">
        <f t="shared" si="257"/>
        <v>0.54300215389471651</v>
      </c>
      <c r="AD1562" s="121" t="str">
        <f t="shared" si="258"/>
        <v/>
      </c>
      <c r="AE1562" s="121">
        <f t="shared" si="259"/>
        <v>0.3966224203094561</v>
      </c>
      <c r="AF1562" s="121" t="str">
        <f t="shared" si="260"/>
        <v/>
      </c>
      <c r="BK1562" s="130"/>
      <c r="BL1562" s="130">
        <f t="shared" si="252"/>
        <v>6.6048000000001235</v>
      </c>
      <c r="BM1562" s="147">
        <f t="shared" si="253"/>
        <v>0.47115310366097329</v>
      </c>
      <c r="BN1562" s="130">
        <f t="shared" si="254"/>
        <v>7.0188323139086517E-4</v>
      </c>
      <c r="BO1562" s="130" t="str">
        <f t="shared" si="250"/>
        <v/>
      </c>
      <c r="BP1562" s="122" t="str">
        <f t="shared" si="251"/>
        <v/>
      </c>
    </row>
    <row r="1563" spans="26:68" ht="20.100000000000001" customHeight="1" x14ac:dyDescent="0.25">
      <c r="Z1563" s="130">
        <v>1028</v>
      </c>
      <c r="AA1563" s="121">
        <f t="shared" si="255"/>
        <v>0.1120000000000001</v>
      </c>
      <c r="AB1563" s="121">
        <f t="shared" si="256"/>
        <v>0.39644794483193985</v>
      </c>
      <c r="AC1563" s="121">
        <f t="shared" si="257"/>
        <v>0.54458829671426567</v>
      </c>
      <c r="AD1563" s="121" t="str">
        <f t="shared" si="258"/>
        <v/>
      </c>
      <c r="AE1563" s="121">
        <f t="shared" si="259"/>
        <v>0.39644794483193985</v>
      </c>
      <c r="AF1563" s="121" t="str">
        <f t="shared" si="260"/>
        <v/>
      </c>
      <c r="AM1563" s="130"/>
      <c r="AZ1563" s="130"/>
      <c r="BK1563" s="130"/>
      <c r="BL1563" s="130">
        <f t="shared" si="252"/>
        <v>6.6112000000001236</v>
      </c>
      <c r="BM1563" s="147">
        <f t="shared" si="253"/>
        <v>0.47045122042958243</v>
      </c>
      <c r="BN1563" s="130">
        <f t="shared" si="254"/>
        <v>7.0133607135025589E-4</v>
      </c>
      <c r="BO1563" s="130" t="str">
        <f t="shared" si="250"/>
        <v/>
      </c>
      <c r="BP1563" s="122" t="str">
        <f t="shared" si="251"/>
        <v/>
      </c>
    </row>
    <row r="1564" spans="26:68" ht="20.100000000000001" customHeight="1" x14ac:dyDescent="0.25">
      <c r="Z1564" s="121">
        <v>1029</v>
      </c>
      <c r="AA1564" s="121">
        <f t="shared" si="255"/>
        <v>0.11599999999999966</v>
      </c>
      <c r="AB1564" s="121">
        <f t="shared" si="256"/>
        <v>0.39626720578073205</v>
      </c>
      <c r="AC1564" s="121">
        <f t="shared" si="257"/>
        <v>0.5461737291019273</v>
      </c>
      <c r="AD1564" s="121" t="str">
        <f t="shared" si="258"/>
        <v/>
      </c>
      <c r="AE1564" s="121">
        <f t="shared" si="259"/>
        <v>0.39626720578073205</v>
      </c>
      <c r="AF1564" s="121" t="str">
        <f t="shared" si="260"/>
        <v/>
      </c>
      <c r="BK1564" s="130"/>
      <c r="BL1564" s="130">
        <f t="shared" si="252"/>
        <v>6.6176000000001238</v>
      </c>
      <c r="BM1564" s="147">
        <f t="shared" si="253"/>
        <v>0.46974988435823217</v>
      </c>
      <c r="BN1564" s="130">
        <f t="shared" si="254"/>
        <v>7.0078769761749982E-4</v>
      </c>
      <c r="BO1564" s="130" t="str">
        <f t="shared" si="250"/>
        <v/>
      </c>
      <c r="BP1564" s="122" t="str">
        <f t="shared" si="251"/>
        <v/>
      </c>
    </row>
    <row r="1565" spans="26:68" ht="20.100000000000001" customHeight="1" x14ac:dyDescent="0.25">
      <c r="Z1565" s="121">
        <v>1030</v>
      </c>
      <c r="AA1565" s="121">
        <f t="shared" si="255"/>
        <v>0.12000000000000011</v>
      </c>
      <c r="AB1565" s="121">
        <f t="shared" si="256"/>
        <v>0.3960802117936561</v>
      </c>
      <c r="AC1565" s="121">
        <f t="shared" si="257"/>
        <v>0.54775842602058389</v>
      </c>
      <c r="AD1565" s="121" t="str">
        <f t="shared" si="258"/>
        <v/>
      </c>
      <c r="AE1565" s="121">
        <f t="shared" si="259"/>
        <v>0.3960802117936561</v>
      </c>
      <c r="AF1565" s="121" t="str">
        <f t="shared" si="260"/>
        <v/>
      </c>
      <c r="BK1565" s="130"/>
      <c r="BL1565" s="130">
        <f t="shared" si="252"/>
        <v>6.624000000000124</v>
      </c>
      <c r="BM1565" s="147">
        <f t="shared" si="253"/>
        <v>0.46904909666061467</v>
      </c>
      <c r="BN1565" s="130">
        <f t="shared" si="254"/>
        <v>7.0023811687525139E-4</v>
      </c>
      <c r="BO1565" s="130" t="str">
        <f t="shared" si="250"/>
        <v/>
      </c>
      <c r="BP1565" s="122" t="str">
        <f t="shared" si="251"/>
        <v/>
      </c>
    </row>
    <row r="1566" spans="26:68" ht="20.100000000000001" customHeight="1" x14ac:dyDescent="0.25">
      <c r="Z1566" s="121">
        <v>1031</v>
      </c>
      <c r="AA1566" s="121">
        <f t="shared" si="255"/>
        <v>0.12399999999999967</v>
      </c>
      <c r="AB1566" s="121">
        <f t="shared" si="256"/>
        <v>0.39588697180469301</v>
      </c>
      <c r="AC1566" s="121">
        <f t="shared" si="257"/>
        <v>0.54934236246826085</v>
      </c>
      <c r="AD1566" s="121" t="str">
        <f t="shared" si="258"/>
        <v/>
      </c>
      <c r="AE1566" s="121">
        <f t="shared" si="259"/>
        <v>0.39588697180469301</v>
      </c>
      <c r="AF1566" s="121" t="str">
        <f t="shared" si="260"/>
        <v/>
      </c>
      <c r="BK1566" s="130"/>
      <c r="BL1566" s="130">
        <f t="shared" si="252"/>
        <v>6.6304000000001242</v>
      </c>
      <c r="BM1566" s="147">
        <f t="shared" si="253"/>
        <v>0.46834885854373942</v>
      </c>
      <c r="BN1566" s="130">
        <f t="shared" si="254"/>
        <v>6.9968733579173215E-4</v>
      </c>
      <c r="BO1566" s="130" t="str">
        <f t="shared" si="250"/>
        <v/>
      </c>
      <c r="BP1566" s="122" t="str">
        <f t="shared" si="251"/>
        <v/>
      </c>
    </row>
    <row r="1567" spans="26:68" ht="20.100000000000001" customHeight="1" x14ac:dyDescent="0.25">
      <c r="Z1567" s="121">
        <v>1032</v>
      </c>
      <c r="AA1567" s="121">
        <f t="shared" si="255"/>
        <v>0.12800000000000011</v>
      </c>
      <c r="AB1567" s="121">
        <f t="shared" si="256"/>
        <v>0.39568749504326983</v>
      </c>
      <c r="AC1567" s="121">
        <f t="shared" si="257"/>
        <v>0.55092551347931173</v>
      </c>
      <c r="AD1567" s="121" t="str">
        <f t="shared" si="258"/>
        <v/>
      </c>
      <c r="AE1567" s="121">
        <f t="shared" si="259"/>
        <v>0.39568749504326983</v>
      </c>
      <c r="AF1567" s="121" t="str">
        <f t="shared" si="260"/>
        <v/>
      </c>
      <c r="BK1567" s="130"/>
      <c r="BL1567" s="130">
        <f t="shared" si="252"/>
        <v>6.6368000000001244</v>
      </c>
      <c r="BM1567" s="147">
        <f t="shared" si="253"/>
        <v>0.46764917120794769</v>
      </c>
      <c r="BN1567" s="130">
        <f t="shared" si="254"/>
        <v>6.9913536102184093E-4</v>
      </c>
      <c r="BO1567" s="130" t="str">
        <f t="shared" si="250"/>
        <v/>
      </c>
      <c r="BP1567" s="122" t="str">
        <f t="shared" si="251"/>
        <v/>
      </c>
    </row>
    <row r="1568" spans="26:68" ht="20.100000000000001" customHeight="1" x14ac:dyDescent="0.25">
      <c r="Z1568" s="121">
        <v>1033</v>
      </c>
      <c r="AA1568" s="121">
        <f t="shared" si="255"/>
        <v>0.13199999999999967</v>
      </c>
      <c r="AB1568" s="121">
        <f t="shared" si="256"/>
        <v>0.3954817910335251</v>
      </c>
      <c r="AC1568" s="121">
        <f t="shared" si="257"/>
        <v>0.55250785412559622</v>
      </c>
      <c r="AD1568" s="121" t="str">
        <f t="shared" si="258"/>
        <v/>
      </c>
      <c r="AE1568" s="121">
        <f t="shared" si="259"/>
        <v>0.3954817910335251</v>
      </c>
      <c r="AF1568" s="121" t="str">
        <f t="shared" si="260"/>
        <v/>
      </c>
      <c r="BK1568" s="130"/>
      <c r="BL1568" s="130">
        <f t="shared" si="252"/>
        <v>6.6432000000001246</v>
      </c>
      <c r="BM1568" s="147">
        <f t="shared" si="253"/>
        <v>0.46695003584692585</v>
      </c>
      <c r="BN1568" s="130">
        <f t="shared" si="254"/>
        <v>6.9858219920859721E-4</v>
      </c>
      <c r="BO1568" s="130" t="str">
        <f t="shared" si="250"/>
        <v/>
      </c>
      <c r="BP1568" s="122" t="str">
        <f t="shared" si="251"/>
        <v/>
      </c>
    </row>
    <row r="1569" spans="26:68" ht="20.100000000000001" customHeight="1" x14ac:dyDescent="0.25">
      <c r="Z1569" s="121">
        <v>1034</v>
      </c>
      <c r="AA1569" s="121">
        <f t="shared" si="255"/>
        <v>0.13600000000000012</v>
      </c>
      <c r="AB1569" s="121">
        <f t="shared" si="256"/>
        <v>0.3952698695935507</v>
      </c>
      <c r="AC1569" s="121">
        <f t="shared" si="257"/>
        <v>0.55408935951765992</v>
      </c>
      <c r="AD1569" s="121" t="str">
        <f t="shared" si="258"/>
        <v/>
      </c>
      <c r="AE1569" s="121">
        <f t="shared" si="259"/>
        <v>0.3952698695935507</v>
      </c>
      <c r="AF1569" s="121" t="str">
        <f t="shared" si="260"/>
        <v/>
      </c>
      <c r="BK1569" s="130"/>
      <c r="BL1569" s="130">
        <f t="shared" si="252"/>
        <v>6.6496000000001247</v>
      </c>
      <c r="BM1569" s="147">
        <f t="shared" si="253"/>
        <v>0.46625145364771725</v>
      </c>
      <c r="BN1569" s="130">
        <f t="shared" si="254"/>
        <v>6.9802785697903325E-4</v>
      </c>
      <c r="BO1569" s="130" t="str">
        <f t="shared" si="250"/>
        <v/>
      </c>
      <c r="BP1569" s="122" t="str">
        <f t="shared" si="251"/>
        <v/>
      </c>
    </row>
    <row r="1570" spans="26:68" ht="20.100000000000001" customHeight="1" x14ac:dyDescent="0.25">
      <c r="Z1570" s="130">
        <v>1035</v>
      </c>
      <c r="AA1570" s="121">
        <f t="shared" si="255"/>
        <v>0.13999999999999968</v>
      </c>
      <c r="AB1570" s="121">
        <f t="shared" si="256"/>
        <v>0.39505174083461131</v>
      </c>
      <c r="AC1570" s="121">
        <f t="shared" si="257"/>
        <v>0.55567000480590634</v>
      </c>
      <c r="AD1570" s="121" t="str">
        <f t="shared" si="258"/>
        <v/>
      </c>
      <c r="AE1570" s="121">
        <f t="shared" si="259"/>
        <v>0.39505174083461131</v>
      </c>
      <c r="AF1570" s="121" t="str">
        <f t="shared" si="260"/>
        <v/>
      </c>
      <c r="AM1570" s="130"/>
      <c r="AZ1570" s="130"/>
      <c r="BK1570" s="130"/>
      <c r="BL1570" s="130">
        <f t="shared" si="252"/>
        <v>6.6560000000001249</v>
      </c>
      <c r="BM1570" s="147">
        <f t="shared" si="253"/>
        <v>0.46555342579073822</v>
      </c>
      <c r="BN1570" s="130">
        <f t="shared" si="254"/>
        <v>6.9747234094930111E-4</v>
      </c>
      <c r="BO1570" s="130" t="str">
        <f t="shared" si="250"/>
        <v/>
      </c>
      <c r="BP1570" s="122" t="str">
        <f t="shared" si="251"/>
        <v/>
      </c>
    </row>
    <row r="1571" spans="26:68" ht="20.100000000000001" customHeight="1" x14ac:dyDescent="0.25">
      <c r="Z1571" s="121">
        <v>1036</v>
      </c>
      <c r="AA1571" s="121">
        <f t="shared" si="255"/>
        <v>0.14400000000000013</v>
      </c>
      <c r="AB1571" s="121">
        <f t="shared" si="256"/>
        <v>0.39482741516033976</v>
      </c>
      <c r="AC1571" s="121">
        <f t="shared" si="257"/>
        <v>0.55724976518177005</v>
      </c>
      <c r="AD1571" s="121" t="str">
        <f t="shared" si="258"/>
        <v/>
      </c>
      <c r="AE1571" s="121">
        <f t="shared" si="259"/>
        <v>0.39482741516033976</v>
      </c>
      <c r="AF1571" s="121" t="str">
        <f t="shared" si="260"/>
        <v/>
      </c>
      <c r="BK1571" s="130"/>
      <c r="BL1571" s="130">
        <f t="shared" si="252"/>
        <v>6.6624000000001251</v>
      </c>
      <c r="BM1571" s="147">
        <f t="shared" si="253"/>
        <v>0.46485595344978892</v>
      </c>
      <c r="BN1571" s="130">
        <f t="shared" si="254"/>
        <v>6.9691565771967667E-4</v>
      </c>
      <c r="BO1571" s="130" t="str">
        <f t="shared" si="250"/>
        <v/>
      </c>
      <c r="BP1571" s="122" t="str">
        <f t="shared" si="251"/>
        <v/>
      </c>
    </row>
    <row r="1572" spans="26:68" ht="20.100000000000001" customHeight="1" x14ac:dyDescent="0.25">
      <c r="Z1572" s="121">
        <v>1037</v>
      </c>
      <c r="AA1572" s="121">
        <f t="shared" si="255"/>
        <v>0.14799999999999969</v>
      </c>
      <c r="AB1572" s="121">
        <f t="shared" si="256"/>
        <v>0.39459690326591074</v>
      </c>
      <c r="AC1572" s="121">
        <f t="shared" si="257"/>
        <v>0.55882861587888255</v>
      </c>
      <c r="AD1572" s="121" t="str">
        <f t="shared" si="258"/>
        <v/>
      </c>
      <c r="AE1572" s="121">
        <f t="shared" si="259"/>
        <v>0.39459690326591074</v>
      </c>
      <c r="AF1572" s="121" t="str">
        <f t="shared" si="260"/>
        <v/>
      </c>
      <c r="BK1572" s="130"/>
      <c r="BL1572" s="130">
        <f t="shared" si="252"/>
        <v>6.6688000000001253</v>
      </c>
      <c r="BM1572" s="147">
        <f t="shared" si="253"/>
        <v>0.46415903779206924</v>
      </c>
      <c r="BN1572" s="130">
        <f t="shared" si="254"/>
        <v>6.9635781387855644E-4</v>
      </c>
      <c r="BO1572" s="130" t="str">
        <f t="shared" si="250"/>
        <v/>
      </c>
      <c r="BP1572" s="122" t="str">
        <f t="shared" si="251"/>
        <v/>
      </c>
    </row>
    <row r="1573" spans="26:68" ht="20.100000000000001" customHeight="1" x14ac:dyDescent="0.25">
      <c r="Z1573" s="121">
        <v>1038</v>
      </c>
      <c r="AA1573" s="121">
        <f t="shared" si="255"/>
        <v>0.15200000000000014</v>
      </c>
      <c r="AB1573" s="121">
        <f t="shared" si="256"/>
        <v>0.39436021613719041</v>
      </c>
      <c r="AC1573" s="121">
        <f t="shared" si="257"/>
        <v>0.56040653217423875</v>
      </c>
      <c r="AD1573" s="121" t="str">
        <f t="shared" si="258"/>
        <v/>
      </c>
      <c r="AE1573" s="121">
        <f t="shared" si="259"/>
        <v>0.39436021613719041</v>
      </c>
      <c r="AF1573" s="121" t="str">
        <f t="shared" si="260"/>
        <v/>
      </c>
      <c r="BK1573" s="130"/>
      <c r="BL1573" s="130">
        <f t="shared" si="252"/>
        <v>6.6752000000001255</v>
      </c>
      <c r="BM1573" s="147">
        <f t="shared" si="253"/>
        <v>0.46346267997819068</v>
      </c>
      <c r="BN1573" s="130">
        <f t="shared" si="254"/>
        <v>6.9579881599990401E-4</v>
      </c>
      <c r="BO1573" s="130" t="str">
        <f t="shared" si="250"/>
        <v/>
      </c>
      <c r="BP1573" s="122" t="str">
        <f t="shared" si="251"/>
        <v/>
      </c>
    </row>
    <row r="1574" spans="26:68" ht="20.100000000000001" customHeight="1" x14ac:dyDescent="0.25">
      <c r="Z1574" s="121">
        <v>1039</v>
      </c>
      <c r="AA1574" s="121">
        <f t="shared" si="255"/>
        <v>0.15599999999999969</v>
      </c>
      <c r="AB1574" s="121">
        <f t="shared" si="256"/>
        <v>0.39411736504986411</v>
      </c>
      <c r="AC1574" s="121">
        <f t="shared" si="257"/>
        <v>0.56198348938935583</v>
      </c>
      <c r="AD1574" s="121" t="str">
        <f t="shared" si="258"/>
        <v/>
      </c>
      <c r="AE1574" s="121">
        <f t="shared" si="259"/>
        <v>0.39411736504986411</v>
      </c>
      <c r="AF1574" s="121" t="str">
        <f t="shared" si="260"/>
        <v/>
      </c>
      <c r="BK1574" s="130"/>
      <c r="BL1574" s="130">
        <f t="shared" si="252"/>
        <v>6.6816000000001257</v>
      </c>
      <c r="BM1574" s="147">
        <f t="shared" si="253"/>
        <v>0.46276688116219078</v>
      </c>
      <c r="BN1574" s="130">
        <f t="shared" si="254"/>
        <v>6.9523867064580358E-4</v>
      </c>
      <c r="BO1574" s="130" t="str">
        <f t="shared" si="250"/>
        <v/>
      </c>
      <c r="BP1574" s="122" t="str">
        <f t="shared" si="251"/>
        <v/>
      </c>
    </row>
    <row r="1575" spans="26:68" ht="20.100000000000001" customHeight="1" x14ac:dyDescent="0.25">
      <c r="Z1575" s="121">
        <v>1040</v>
      </c>
      <c r="AA1575" s="121">
        <f t="shared" si="255"/>
        <v>0.16000000000000014</v>
      </c>
      <c r="AB1575" s="121">
        <f t="shared" si="256"/>
        <v>0.39386836156854083</v>
      </c>
      <c r="AC1575" s="121">
        <f t="shared" si="257"/>
        <v>0.56355946289143288</v>
      </c>
      <c r="AD1575" s="121" t="str">
        <f t="shared" si="258"/>
        <v/>
      </c>
      <c r="AE1575" s="121">
        <f t="shared" si="259"/>
        <v>0.39386836156854083</v>
      </c>
      <c r="AF1575" s="121" t="str">
        <f t="shared" si="260"/>
        <v/>
      </c>
      <c r="BK1575" s="130"/>
      <c r="BL1575" s="130">
        <f t="shared" si="252"/>
        <v>6.6880000000001258</v>
      </c>
      <c r="BM1575" s="147">
        <f t="shared" si="253"/>
        <v>0.46207164249154498</v>
      </c>
      <c r="BN1575" s="130">
        <f t="shared" si="254"/>
        <v>6.9467738436224113E-4</v>
      </c>
      <c r="BO1575" s="130" t="str">
        <f t="shared" si="250"/>
        <v/>
      </c>
      <c r="BP1575" s="122" t="str">
        <f t="shared" si="251"/>
        <v/>
      </c>
    </row>
    <row r="1576" spans="26:68" ht="20.100000000000001" customHeight="1" x14ac:dyDescent="0.25">
      <c r="Z1576" s="130">
        <v>1041</v>
      </c>
      <c r="AA1576" s="121">
        <f t="shared" si="255"/>
        <v>0.1639999999999997</v>
      </c>
      <c r="AB1576" s="121">
        <f t="shared" si="256"/>
        <v>0.39361321754583578</v>
      </c>
      <c r="AC1576" s="121">
        <f t="shared" si="257"/>
        <v>0.56513442809450287</v>
      </c>
      <c r="AD1576" s="121" t="str">
        <f t="shared" si="258"/>
        <v/>
      </c>
      <c r="AE1576" s="121">
        <f t="shared" si="259"/>
        <v>0.39361321754583578</v>
      </c>
      <c r="AF1576" s="121" t="str">
        <f t="shared" si="260"/>
        <v/>
      </c>
      <c r="AM1576" s="130"/>
      <c r="AZ1576" s="130"/>
      <c r="BK1576" s="130"/>
      <c r="BL1576" s="130">
        <f t="shared" si="252"/>
        <v>6.694400000000126</v>
      </c>
      <c r="BM1576" s="147">
        <f t="shared" si="253"/>
        <v>0.46137696510718273</v>
      </c>
      <c r="BN1576" s="130">
        <f t="shared" si="254"/>
        <v>6.9411496368310122E-4</v>
      </c>
      <c r="BO1576" s="130" t="str">
        <f t="shared" si="250"/>
        <v/>
      </c>
      <c r="BP1576" s="122" t="str">
        <f t="shared" si="251"/>
        <v/>
      </c>
    </row>
    <row r="1577" spans="26:68" ht="20.100000000000001" customHeight="1" x14ac:dyDescent="0.25">
      <c r="Z1577" s="121">
        <v>1042</v>
      </c>
      <c r="AA1577" s="121">
        <f t="shared" si="255"/>
        <v>0.16800000000000015</v>
      </c>
      <c r="AB1577" s="121">
        <f t="shared" si="256"/>
        <v>0.39335194512142974</v>
      </c>
      <c r="AC1577" s="121">
        <f t="shared" si="257"/>
        <v>0.56670836046058459</v>
      </c>
      <c r="AD1577" s="121" t="str">
        <f t="shared" si="258"/>
        <v/>
      </c>
      <c r="AE1577" s="121">
        <f t="shared" si="259"/>
        <v>0.39335194512142974</v>
      </c>
      <c r="AF1577" s="121" t="str">
        <f t="shared" si="260"/>
        <v/>
      </c>
      <c r="BK1577" s="130"/>
      <c r="BL1577" s="130">
        <f t="shared" si="252"/>
        <v>6.7008000000001262</v>
      </c>
      <c r="BM1577" s="147">
        <f t="shared" si="253"/>
        <v>0.46068285014349963</v>
      </c>
      <c r="BN1577" s="130">
        <f t="shared" si="254"/>
        <v>6.9355141512961183E-4</v>
      </c>
      <c r="BO1577" s="130" t="str">
        <f t="shared" si="250"/>
        <v/>
      </c>
      <c r="BP1577" s="122" t="str">
        <f t="shared" si="251"/>
        <v/>
      </c>
    </row>
    <row r="1578" spans="26:68" ht="20.100000000000001" customHeight="1" x14ac:dyDescent="0.25">
      <c r="Z1578" s="121">
        <v>1043</v>
      </c>
      <c r="AA1578" s="121">
        <f t="shared" si="255"/>
        <v>0.17199999999999971</v>
      </c>
      <c r="AB1578" s="121">
        <f t="shared" si="256"/>
        <v>0.39308455672110665</v>
      </c>
      <c r="AC1578" s="121">
        <f t="shared" si="257"/>
        <v>0.5682812355008271</v>
      </c>
      <c r="AD1578" s="121" t="str">
        <f t="shared" si="258"/>
        <v/>
      </c>
      <c r="AE1578" s="121">
        <f t="shared" si="259"/>
        <v>0.39308455672110665</v>
      </c>
      <c r="AF1578" s="121" t="str">
        <f t="shared" si="260"/>
        <v/>
      </c>
      <c r="BK1578" s="130"/>
      <c r="BL1578" s="130">
        <f t="shared" si="252"/>
        <v>6.7072000000001264</v>
      </c>
      <c r="BM1578" s="147">
        <f t="shared" si="253"/>
        <v>0.45998929872837002</v>
      </c>
      <c r="BN1578" s="130">
        <f t="shared" si="254"/>
        <v>6.9298674520690273E-4</v>
      </c>
      <c r="BO1578" s="130" t="str">
        <f t="shared" si="250"/>
        <v/>
      </c>
      <c r="BP1578" s="122" t="str">
        <f t="shared" si="251"/>
        <v/>
      </c>
    </row>
    <row r="1579" spans="26:68" ht="20.100000000000001" customHeight="1" x14ac:dyDescent="0.25">
      <c r="Z1579" s="121">
        <v>1044</v>
      </c>
      <c r="AA1579" s="121">
        <f t="shared" si="255"/>
        <v>0.17600000000000016</v>
      </c>
      <c r="AB1579" s="121">
        <f t="shared" si="256"/>
        <v>0.39281106505576863</v>
      </c>
      <c r="AC1579" s="121">
        <f t="shared" si="257"/>
        <v>0.56985302877665411</v>
      </c>
      <c r="AD1579" s="121" t="str">
        <f t="shared" si="258"/>
        <v/>
      </c>
      <c r="AE1579" s="121">
        <f t="shared" si="259"/>
        <v>0.39281106505576863</v>
      </c>
      <c r="AF1579" s="121" t="str">
        <f t="shared" si="260"/>
        <v/>
      </c>
      <c r="BK1579" s="130"/>
      <c r="BL1579" s="130">
        <f t="shared" si="252"/>
        <v>6.7136000000001266</v>
      </c>
      <c r="BM1579" s="147">
        <f t="shared" si="253"/>
        <v>0.45929631198316312</v>
      </c>
      <c r="BN1579" s="130">
        <f t="shared" si="254"/>
        <v>6.9242096040866841E-4</v>
      </c>
      <c r="BO1579" s="130" t="str">
        <f t="shared" si="250"/>
        <v/>
      </c>
      <c r="BP1579" s="122" t="str">
        <f t="shared" si="251"/>
        <v/>
      </c>
    </row>
    <row r="1580" spans="26:68" ht="20.100000000000001" customHeight="1" x14ac:dyDescent="0.25">
      <c r="Z1580" s="121">
        <v>1045</v>
      </c>
      <c r="AA1580" s="121">
        <f t="shared" si="255"/>
        <v>0.17999999999999972</v>
      </c>
      <c r="AB1580" s="121">
        <f t="shared" si="256"/>
        <v>0.39253148312042896</v>
      </c>
      <c r="AC1580" s="121">
        <f t="shared" si="257"/>
        <v>0.57142371590090058</v>
      </c>
      <c r="AD1580" s="121" t="str">
        <f t="shared" si="258"/>
        <v/>
      </c>
      <c r="AE1580" s="121">
        <f t="shared" si="259"/>
        <v>0.39253148312042896</v>
      </c>
      <c r="AF1580" s="121" t="str">
        <f t="shared" si="260"/>
        <v/>
      </c>
      <c r="BK1580" s="130"/>
      <c r="BL1580" s="130">
        <f t="shared" si="252"/>
        <v>6.7200000000001268</v>
      </c>
      <c r="BM1580" s="147">
        <f t="shared" si="253"/>
        <v>0.45860389102275445</v>
      </c>
      <c r="BN1580" s="130">
        <f t="shared" si="254"/>
        <v>6.9185406721361531E-4</v>
      </c>
      <c r="BO1580" s="130" t="str">
        <f t="shared" si="250"/>
        <v/>
      </c>
      <c r="BP1580" s="122" t="str">
        <f t="shared" si="251"/>
        <v/>
      </c>
    </row>
    <row r="1581" spans="26:68" ht="20.100000000000001" customHeight="1" x14ac:dyDescent="0.25">
      <c r="Z1581" s="121">
        <v>1046</v>
      </c>
      <c r="AA1581" s="121">
        <f t="shared" si="255"/>
        <v>0.18400000000000016</v>
      </c>
      <c r="AB1581" s="121">
        <f t="shared" si="256"/>
        <v>0.39224582419318299</v>
      </c>
      <c r="AC1581" s="121">
        <f t="shared" si="257"/>
        <v>0.57299327253894916</v>
      </c>
      <c r="AD1581" s="121" t="str">
        <f t="shared" si="258"/>
        <v/>
      </c>
      <c r="AE1581" s="121">
        <f t="shared" si="259"/>
        <v>0.39224582419318299</v>
      </c>
      <c r="AF1581" s="121" t="str">
        <f t="shared" si="260"/>
        <v/>
      </c>
      <c r="BK1581" s="130"/>
      <c r="BL1581" s="130">
        <f t="shared" si="252"/>
        <v>6.7264000000001269</v>
      </c>
      <c r="BM1581" s="147">
        <f t="shared" si="253"/>
        <v>0.45791203695554084</v>
      </c>
      <c r="BN1581" s="130">
        <f t="shared" si="254"/>
        <v>6.9128607208834847E-4</v>
      </c>
      <c r="BO1581" s="130" t="str">
        <f t="shared" si="250"/>
        <v/>
      </c>
      <c r="BP1581" s="122" t="str">
        <f t="shared" si="251"/>
        <v/>
      </c>
    </row>
    <row r="1582" spans="26:68" ht="20.100000000000001" customHeight="1" x14ac:dyDescent="0.25">
      <c r="Z1582" s="121">
        <v>1047</v>
      </c>
      <c r="AA1582" s="121">
        <f t="shared" si="255"/>
        <v>0.18799999999999972</v>
      </c>
      <c r="AB1582" s="121">
        <f t="shared" si="256"/>
        <v>0.39195410183415741</v>
      </c>
      <c r="AC1582" s="121">
        <f t="shared" si="257"/>
        <v>0.57456167440985784</v>
      </c>
      <c r="AD1582" s="121" t="str">
        <f t="shared" si="258"/>
        <v/>
      </c>
      <c r="AE1582" s="121">
        <f t="shared" si="259"/>
        <v>0.39195410183415741</v>
      </c>
      <c r="AF1582" s="121" t="str">
        <f t="shared" si="260"/>
        <v/>
      </c>
      <c r="BK1582" s="130"/>
      <c r="BL1582" s="130">
        <f t="shared" si="252"/>
        <v>6.7328000000001271</v>
      </c>
      <c r="BM1582" s="147">
        <f t="shared" si="253"/>
        <v>0.45722075088345249</v>
      </c>
      <c r="BN1582" s="130">
        <f t="shared" si="254"/>
        <v>6.9071698148315264E-4</v>
      </c>
      <c r="BO1582" s="130" t="str">
        <f t="shared" si="250"/>
        <v/>
      </c>
      <c r="BP1582" s="122" t="str">
        <f t="shared" si="251"/>
        <v/>
      </c>
    </row>
    <row r="1583" spans="26:68" ht="20.100000000000001" customHeight="1" x14ac:dyDescent="0.25">
      <c r="Z1583" s="130">
        <v>1048</v>
      </c>
      <c r="AA1583" s="121">
        <f t="shared" si="255"/>
        <v>0.19200000000000017</v>
      </c>
      <c r="AB1583" s="121">
        <f t="shared" si="256"/>
        <v>0.39165632988443705</v>
      </c>
      <c r="AC1583" s="121">
        <f t="shared" si="257"/>
        <v>0.57612889728748906</v>
      </c>
      <c r="AD1583" s="121" t="str">
        <f t="shared" si="258"/>
        <v/>
      </c>
      <c r="AE1583" s="121">
        <f t="shared" si="259"/>
        <v>0.39165632988443705</v>
      </c>
      <c r="AF1583" s="121" t="str">
        <f t="shared" si="260"/>
        <v/>
      </c>
      <c r="AM1583" s="130"/>
      <c r="AZ1583" s="130"/>
      <c r="BK1583" s="130"/>
      <c r="BL1583" s="130">
        <f t="shared" si="252"/>
        <v>6.7392000000001273</v>
      </c>
      <c r="BM1583" s="147">
        <f t="shared" si="253"/>
        <v>0.45653003390196933</v>
      </c>
      <c r="BN1583" s="130">
        <f t="shared" si="254"/>
        <v>6.9014680183787647E-4</v>
      </c>
      <c r="BO1583" s="130" t="str">
        <f t="shared" si="250"/>
        <v/>
      </c>
      <c r="BP1583" s="122" t="str">
        <f t="shared" si="251"/>
        <v/>
      </c>
    </row>
    <row r="1584" spans="26:68" ht="20.100000000000001" customHeight="1" x14ac:dyDescent="0.25">
      <c r="Z1584" s="121">
        <v>1049</v>
      </c>
      <c r="AA1584" s="121">
        <f t="shared" si="255"/>
        <v>0.19599999999999973</v>
      </c>
      <c r="AB1584" s="121">
        <f t="shared" si="256"/>
        <v>0.39135252246497099</v>
      </c>
      <c r="AC1584" s="121">
        <f t="shared" si="257"/>
        <v>0.57769491700162801</v>
      </c>
      <c r="AD1584" s="121" t="str">
        <f t="shared" si="258"/>
        <v/>
      </c>
      <c r="AE1584" s="121">
        <f t="shared" si="259"/>
        <v>0.39135252246497099</v>
      </c>
      <c r="AF1584" s="121" t="str">
        <f t="shared" si="260"/>
        <v/>
      </c>
      <c r="BK1584" s="130"/>
      <c r="BL1584" s="130">
        <f t="shared" si="252"/>
        <v>6.7456000000001275</v>
      </c>
      <c r="BM1584" s="147">
        <f t="shared" si="253"/>
        <v>0.45583988710013146</v>
      </c>
      <c r="BN1584" s="130">
        <f t="shared" si="254"/>
        <v>6.8957553957682549E-4</v>
      </c>
      <c r="BO1584" s="130" t="str">
        <f t="shared" si="250"/>
        <v/>
      </c>
      <c r="BP1584" s="122" t="str">
        <f t="shared" si="251"/>
        <v/>
      </c>
    </row>
    <row r="1585" spans="26:68" ht="20.100000000000001" customHeight="1" x14ac:dyDescent="0.25">
      <c r="Z1585" s="121">
        <v>1050</v>
      </c>
      <c r="AA1585" s="121">
        <f t="shared" si="255"/>
        <v>0.20000000000000018</v>
      </c>
      <c r="AB1585" s="121">
        <f t="shared" si="256"/>
        <v>0.39104269397545588</v>
      </c>
      <c r="AC1585" s="121">
        <f t="shared" si="257"/>
        <v>0.5792597094391031</v>
      </c>
      <c r="AD1585" s="121" t="str">
        <f t="shared" si="258"/>
        <v/>
      </c>
      <c r="AE1585" s="121">
        <f t="shared" si="259"/>
        <v>0.39104269397545588</v>
      </c>
      <c r="AF1585" s="121" t="str">
        <f t="shared" si="260"/>
        <v/>
      </c>
      <c r="BK1585" s="130"/>
      <c r="BL1585" s="130">
        <f t="shared" si="252"/>
        <v>6.7520000000001277</v>
      </c>
      <c r="BM1585" s="147">
        <f t="shared" si="253"/>
        <v>0.45515031156055463</v>
      </c>
      <c r="BN1585" s="130">
        <f t="shared" si="254"/>
        <v>6.8900320110876212E-4</v>
      </c>
      <c r="BO1585" s="130" t="str">
        <f t="shared" si="250"/>
        <v/>
      </c>
      <c r="BP1585" s="122" t="str">
        <f t="shared" si="251"/>
        <v/>
      </c>
    </row>
    <row r="1586" spans="26:68" ht="20.100000000000001" customHeight="1" x14ac:dyDescent="0.25">
      <c r="Z1586" s="121">
        <v>1051</v>
      </c>
      <c r="AA1586" s="121">
        <f t="shared" si="255"/>
        <v>0.20399999999999974</v>
      </c>
      <c r="AB1586" s="121">
        <f t="shared" si="256"/>
        <v>0.39072685909319932</v>
      </c>
      <c r="AC1586" s="121">
        <f t="shared" si="257"/>
        <v>0.5808232505448957</v>
      </c>
      <c r="AD1586" s="121" t="str">
        <f t="shared" si="258"/>
        <v/>
      </c>
      <c r="AE1586" s="121">
        <f t="shared" si="259"/>
        <v>0.39072685909319932</v>
      </c>
      <c r="AF1586" s="121" t="str">
        <f t="shared" si="260"/>
        <v/>
      </c>
      <c r="BK1586" s="130"/>
      <c r="BL1586" s="130">
        <f t="shared" si="252"/>
        <v>6.7584000000001279</v>
      </c>
      <c r="BM1586" s="147">
        <f t="shared" si="253"/>
        <v>0.45446130835944587</v>
      </c>
      <c r="BN1586" s="130">
        <f t="shared" si="254"/>
        <v>6.8842979283478822E-4</v>
      </c>
      <c r="BO1586" s="130" t="str">
        <f t="shared" si="250"/>
        <v/>
      </c>
      <c r="BP1586" s="122" t="str">
        <f t="shared" si="251"/>
        <v/>
      </c>
    </row>
    <row r="1587" spans="26:68" ht="20.100000000000001" customHeight="1" x14ac:dyDescent="0.25">
      <c r="Z1587" s="121">
        <v>1052</v>
      </c>
      <c r="AA1587" s="121">
        <f t="shared" si="255"/>
        <v>0.20800000000000018</v>
      </c>
      <c r="AB1587" s="121">
        <f t="shared" si="256"/>
        <v>0.3904050327719602</v>
      </c>
      <c r="AC1587" s="121">
        <f t="shared" si="257"/>
        <v>0.5823855163232512</v>
      </c>
      <c r="AD1587" s="121" t="str">
        <f t="shared" si="258"/>
        <v/>
      </c>
      <c r="AE1587" s="121">
        <f t="shared" si="259"/>
        <v>0.3904050327719602</v>
      </c>
      <c r="AF1587" s="121" t="str">
        <f t="shared" si="260"/>
        <v/>
      </c>
      <c r="BK1587" s="130"/>
      <c r="BL1587" s="130">
        <f t="shared" si="252"/>
        <v>6.764800000000128</v>
      </c>
      <c r="BM1587" s="147">
        <f t="shared" si="253"/>
        <v>0.45377287856661108</v>
      </c>
      <c r="BN1587" s="130">
        <f t="shared" si="254"/>
        <v>6.8785532113346814E-4</v>
      </c>
      <c r="BO1587" s="130" t="str">
        <f t="shared" si="250"/>
        <v/>
      </c>
      <c r="BP1587" s="122" t="str">
        <f t="shared" si="251"/>
        <v/>
      </c>
    </row>
    <row r="1588" spans="26:68" ht="20.100000000000001" customHeight="1" x14ac:dyDescent="0.25">
      <c r="Z1588" s="121">
        <v>1053</v>
      </c>
      <c r="AA1588" s="121">
        <f t="shared" si="255"/>
        <v>0.21199999999999974</v>
      </c>
      <c r="AB1588" s="121">
        <f t="shared" si="256"/>
        <v>0.39007723024076968</v>
      </c>
      <c r="AC1588" s="121">
        <f t="shared" si="257"/>
        <v>0.58394648283877926</v>
      </c>
      <c r="AD1588" s="121" t="str">
        <f t="shared" si="258"/>
        <v/>
      </c>
      <c r="AE1588" s="121">
        <f t="shared" si="259"/>
        <v>0.39007723024076968</v>
      </c>
      <c r="AF1588" s="121" t="str">
        <f t="shared" si="260"/>
        <v/>
      </c>
      <c r="BK1588" s="130"/>
      <c r="BL1588" s="130">
        <f t="shared" si="252"/>
        <v>6.7712000000001282</v>
      </c>
      <c r="BM1588" s="147">
        <f t="shared" si="253"/>
        <v>0.45308502324547761</v>
      </c>
      <c r="BN1588" s="130">
        <f t="shared" si="254"/>
        <v>6.872797923782592E-4</v>
      </c>
      <c r="BO1588" s="130" t="str">
        <f t="shared" si="250"/>
        <v/>
      </c>
      <c r="BP1588" s="122" t="str">
        <f t="shared" si="251"/>
        <v/>
      </c>
    </row>
    <row r="1589" spans="26:68" ht="20.100000000000001" customHeight="1" x14ac:dyDescent="0.25">
      <c r="Z1589" s="130">
        <v>1054</v>
      </c>
      <c r="AA1589" s="121">
        <f t="shared" si="255"/>
        <v>0.21600000000000019</v>
      </c>
      <c r="AB1589" s="121">
        <f t="shared" si="256"/>
        <v>0.38974346700272944</v>
      </c>
      <c r="AC1589" s="121">
        <f t="shared" si="257"/>
        <v>0.58550612621755604</v>
      </c>
      <c r="AD1589" s="121" t="str">
        <f t="shared" si="258"/>
        <v/>
      </c>
      <c r="AE1589" s="121">
        <f t="shared" si="259"/>
        <v>0.38974346700272944</v>
      </c>
      <c r="AF1589" s="121" t="str">
        <f t="shared" si="260"/>
        <v/>
      </c>
      <c r="AM1589" s="130"/>
      <c r="AZ1589" s="130"/>
      <c r="BK1589" s="130"/>
      <c r="BL1589" s="130">
        <f t="shared" si="252"/>
        <v>6.7776000000001284</v>
      </c>
      <c r="BM1589" s="147">
        <f t="shared" si="253"/>
        <v>0.45239774345309935</v>
      </c>
      <c r="BN1589" s="130">
        <f t="shared" si="254"/>
        <v>6.8670321292318981E-4</v>
      </c>
      <c r="BO1589" s="130" t="str">
        <f t="shared" si="250"/>
        <v/>
      </c>
      <c r="BP1589" s="122" t="str">
        <f t="shared" si="251"/>
        <v/>
      </c>
    </row>
    <row r="1590" spans="26:68" ht="20.100000000000001" customHeight="1" x14ac:dyDescent="0.25">
      <c r="Z1590" s="121">
        <v>1055</v>
      </c>
      <c r="AA1590" s="121">
        <f t="shared" si="255"/>
        <v>0.21999999999999975</v>
      </c>
      <c r="AB1590" s="121">
        <f t="shared" si="256"/>
        <v>0.38940375883379047</v>
      </c>
      <c r="AC1590" s="121">
        <f t="shared" si="257"/>
        <v>0.58706442264821446</v>
      </c>
      <c r="AD1590" s="121" t="str">
        <f t="shared" si="258"/>
        <v/>
      </c>
      <c r="AE1590" s="121">
        <f t="shared" si="259"/>
        <v>0.38940375883379047</v>
      </c>
      <c r="AF1590" s="121" t="str">
        <f t="shared" si="260"/>
        <v/>
      </c>
      <c r="BK1590" s="130"/>
      <c r="BL1590" s="130">
        <f t="shared" si="252"/>
        <v>6.7840000000001286</v>
      </c>
      <c r="BM1590" s="147">
        <f t="shared" si="253"/>
        <v>0.45171104024017616</v>
      </c>
      <c r="BN1590" s="130">
        <f t="shared" si="254"/>
        <v>6.86125589110409E-4</v>
      </c>
      <c r="BO1590" s="130" t="str">
        <f t="shared" si="250"/>
        <v/>
      </c>
      <c r="BP1590" s="122" t="str">
        <f t="shared" si="251"/>
        <v/>
      </c>
    </row>
    <row r="1591" spans="26:68" ht="20.100000000000001" customHeight="1" x14ac:dyDescent="0.25">
      <c r="Z1591" s="121">
        <v>1056</v>
      </c>
      <c r="AA1591" s="121">
        <f t="shared" si="255"/>
        <v>0.2240000000000002</v>
      </c>
      <c r="AB1591" s="121">
        <f t="shared" si="256"/>
        <v>0.38905812178150972</v>
      </c>
      <c r="AC1591" s="121">
        <f t="shared" si="257"/>
        <v>0.58862134838303659</v>
      </c>
      <c r="AD1591" s="121" t="str">
        <f t="shared" si="258"/>
        <v/>
      </c>
      <c r="AE1591" s="121">
        <f t="shared" si="259"/>
        <v>0.38905812178150972</v>
      </c>
      <c r="AF1591" s="121" t="str">
        <f t="shared" si="260"/>
        <v/>
      </c>
      <c r="BK1591" s="130"/>
      <c r="BL1591" s="130">
        <f t="shared" si="252"/>
        <v>6.7904000000001288</v>
      </c>
      <c r="BM1591" s="147">
        <f t="shared" si="253"/>
        <v>0.45102491465106576</v>
      </c>
      <c r="BN1591" s="130">
        <f t="shared" si="254"/>
        <v>6.8554692726829902E-4</v>
      </c>
      <c r="BO1591" s="130" t="str">
        <f t="shared" si="250"/>
        <v/>
      </c>
      <c r="BP1591" s="122" t="str">
        <f t="shared" si="251"/>
        <v/>
      </c>
    </row>
    <row r="1592" spans="26:68" ht="20.100000000000001" customHeight="1" x14ac:dyDescent="0.25">
      <c r="Z1592" s="121">
        <v>1057</v>
      </c>
      <c r="AA1592" s="121">
        <f t="shared" si="255"/>
        <v>0.22799999999999976</v>
      </c>
      <c r="AB1592" s="121">
        <f t="shared" si="256"/>
        <v>0.38870657216378751</v>
      </c>
      <c r="AC1592" s="121">
        <f t="shared" si="257"/>
        <v>0.5901768797390341</v>
      </c>
      <c r="AD1592" s="121" t="str">
        <f t="shared" si="258"/>
        <v/>
      </c>
      <c r="AE1592" s="121">
        <f t="shared" si="259"/>
        <v>0.38870657216378751</v>
      </c>
      <c r="AF1592" s="121" t="str">
        <f t="shared" si="260"/>
        <v/>
      </c>
      <c r="BK1592" s="130"/>
      <c r="BL1592" s="130">
        <f t="shared" si="252"/>
        <v>6.796800000000129</v>
      </c>
      <c r="BM1592" s="147">
        <f t="shared" si="253"/>
        <v>0.45033936772379746</v>
      </c>
      <c r="BN1592" s="130">
        <f t="shared" si="254"/>
        <v>6.8496723371114232E-4</v>
      </c>
      <c r="BO1592" s="130" t="str">
        <f t="shared" si="250"/>
        <v/>
      </c>
      <c r="BP1592" s="122" t="str">
        <f t="shared" si="251"/>
        <v/>
      </c>
    </row>
    <row r="1593" spans="26:68" ht="20.100000000000001" customHeight="1" x14ac:dyDescent="0.25">
      <c r="Z1593" s="121">
        <v>1058</v>
      </c>
      <c r="AA1593" s="121">
        <f t="shared" si="255"/>
        <v>0.23200000000000021</v>
      </c>
      <c r="AB1593" s="121">
        <f t="shared" si="256"/>
        <v>0.38834912656758286</v>
      </c>
      <c r="AC1593" s="121">
        <f t="shared" si="257"/>
        <v>0.59173099309903032</v>
      </c>
      <c r="AD1593" s="121" t="str">
        <f t="shared" si="258"/>
        <v/>
      </c>
      <c r="AE1593" s="121">
        <f t="shared" si="259"/>
        <v>0.38834912656758286</v>
      </c>
      <c r="AF1593" s="121" t="str">
        <f t="shared" si="260"/>
        <v/>
      </c>
      <c r="BK1593" s="130"/>
      <c r="BL1593" s="130">
        <f t="shared" si="252"/>
        <v>6.8032000000001291</v>
      </c>
      <c r="BM1593" s="147">
        <f t="shared" si="253"/>
        <v>0.44965440049008631</v>
      </c>
      <c r="BN1593" s="130">
        <f t="shared" si="254"/>
        <v>6.8438651474023171E-4</v>
      </c>
      <c r="BO1593" s="130" t="str">
        <f t="shared" si="250"/>
        <v/>
      </c>
      <c r="BP1593" s="122" t="str">
        <f t="shared" si="251"/>
        <v/>
      </c>
    </row>
    <row r="1594" spans="26:68" ht="20.100000000000001" customHeight="1" x14ac:dyDescent="0.25">
      <c r="Z1594" s="121">
        <v>1059</v>
      </c>
      <c r="AA1594" s="121">
        <f t="shared" si="255"/>
        <v>0.23599999999999977</v>
      </c>
      <c r="AB1594" s="121">
        <f t="shared" si="256"/>
        <v>0.38798580184761022</v>
      </c>
      <c r="AC1594" s="121">
        <f t="shared" si="257"/>
        <v>0.59328366491273121</v>
      </c>
      <c r="AD1594" s="121" t="str">
        <f t="shared" si="258"/>
        <v/>
      </c>
      <c r="AE1594" s="121">
        <f t="shared" si="259"/>
        <v>0.38798580184761022</v>
      </c>
      <c r="AF1594" s="121" t="str">
        <f t="shared" si="260"/>
        <v/>
      </c>
      <c r="BK1594" s="130"/>
      <c r="BL1594" s="130">
        <f t="shared" si="252"/>
        <v>6.8096000000001293</v>
      </c>
      <c r="BM1594" s="147">
        <f t="shared" si="253"/>
        <v>0.44897001397534608</v>
      </c>
      <c r="BN1594" s="130">
        <f t="shared" si="254"/>
        <v>6.8380477664098382E-4</v>
      </c>
      <c r="BO1594" s="130" t="str">
        <f t="shared" si="250"/>
        <v/>
      </c>
      <c r="BP1594" s="122" t="str">
        <f t="shared" si="251"/>
        <v/>
      </c>
    </row>
    <row r="1595" spans="26:68" ht="20.100000000000001" customHeight="1" x14ac:dyDescent="0.25">
      <c r="Z1595" s="121">
        <v>1060</v>
      </c>
      <c r="AA1595" s="121">
        <f t="shared" si="255"/>
        <v>0.24000000000000021</v>
      </c>
      <c r="AB1595" s="121">
        <f t="shared" si="256"/>
        <v>0.38761661512501411</v>
      </c>
      <c r="AC1595" s="121">
        <f t="shared" si="257"/>
        <v>0.59483487169779603</v>
      </c>
      <c r="AD1595" s="121" t="str">
        <f t="shared" si="258"/>
        <v/>
      </c>
      <c r="AE1595" s="121">
        <f t="shared" si="259"/>
        <v>0.38761661512501411</v>
      </c>
      <c r="AF1595" s="121" t="str">
        <f t="shared" si="260"/>
        <v/>
      </c>
      <c r="BK1595" s="130"/>
      <c r="BL1595" s="130">
        <f t="shared" si="252"/>
        <v>6.8160000000001295</v>
      </c>
      <c r="BM1595" s="147">
        <f t="shared" si="253"/>
        <v>0.4482862091987051</v>
      </c>
      <c r="BN1595" s="130">
        <f t="shared" si="254"/>
        <v>6.8322202568738E-4</v>
      </c>
      <c r="BO1595" s="130" t="str">
        <f t="shared" si="250"/>
        <v/>
      </c>
      <c r="BP1595" s="122" t="str">
        <f t="shared" si="251"/>
        <v/>
      </c>
    </row>
    <row r="1596" spans="26:68" ht="20.100000000000001" customHeight="1" x14ac:dyDescent="0.25">
      <c r="Z1596" s="130">
        <v>1061</v>
      </c>
      <c r="AA1596" s="121">
        <f t="shared" si="255"/>
        <v>0.24399999999999977</v>
      </c>
      <c r="AB1596" s="121">
        <f t="shared" si="256"/>
        <v>0.38724158378602569</v>
      </c>
      <c r="AC1596" s="121">
        <f t="shared" si="257"/>
        <v>0.59638459004089772</v>
      </c>
      <c r="AD1596" s="121" t="str">
        <f t="shared" si="258"/>
        <v/>
      </c>
      <c r="AE1596" s="121">
        <f t="shared" si="259"/>
        <v>0.38724158378602569</v>
      </c>
      <c r="AF1596" s="121" t="str">
        <f t="shared" si="260"/>
        <v/>
      </c>
      <c r="AM1596" s="130"/>
      <c r="AZ1596" s="130"/>
      <c r="BK1596" s="130"/>
      <c r="BL1596" s="130">
        <f t="shared" si="252"/>
        <v>6.8224000000001297</v>
      </c>
      <c r="BM1596" s="147">
        <f t="shared" si="253"/>
        <v>0.44760298717301772</v>
      </c>
      <c r="BN1596" s="130">
        <f t="shared" si="254"/>
        <v>6.8263826813841355E-4</v>
      </c>
      <c r="BO1596" s="130" t="str">
        <f t="shared" si="250"/>
        <v/>
      </c>
      <c r="BP1596" s="122" t="str">
        <f t="shared" si="251"/>
        <v/>
      </c>
    </row>
    <row r="1597" spans="26:68" ht="20.100000000000001" customHeight="1" x14ac:dyDescent="0.25">
      <c r="Z1597" s="121">
        <v>1062</v>
      </c>
      <c r="AA1597" s="121">
        <f t="shared" si="255"/>
        <v>0.24800000000000022</v>
      </c>
      <c r="AB1597" s="121">
        <f t="shared" si="256"/>
        <v>0.38686072548059713</v>
      </c>
      <c r="AC1597" s="121">
        <f t="shared" si="257"/>
        <v>0.59793279659878396</v>
      </c>
      <c r="AD1597" s="121" t="str">
        <f t="shared" si="258"/>
        <v/>
      </c>
      <c r="AE1597" s="121">
        <f t="shared" si="259"/>
        <v>0.38686072548059713</v>
      </c>
      <c r="AF1597" s="121" t="str">
        <f t="shared" si="260"/>
        <v/>
      </c>
      <c r="BK1597" s="130"/>
      <c r="BL1597" s="130">
        <f t="shared" si="252"/>
        <v>6.8288000000001299</v>
      </c>
      <c r="BM1597" s="147">
        <f t="shared" si="253"/>
        <v>0.44692034890487931</v>
      </c>
      <c r="BN1597" s="130">
        <f t="shared" si="254"/>
        <v>6.8205351023864491E-4</v>
      </c>
      <c r="BO1597" s="130" t="str">
        <f t="shared" si="250"/>
        <v/>
      </c>
      <c r="BP1597" s="122" t="str">
        <f t="shared" si="251"/>
        <v/>
      </c>
    </row>
    <row r="1598" spans="26:68" ht="20.100000000000001" customHeight="1" x14ac:dyDescent="0.25">
      <c r="Z1598" s="121">
        <v>1063</v>
      </c>
      <c r="AA1598" s="121">
        <f t="shared" si="255"/>
        <v>0.25199999999999978</v>
      </c>
      <c r="AB1598" s="121">
        <f t="shared" si="256"/>
        <v>0.38647405812101865</v>
      </c>
      <c r="AC1598" s="121">
        <f t="shared" si="257"/>
        <v>0.5994794680993254</v>
      </c>
      <c r="AD1598" s="121" t="str">
        <f t="shared" si="258"/>
        <v/>
      </c>
      <c r="AE1598" s="121">
        <f t="shared" si="259"/>
        <v>0.38647405812101865</v>
      </c>
      <c r="AF1598" s="121" t="str">
        <f t="shared" si="260"/>
        <v/>
      </c>
      <c r="BK1598" s="130"/>
      <c r="BL1598" s="130">
        <f t="shared" si="252"/>
        <v>6.8352000000001301</v>
      </c>
      <c r="BM1598" s="147">
        <f t="shared" si="253"/>
        <v>0.44623829539464066</v>
      </c>
      <c r="BN1598" s="130">
        <f t="shared" si="254"/>
        <v>6.8146775821953387E-4</v>
      </c>
      <c r="BO1598" s="130" t="str">
        <f t="shared" si="250"/>
        <v/>
      </c>
      <c r="BP1598" s="122" t="str">
        <f t="shared" si="251"/>
        <v/>
      </c>
    </row>
    <row r="1599" spans="26:68" ht="20.100000000000001" customHeight="1" x14ac:dyDescent="0.25">
      <c r="Z1599" s="121">
        <v>1064</v>
      </c>
      <c r="AA1599" s="121">
        <f t="shared" si="255"/>
        <v>0.25600000000000023</v>
      </c>
      <c r="AB1599" s="121">
        <f t="shared" si="256"/>
        <v>0.38608159988051366</v>
      </c>
      <c r="AC1599" s="121">
        <f t="shared" si="257"/>
        <v>0.60102458134256587</v>
      </c>
      <c r="AD1599" s="121" t="str">
        <f t="shared" si="258"/>
        <v/>
      </c>
      <c r="AE1599" s="121">
        <f t="shared" si="259"/>
        <v>0.38608159988051366</v>
      </c>
      <c r="AF1599" s="121" t="str">
        <f t="shared" si="260"/>
        <v/>
      </c>
      <c r="BK1599" s="130"/>
      <c r="BL1599" s="130">
        <f t="shared" si="252"/>
        <v>6.8416000000001302</v>
      </c>
      <c r="BM1599" s="147">
        <f t="shared" si="253"/>
        <v>0.44555682763642113</v>
      </c>
      <c r="BN1599" s="130">
        <f t="shared" si="254"/>
        <v>6.8088101829844039E-4</v>
      </c>
      <c r="BO1599" s="130" t="str">
        <f t="shared" si="250"/>
        <v/>
      </c>
      <c r="BP1599" s="122" t="str">
        <f t="shared" si="251"/>
        <v/>
      </c>
    </row>
    <row r="1600" spans="26:68" ht="20.100000000000001" customHeight="1" x14ac:dyDescent="0.25">
      <c r="Z1600" s="121">
        <v>1065</v>
      </c>
      <c r="AA1600" s="121">
        <f t="shared" si="255"/>
        <v>0.25999999999999979</v>
      </c>
      <c r="AB1600" s="121">
        <f t="shared" si="256"/>
        <v>0.38568336919181612</v>
      </c>
      <c r="AC1600" s="121">
        <f t="shared" si="257"/>
        <v>0.6025681132017604</v>
      </c>
      <c r="AD1600" s="121" t="str">
        <f t="shared" si="258"/>
        <v/>
      </c>
      <c r="AE1600" s="121">
        <f t="shared" si="259"/>
        <v>0.38568336919181612</v>
      </c>
      <c r="AF1600" s="121" t="str">
        <f t="shared" si="260"/>
        <v/>
      </c>
      <c r="BK1600" s="130"/>
      <c r="BL1600" s="130">
        <f t="shared" si="252"/>
        <v>6.8480000000001304</v>
      </c>
      <c r="BM1600" s="147">
        <f t="shared" si="253"/>
        <v>0.44487594661812269</v>
      </c>
      <c r="BN1600" s="130">
        <f t="shared" si="254"/>
        <v>6.802932966801789E-4</v>
      </c>
      <c r="BO1600" s="130" t="str">
        <f t="shared" si="250"/>
        <v/>
      </c>
      <c r="BP1600" s="122" t="str">
        <f t="shared" si="251"/>
        <v/>
      </c>
    </row>
    <row r="1601" spans="26:68" ht="20.100000000000001" customHeight="1" x14ac:dyDescent="0.25">
      <c r="Z1601" s="121">
        <v>1066</v>
      </c>
      <c r="AA1601" s="121">
        <f t="shared" si="255"/>
        <v>0.26400000000000023</v>
      </c>
      <c r="AB1601" s="121">
        <f t="shared" si="256"/>
        <v>0.38527938474572759</v>
      </c>
      <c r="AC1601" s="121">
        <f t="shared" si="257"/>
        <v>0.60411004062441254</v>
      </c>
      <c r="AD1601" s="121" t="str">
        <f t="shared" si="258"/>
        <v/>
      </c>
      <c r="AE1601" s="121">
        <f t="shared" si="259"/>
        <v>0.38527938474572759</v>
      </c>
      <c r="AF1601" s="121" t="str">
        <f t="shared" si="260"/>
        <v/>
      </c>
      <c r="BK1601" s="130"/>
      <c r="BL1601" s="130">
        <f t="shared" si="252"/>
        <v>6.8544000000001306</v>
      </c>
      <c r="BM1601" s="147">
        <f t="shared" si="253"/>
        <v>0.44419565332144251</v>
      </c>
      <c r="BN1601" s="130">
        <f t="shared" si="254"/>
        <v>6.7970459955224438E-4</v>
      </c>
      <c r="BO1601" s="130" t="str">
        <f t="shared" si="250"/>
        <v/>
      </c>
      <c r="BP1601" s="122" t="str">
        <f t="shared" si="251"/>
        <v/>
      </c>
    </row>
    <row r="1602" spans="26:68" ht="20.100000000000001" customHeight="1" x14ac:dyDescent="0.25">
      <c r="Z1602" s="130">
        <v>1067</v>
      </c>
      <c r="AA1602" s="121">
        <f t="shared" si="255"/>
        <v>0.26799999999999979</v>
      </c>
      <c r="AB1602" s="121">
        <f t="shared" si="256"/>
        <v>0.38486966548965584</v>
      </c>
      <c r="AC1602" s="121">
        <f t="shared" si="257"/>
        <v>0.60565034063330159</v>
      </c>
      <c r="AD1602" s="121" t="str">
        <f t="shared" si="258"/>
        <v/>
      </c>
      <c r="AE1602" s="121">
        <f t="shared" si="259"/>
        <v>0.38486966548965584</v>
      </c>
      <c r="AF1602" s="121" t="str">
        <f t="shared" si="260"/>
        <v/>
      </c>
      <c r="AM1602" s="130"/>
      <c r="AZ1602" s="130"/>
      <c r="BK1602" s="130"/>
      <c r="BL1602" s="130">
        <f t="shared" si="252"/>
        <v>6.8608000000001308</v>
      </c>
      <c r="BM1602" s="147">
        <f t="shared" si="253"/>
        <v>0.44351594872189026</v>
      </c>
      <c r="BN1602" s="130">
        <f t="shared" si="254"/>
        <v>6.7911493309147364E-4</v>
      </c>
      <c r="BO1602" s="130" t="str">
        <f t="shared" si="250"/>
        <v/>
      </c>
      <c r="BP1602" s="122" t="str">
        <f t="shared" si="251"/>
        <v/>
      </c>
    </row>
    <row r="1603" spans="26:68" ht="20.100000000000001" customHeight="1" x14ac:dyDescent="0.25">
      <c r="Z1603" s="121">
        <v>1068</v>
      </c>
      <c r="AA1603" s="121">
        <f t="shared" si="255"/>
        <v>0.27200000000000024</v>
      </c>
      <c r="AB1603" s="121">
        <f t="shared" si="256"/>
        <v>0.3844542306261336</v>
      </c>
      <c r="AC1603" s="121">
        <f t="shared" si="257"/>
        <v>0.60718899032750862</v>
      </c>
      <c r="AD1603" s="121" t="str">
        <f t="shared" si="258"/>
        <v/>
      </c>
      <c r="AE1603" s="121">
        <f t="shared" si="259"/>
        <v>0.3844542306261336</v>
      </c>
      <c r="AF1603" s="121" t="str">
        <f t="shared" si="260"/>
        <v/>
      </c>
      <c r="BK1603" s="130"/>
      <c r="BL1603" s="130">
        <f t="shared" si="252"/>
        <v>6.867200000000131</v>
      </c>
      <c r="BM1603" s="147">
        <f t="shared" si="253"/>
        <v>0.44283683378879879</v>
      </c>
      <c r="BN1603" s="130">
        <f t="shared" si="254"/>
        <v>6.7852430345949344E-4</v>
      </c>
      <c r="BO1603" s="130" t="str">
        <f t="shared" si="250"/>
        <v/>
      </c>
      <c r="BP1603" s="122" t="str">
        <f t="shared" si="251"/>
        <v/>
      </c>
    </row>
    <row r="1604" spans="26:68" ht="20.100000000000001" customHeight="1" x14ac:dyDescent="0.25">
      <c r="Z1604" s="121">
        <v>1069</v>
      </c>
      <c r="AA1604" s="121">
        <f t="shared" si="255"/>
        <v>0.2759999999999998</v>
      </c>
      <c r="AB1604" s="121">
        <f t="shared" si="256"/>
        <v>0.38403309961131932</v>
      </c>
      <c r="AC1604" s="121">
        <f t="shared" si="257"/>
        <v>0.60872596688343106</v>
      </c>
      <c r="AD1604" s="121" t="str">
        <f t="shared" si="258"/>
        <v/>
      </c>
      <c r="AE1604" s="121">
        <f t="shared" si="259"/>
        <v>0.38403309961131932</v>
      </c>
      <c r="AF1604" s="121" t="str">
        <f t="shared" si="260"/>
        <v/>
      </c>
      <c r="BK1604" s="130"/>
      <c r="BL1604" s="130">
        <f t="shared" si="252"/>
        <v>6.8736000000001312</v>
      </c>
      <c r="BM1604" s="147">
        <f t="shared" si="253"/>
        <v>0.4421583094853393</v>
      </c>
      <c r="BN1604" s="130">
        <f t="shared" si="254"/>
        <v>6.7793271680349765E-4</v>
      </c>
      <c r="BO1604" s="130" t="str">
        <f t="shared" si="250"/>
        <v/>
      </c>
      <c r="BP1604" s="122" t="str">
        <f t="shared" si="251"/>
        <v/>
      </c>
    </row>
    <row r="1605" spans="26:68" ht="20.100000000000001" customHeight="1" x14ac:dyDescent="0.25">
      <c r="Z1605" s="121">
        <v>1070</v>
      </c>
      <c r="AA1605" s="121">
        <f t="shared" si="255"/>
        <v>0.28000000000000025</v>
      </c>
      <c r="AB1605" s="121">
        <f t="shared" si="256"/>
        <v>0.38360629215347852</v>
      </c>
      <c r="AC1605" s="121">
        <f t="shared" si="257"/>
        <v>0.61026124755579736</v>
      </c>
      <c r="AD1605" s="121" t="str">
        <f t="shared" si="258"/>
        <v/>
      </c>
      <c r="AE1605" s="121">
        <f t="shared" si="259"/>
        <v>0.38360629215347852</v>
      </c>
      <c r="AF1605" s="121" t="str">
        <f t="shared" si="260"/>
        <v/>
      </c>
      <c r="BK1605" s="130"/>
      <c r="BL1605" s="130">
        <f t="shared" si="252"/>
        <v>6.8800000000001313</v>
      </c>
      <c r="BM1605" s="147">
        <f t="shared" si="253"/>
        <v>0.4414803767685358</v>
      </c>
      <c r="BN1605" s="130">
        <f t="shared" si="254"/>
        <v>6.7734017925802359E-4</v>
      </c>
      <c r="BO1605" s="130" t="str">
        <f t="shared" si="250"/>
        <v/>
      </c>
      <c r="BP1605" s="122" t="str">
        <f t="shared" si="251"/>
        <v/>
      </c>
    </row>
    <row r="1606" spans="26:68" ht="20.100000000000001" customHeight="1" x14ac:dyDescent="0.25">
      <c r="Z1606" s="121">
        <v>1071</v>
      </c>
      <c r="AA1606" s="121">
        <f t="shared" si="255"/>
        <v>0.28399999999999981</v>
      </c>
      <c r="AB1606" s="121">
        <f t="shared" si="256"/>
        <v>0.38317382821144774</v>
      </c>
      <c r="AC1606" s="121">
        <f t="shared" si="257"/>
        <v>0.61179480967866895</v>
      </c>
      <c r="AD1606" s="121" t="str">
        <f t="shared" si="258"/>
        <v/>
      </c>
      <c r="AE1606" s="121">
        <f t="shared" si="259"/>
        <v>0.38317382821144774</v>
      </c>
      <c r="AF1606" s="121" t="str">
        <f t="shared" si="260"/>
        <v/>
      </c>
      <c r="BK1606" s="130"/>
      <c r="BL1606" s="130">
        <f t="shared" si="252"/>
        <v>6.8864000000001315</v>
      </c>
      <c r="BM1606" s="147">
        <f t="shared" si="253"/>
        <v>0.44080303658927777</v>
      </c>
      <c r="BN1606" s="130">
        <f t="shared" si="254"/>
        <v>6.7674669694262057E-4</v>
      </c>
      <c r="BO1606" s="130" t="str">
        <f t="shared" si="250"/>
        <v/>
      </c>
      <c r="BP1606" s="122" t="str">
        <f t="shared" si="251"/>
        <v/>
      </c>
    </row>
    <row r="1607" spans="26:68" ht="20.100000000000001" customHeight="1" x14ac:dyDescent="0.25">
      <c r="Z1607" s="121">
        <v>1072</v>
      </c>
      <c r="AA1607" s="121">
        <f t="shared" si="255"/>
        <v>0.28800000000000026</v>
      </c>
      <c r="AB1607" s="121">
        <f t="shared" si="256"/>
        <v>0.38273572799307848</v>
      </c>
      <c r="AC1607" s="121">
        <f t="shared" si="257"/>
        <v>0.61332663066644277</v>
      </c>
      <c r="AD1607" s="121" t="str">
        <f t="shared" si="258"/>
        <v/>
      </c>
      <c r="AE1607" s="121">
        <f t="shared" si="259"/>
        <v>0.38273572799307848</v>
      </c>
      <c r="AF1607" s="121" t="str">
        <f t="shared" si="260"/>
        <v/>
      </c>
      <c r="BK1607" s="130"/>
      <c r="BL1607" s="130">
        <f t="shared" si="252"/>
        <v>6.8928000000001317</v>
      </c>
      <c r="BM1607" s="147">
        <f t="shared" si="253"/>
        <v>0.44012628989233515</v>
      </c>
      <c r="BN1607" s="130">
        <f t="shared" si="254"/>
        <v>6.7615227596340421E-4</v>
      </c>
      <c r="BO1607" s="130" t="str">
        <f t="shared" si="250"/>
        <v/>
      </c>
      <c r="BP1607" s="122" t="str">
        <f t="shared" si="251"/>
        <v/>
      </c>
    </row>
    <row r="1608" spans="26:68" ht="20.100000000000001" customHeight="1" x14ac:dyDescent="0.25">
      <c r="Z1608" s="121">
        <v>1073</v>
      </c>
      <c r="AA1608" s="121">
        <f t="shared" si="255"/>
        <v>0.29199999999999982</v>
      </c>
      <c r="AB1608" s="121">
        <f t="shared" si="256"/>
        <v>0.3822920119536648</v>
      </c>
      <c r="AC1608" s="121">
        <f t="shared" si="257"/>
        <v>0.61485668801484117</v>
      </c>
      <c r="AD1608" s="121" t="str">
        <f t="shared" si="258"/>
        <v/>
      </c>
      <c r="AE1608" s="121">
        <f t="shared" si="259"/>
        <v>0.3822920119536648</v>
      </c>
      <c r="AF1608" s="121" t="str">
        <f t="shared" si="260"/>
        <v/>
      </c>
      <c r="BK1608" s="130"/>
      <c r="BL1608" s="130">
        <f t="shared" si="252"/>
        <v>6.8992000000001319</v>
      </c>
      <c r="BM1608" s="147">
        <f t="shared" si="253"/>
        <v>0.43945013761637175</v>
      </c>
      <c r="BN1608" s="130">
        <f t="shared" si="254"/>
        <v>6.7555692241172416E-4</v>
      </c>
      <c r="BO1608" s="130" t="str">
        <f t="shared" si="250"/>
        <v/>
      </c>
      <c r="BP1608" s="122" t="str">
        <f t="shared" si="251"/>
        <v/>
      </c>
    </row>
    <row r="1609" spans="26:68" ht="20.100000000000001" customHeight="1" x14ac:dyDescent="0.25">
      <c r="Z1609" s="130">
        <v>1074</v>
      </c>
      <c r="AA1609" s="121">
        <f t="shared" si="255"/>
        <v>0.29600000000000026</v>
      </c>
      <c r="AB1609" s="121">
        <f t="shared" si="256"/>
        <v>0.38184270079435112</v>
      </c>
      <c r="AC1609" s="121">
        <f t="shared" si="257"/>
        <v>0.6163849593019014</v>
      </c>
      <c r="AD1609" s="121" t="str">
        <f t="shared" si="258"/>
        <v/>
      </c>
      <c r="AE1609" s="121">
        <f t="shared" si="259"/>
        <v>0.38184270079435112</v>
      </c>
      <c r="AF1609" s="121" t="str">
        <f t="shared" si="260"/>
        <v/>
      </c>
      <c r="AM1609" s="130"/>
      <c r="AZ1609" s="130"/>
      <c r="BK1609" s="130"/>
      <c r="BL1609" s="130">
        <f t="shared" si="252"/>
        <v>6.9056000000001321</v>
      </c>
      <c r="BM1609" s="147">
        <f t="shared" si="253"/>
        <v>0.43877458069396003</v>
      </c>
      <c r="BN1609" s="130">
        <f t="shared" si="254"/>
        <v>6.7496064236627351E-4</v>
      </c>
      <c r="BO1609" s="130" t="str">
        <f t="shared" si="250"/>
        <v/>
      </c>
      <c r="BP1609" s="122" t="str">
        <f t="shared" si="251"/>
        <v/>
      </c>
    </row>
    <row r="1610" spans="26:68" ht="20.100000000000001" customHeight="1" x14ac:dyDescent="0.25">
      <c r="Z1610" s="121">
        <v>1075</v>
      </c>
      <c r="AA1610" s="121">
        <f t="shared" si="255"/>
        <v>0.29999999999999982</v>
      </c>
      <c r="AB1610" s="121">
        <f t="shared" si="256"/>
        <v>0.38138781546052414</v>
      </c>
      <c r="AC1610" s="121">
        <f t="shared" si="257"/>
        <v>0.61791142218895256</v>
      </c>
      <c r="AD1610" s="121" t="str">
        <f t="shared" si="258"/>
        <v/>
      </c>
      <c r="AE1610" s="121">
        <f t="shared" si="259"/>
        <v>0.38138781546052414</v>
      </c>
      <c r="AF1610" s="121" t="str">
        <f t="shared" si="260"/>
        <v/>
      </c>
      <c r="BK1610" s="130"/>
      <c r="BL1610" s="130">
        <f t="shared" si="252"/>
        <v>6.9120000000001323</v>
      </c>
      <c r="BM1610" s="147">
        <f t="shared" si="253"/>
        <v>0.43809962005159375</v>
      </c>
      <c r="BN1610" s="130">
        <f t="shared" si="254"/>
        <v>6.7436344189020225E-4</v>
      </c>
      <c r="BO1610" s="130" t="str">
        <f t="shared" si="250"/>
        <v/>
      </c>
      <c r="BP1610" s="122" t="str">
        <f t="shared" si="251"/>
        <v/>
      </c>
    </row>
    <row r="1611" spans="26:68" ht="20.100000000000001" customHeight="1" x14ac:dyDescent="0.25">
      <c r="Z1611" s="121">
        <v>1076</v>
      </c>
      <c r="AA1611" s="121">
        <f t="shared" si="255"/>
        <v>0.30400000000000027</v>
      </c>
      <c r="AB1611" s="121">
        <f t="shared" si="256"/>
        <v>0.38092737714018499</v>
      </c>
      <c r="AC1611" s="121">
        <f t="shared" si="257"/>
        <v>0.61943605442159289</v>
      </c>
      <c r="AD1611" s="121" t="str">
        <f t="shared" si="258"/>
        <v/>
      </c>
      <c r="AE1611" s="121">
        <f t="shared" si="259"/>
        <v>0.38092737714018499</v>
      </c>
      <c r="AF1611" s="121" t="str">
        <f t="shared" si="260"/>
        <v/>
      </c>
      <c r="BK1611" s="130"/>
      <c r="BL1611" s="130">
        <f t="shared" si="252"/>
        <v>6.9184000000001324</v>
      </c>
      <c r="BM1611" s="147">
        <f t="shared" si="253"/>
        <v>0.43742525660970355</v>
      </c>
      <c r="BN1611" s="130">
        <f t="shared" si="254"/>
        <v>6.7376532703400382E-4</v>
      </c>
      <c r="BO1611" s="130" t="str">
        <f t="shared" si="250"/>
        <v/>
      </c>
      <c r="BP1611" s="122" t="str">
        <f t="shared" si="251"/>
        <v/>
      </c>
    </row>
    <row r="1612" spans="26:68" ht="20.100000000000001" customHeight="1" x14ac:dyDescent="0.25">
      <c r="Z1612" s="121">
        <v>1077</v>
      </c>
      <c r="AA1612" s="121">
        <f t="shared" si="255"/>
        <v>0.30799999999999983</v>
      </c>
      <c r="AB1612" s="121">
        <f t="shared" si="256"/>
        <v>0.38046140726230615</v>
      </c>
      <c r="AC1612" s="121">
        <f t="shared" si="257"/>
        <v>0.62095883383065331</v>
      </c>
      <c r="AD1612" s="121" t="str">
        <f t="shared" si="258"/>
        <v/>
      </c>
      <c r="AE1612" s="121">
        <f t="shared" si="259"/>
        <v>0.38046140726230615</v>
      </c>
      <c r="AF1612" s="121" t="str">
        <f t="shared" si="260"/>
        <v/>
      </c>
      <c r="BK1612" s="130"/>
      <c r="BL1612" s="130">
        <f t="shared" si="252"/>
        <v>6.9248000000001326</v>
      </c>
      <c r="BM1612" s="147">
        <f t="shared" si="253"/>
        <v>0.43675149128266955</v>
      </c>
      <c r="BN1612" s="130">
        <f t="shared" si="254"/>
        <v>6.7316630383373877E-4</v>
      </c>
      <c r="BO1612" s="130" t="str">
        <f t="shared" si="250"/>
        <v/>
      </c>
      <c r="BP1612" s="122" t="str">
        <f t="shared" si="251"/>
        <v/>
      </c>
    </row>
    <row r="1613" spans="26:68" ht="20.100000000000001" customHeight="1" x14ac:dyDescent="0.25">
      <c r="Z1613" s="121">
        <v>1078</v>
      </c>
      <c r="AA1613" s="121">
        <f t="shared" si="255"/>
        <v>0.31200000000000028</v>
      </c>
      <c r="AB1613" s="121">
        <f t="shared" si="256"/>
        <v>0.37998992749516874</v>
      </c>
      <c r="AC1613" s="121">
        <f t="shared" si="257"/>
        <v>0.62247973833316173</v>
      </c>
      <c r="AD1613" s="121" t="str">
        <f t="shared" si="258"/>
        <v/>
      </c>
      <c r="AE1613" s="121">
        <f t="shared" si="259"/>
        <v>0.37998992749516874</v>
      </c>
      <c r="AF1613" s="121" t="str">
        <f t="shared" si="260"/>
        <v/>
      </c>
      <c r="BK1613" s="130"/>
      <c r="BL1613" s="130">
        <f t="shared" si="252"/>
        <v>6.9312000000001328</v>
      </c>
      <c r="BM1613" s="147">
        <f t="shared" si="253"/>
        <v>0.43607832497883581</v>
      </c>
      <c r="BN1613" s="130">
        <f t="shared" si="254"/>
        <v>6.7256637831036858E-4</v>
      </c>
      <c r="BO1613" s="130" t="str">
        <f t="shared" si="250"/>
        <v/>
      </c>
      <c r="BP1613" s="122" t="str">
        <f t="shared" si="251"/>
        <v/>
      </c>
    </row>
    <row r="1614" spans="26:68" ht="20.100000000000001" customHeight="1" x14ac:dyDescent="0.25">
      <c r="Z1614" s="121">
        <v>1079</v>
      </c>
      <c r="AA1614" s="121">
        <f t="shared" si="255"/>
        <v>0.31599999999999984</v>
      </c>
      <c r="AB1614" s="121">
        <f t="shared" si="256"/>
        <v>0.37951295974468496</v>
      </c>
      <c r="AC1614" s="121">
        <f t="shared" si="257"/>
        <v>0.62399874593329319</v>
      </c>
      <c r="AD1614" s="121" t="str">
        <f t="shared" si="258"/>
        <v/>
      </c>
      <c r="AE1614" s="121">
        <f t="shared" si="259"/>
        <v>0.37951295974468496</v>
      </c>
      <c r="AF1614" s="121" t="str">
        <f t="shared" si="260"/>
        <v/>
      </c>
      <c r="BK1614" s="130"/>
      <c r="BL1614" s="130">
        <f t="shared" si="252"/>
        <v>6.937600000000133</v>
      </c>
      <c r="BM1614" s="147">
        <f t="shared" si="253"/>
        <v>0.43540575860052544</v>
      </c>
      <c r="BN1614" s="130">
        <f t="shared" si="254"/>
        <v>6.7196555647264233E-4</v>
      </c>
      <c r="BO1614" s="130" t="str">
        <f t="shared" si="250"/>
        <v/>
      </c>
      <c r="BP1614" s="122" t="str">
        <f t="shared" si="251"/>
        <v/>
      </c>
    </row>
    <row r="1615" spans="26:68" ht="20.100000000000001" customHeight="1" x14ac:dyDescent="0.25">
      <c r="Z1615" s="130">
        <v>1080</v>
      </c>
      <c r="AA1615" s="121">
        <f t="shared" si="255"/>
        <v>0.32000000000000028</v>
      </c>
      <c r="AB1615" s="121">
        <f t="shared" si="256"/>
        <v>0.37903052615270166</v>
      </c>
      <c r="AC1615" s="121">
        <f t="shared" si="257"/>
        <v>0.62551583472332017</v>
      </c>
      <c r="AD1615" s="121" t="str">
        <f t="shared" si="258"/>
        <v/>
      </c>
      <c r="AE1615" s="121">
        <f t="shared" si="259"/>
        <v>0.37903052615270166</v>
      </c>
      <c r="AF1615" s="121" t="str">
        <f t="shared" si="260"/>
        <v/>
      </c>
      <c r="AM1615" s="130"/>
      <c r="AZ1615" s="130"/>
      <c r="BK1615" s="130"/>
      <c r="BL1615" s="130">
        <f t="shared" si="252"/>
        <v>6.9440000000001332</v>
      </c>
      <c r="BM1615" s="147">
        <f t="shared" si="253"/>
        <v>0.4347337930440528</v>
      </c>
      <c r="BN1615" s="130">
        <f t="shared" si="254"/>
        <v>6.713638443145431E-4</v>
      </c>
      <c r="BO1615" s="130" t="str">
        <f t="shared" si="250"/>
        <v/>
      </c>
      <c r="BP1615" s="122" t="str">
        <f t="shared" si="251"/>
        <v/>
      </c>
    </row>
    <row r="1616" spans="26:68" ht="20.100000000000001" customHeight="1" x14ac:dyDescent="0.25">
      <c r="Z1616" s="121">
        <v>1081</v>
      </c>
      <c r="AA1616" s="121">
        <f t="shared" si="255"/>
        <v>0.32399999999999984</v>
      </c>
      <c r="AB1616" s="121">
        <f t="shared" si="256"/>
        <v>0.37854264909528873</v>
      </c>
      <c r="AC1616" s="121">
        <f t="shared" si="257"/>
        <v>0.6270309828845505</v>
      </c>
      <c r="AD1616" s="121" t="str">
        <f t="shared" si="258"/>
        <v/>
      </c>
      <c r="AE1616" s="121">
        <f t="shared" si="259"/>
        <v>0.37854264909528873</v>
      </c>
      <c r="AF1616" s="121" t="str">
        <f t="shared" si="260"/>
        <v/>
      </c>
      <c r="BK1616" s="130"/>
      <c r="BL1616" s="130">
        <f t="shared" si="252"/>
        <v>6.9504000000001334</v>
      </c>
      <c r="BM1616" s="147">
        <f t="shared" si="253"/>
        <v>0.43406242919973825</v>
      </c>
      <c r="BN1616" s="130">
        <f t="shared" si="254"/>
        <v>6.7076124781517699E-4</v>
      </c>
      <c r="BO1616" s="130" t="str">
        <f t="shared" si="250"/>
        <v/>
      </c>
      <c r="BP1616" s="122" t="str">
        <f t="shared" si="251"/>
        <v/>
      </c>
    </row>
    <row r="1617" spans="26:68" ht="20.100000000000001" customHeight="1" x14ac:dyDescent="0.25">
      <c r="Z1617" s="121">
        <v>1082</v>
      </c>
      <c r="AA1617" s="121">
        <f t="shared" si="255"/>
        <v>0.32800000000000029</v>
      </c>
      <c r="AB1617" s="121">
        <f t="shared" si="256"/>
        <v>0.37804935118100946</v>
      </c>
      <c r="AC1617" s="121">
        <f t="shared" si="257"/>
        <v>0.62854416868826313</v>
      </c>
      <c r="AD1617" s="121" t="str">
        <f t="shared" si="258"/>
        <v/>
      </c>
      <c r="AE1617" s="121">
        <f t="shared" si="259"/>
        <v>0.37804935118100946</v>
      </c>
      <c r="AF1617" s="121" t="str">
        <f t="shared" si="260"/>
        <v/>
      </c>
      <c r="BK1617" s="130"/>
      <c r="BL1617" s="130">
        <f t="shared" si="252"/>
        <v>6.9568000000001335</v>
      </c>
      <c r="BM1617" s="147">
        <f t="shared" si="253"/>
        <v>0.43339166795192308</v>
      </c>
      <c r="BN1617" s="130">
        <f t="shared" si="254"/>
        <v>6.7015777294054946E-4</v>
      </c>
      <c r="BO1617" s="130" t="str">
        <f t="shared" si="250"/>
        <v/>
      </c>
      <c r="BP1617" s="122" t="str">
        <f t="shared" si="251"/>
        <v/>
      </c>
    </row>
    <row r="1618" spans="26:68" ht="20.100000000000001" customHeight="1" x14ac:dyDescent="0.25">
      <c r="Z1618" s="121">
        <v>1083</v>
      </c>
      <c r="AA1618" s="121">
        <f t="shared" si="255"/>
        <v>0.33199999999999985</v>
      </c>
      <c r="AB1618" s="121">
        <f t="shared" si="256"/>
        <v>0.37755065524917625</v>
      </c>
      <c r="AC1618" s="121">
        <f t="shared" si="257"/>
        <v>0.63005537049663163</v>
      </c>
      <c r="AD1618" s="121" t="str">
        <f t="shared" si="258"/>
        <v/>
      </c>
      <c r="AE1618" s="121">
        <f t="shared" si="259"/>
        <v>0.37755065524917625</v>
      </c>
      <c r="AF1618" s="121" t="str">
        <f t="shared" si="260"/>
        <v/>
      </c>
      <c r="BK1618" s="130"/>
      <c r="BL1618" s="130">
        <f t="shared" si="252"/>
        <v>6.9632000000001337</v>
      </c>
      <c r="BM1618" s="147">
        <f t="shared" si="253"/>
        <v>0.43272151017898253</v>
      </c>
      <c r="BN1618" s="130">
        <f t="shared" si="254"/>
        <v>6.6955342564301024E-4</v>
      </c>
      <c r="BO1618" s="130" t="str">
        <f t="shared" ref="BO1618:BO1681" si="261">IF(BM1618&lt;(1-$BK$534),BN1618,"")</f>
        <v/>
      </c>
      <c r="BP1618" s="122" t="str">
        <f t="shared" ref="BP1618:BP1681" si="262">IF(BM1618&lt;(1-$BK$540),BN1618,"")</f>
        <v/>
      </c>
    </row>
    <row r="1619" spans="26:68" ht="20.100000000000001" customHeight="1" x14ac:dyDescent="0.25">
      <c r="Z1619" s="121">
        <v>1084</v>
      </c>
      <c r="AA1619" s="121">
        <f t="shared" si="255"/>
        <v>0.3360000000000003</v>
      </c>
      <c r="AB1619" s="121">
        <f t="shared" si="256"/>
        <v>0.37704658436808808</v>
      </c>
      <c r="AC1619" s="121">
        <f t="shared" si="257"/>
        <v>0.63156456676364736</v>
      </c>
      <c r="AD1619" s="121" t="str">
        <f t="shared" si="258"/>
        <v/>
      </c>
      <c r="AE1619" s="121">
        <f t="shared" si="259"/>
        <v>0.37704658436808808</v>
      </c>
      <c r="AF1619" s="121" t="str">
        <f t="shared" si="260"/>
        <v/>
      </c>
      <c r="BK1619" s="130"/>
      <c r="BL1619" s="130">
        <f t="shared" ref="BL1619:BL1682" si="263">BL1618+$BO$526</f>
        <v>6.9696000000001339</v>
      </c>
      <c r="BM1619" s="147">
        <f t="shared" ref="BM1619:BM1682" si="264">_xlfn.CHISQ.DIST.RT(BL1619,7)</f>
        <v>0.43205195675333952</v>
      </c>
      <c r="BN1619" s="130">
        <f t="shared" ref="BN1619:BN1682" si="265">BM1619-BM1620</f>
        <v>6.6894821185892184E-4</v>
      </c>
      <c r="BO1619" s="130" t="str">
        <f t="shared" si="261"/>
        <v/>
      </c>
      <c r="BP1619" s="122" t="str">
        <f t="shared" si="262"/>
        <v/>
      </c>
    </row>
    <row r="1620" spans="26:68" ht="20.100000000000001" customHeight="1" x14ac:dyDescent="0.25">
      <c r="Z1620" s="121">
        <v>1085</v>
      </c>
      <c r="AA1620" s="121">
        <f t="shared" si="255"/>
        <v>0.33999999999999986</v>
      </c>
      <c r="AB1620" s="121">
        <f t="shared" si="256"/>
        <v>0.37653716183325397</v>
      </c>
      <c r="AC1620" s="121">
        <f t="shared" si="257"/>
        <v>0.63307173603602807</v>
      </c>
      <c r="AD1620" s="121" t="str">
        <f t="shared" si="258"/>
        <v/>
      </c>
      <c r="AE1620" s="121">
        <f t="shared" si="259"/>
        <v>0.37653716183325397</v>
      </c>
      <c r="AF1620" s="121" t="str">
        <f t="shared" si="260"/>
        <v/>
      </c>
      <c r="BK1620" s="130"/>
      <c r="BL1620" s="130">
        <f t="shared" si="263"/>
        <v>6.9760000000001341</v>
      </c>
      <c r="BM1620" s="147">
        <f t="shared" si="264"/>
        <v>0.43138300854148059</v>
      </c>
      <c r="BN1620" s="130">
        <f t="shared" si="265"/>
        <v>6.6834213751298943E-4</v>
      </c>
      <c r="BO1620" s="130" t="str">
        <f t="shared" si="261"/>
        <v/>
      </c>
      <c r="BP1620" s="122" t="str">
        <f t="shared" si="262"/>
        <v/>
      </c>
    </row>
    <row r="1621" spans="26:68" ht="20.100000000000001" customHeight="1" x14ac:dyDescent="0.25">
      <c r="Z1621" s="121">
        <v>1086</v>
      </c>
      <c r="AA1621" s="121">
        <f t="shared" si="255"/>
        <v>0.34400000000000031</v>
      </c>
      <c r="AB1621" s="121">
        <f t="shared" si="256"/>
        <v>0.37602241116559909</v>
      </c>
      <c r="AC1621" s="121">
        <f t="shared" si="257"/>
        <v>0.63457685695412636</v>
      </c>
      <c r="AD1621" s="121" t="str">
        <f t="shared" si="258"/>
        <v/>
      </c>
      <c r="AE1621" s="121">
        <f t="shared" si="259"/>
        <v>0.37602241116559909</v>
      </c>
      <c r="AF1621" s="121" t="str">
        <f t="shared" si="260"/>
        <v/>
      </c>
      <c r="BK1621" s="130"/>
      <c r="BL1621" s="130">
        <f t="shared" si="263"/>
        <v>6.9824000000001343</v>
      </c>
      <c r="BM1621" s="147">
        <f t="shared" si="264"/>
        <v>0.43071466640396761</v>
      </c>
      <c r="BN1621" s="130">
        <f t="shared" si="265"/>
        <v>6.6773520851426404E-4</v>
      </c>
      <c r="BO1621" s="130" t="str">
        <f t="shared" si="261"/>
        <v/>
      </c>
      <c r="BP1621" s="122" t="str">
        <f t="shared" si="262"/>
        <v/>
      </c>
    </row>
    <row r="1622" spans="26:68" ht="20.100000000000001" customHeight="1" x14ac:dyDescent="0.25">
      <c r="Z1622" s="130">
        <v>1087</v>
      </c>
      <c r="AA1622" s="121">
        <f t="shared" si="255"/>
        <v>0.34799999999999986</v>
      </c>
      <c r="AB1622" s="121">
        <f t="shared" si="256"/>
        <v>0.37550235610965654</v>
      </c>
      <c r="AC1622" s="121">
        <f t="shared" si="257"/>
        <v>0.63607990825282523</v>
      </c>
      <c r="AD1622" s="121" t="str">
        <f t="shared" si="258"/>
        <v/>
      </c>
      <c r="AE1622" s="121">
        <f t="shared" si="259"/>
        <v>0.37550235610965654</v>
      </c>
      <c r="AF1622" s="121" t="str">
        <f t="shared" si="260"/>
        <v/>
      </c>
      <c r="AM1622" s="130"/>
      <c r="AZ1622" s="130"/>
      <c r="BK1622" s="130"/>
      <c r="BL1622" s="130">
        <f t="shared" si="263"/>
        <v>6.9888000000001345</v>
      </c>
      <c r="BM1622" s="147">
        <f t="shared" si="264"/>
        <v>0.43004693119545334</v>
      </c>
      <c r="BN1622" s="130">
        <f t="shared" si="265"/>
        <v>6.6712743075914016E-4</v>
      </c>
      <c r="BO1622" s="130" t="str">
        <f t="shared" si="261"/>
        <v/>
      </c>
      <c r="BP1622" s="122" t="str">
        <f t="shared" si="262"/>
        <v/>
      </c>
    </row>
    <row r="1623" spans="26:68" ht="20.100000000000001" customHeight="1" x14ac:dyDescent="0.25">
      <c r="Z1623" s="121">
        <v>1088</v>
      </c>
      <c r="AA1623" s="121">
        <f t="shared" ref="AA1623:AA1686" si="266">$AA$529+(Z1623*$AA$532)</f>
        <v>0.35200000000000031</v>
      </c>
      <c r="AB1623" s="121">
        <f t="shared" ref="AB1623:AB1686" si="267">_xlfn.NORM.DIST(AA1623,AA$525,AA$526,0)</f>
        <v>0.37497702063174232</v>
      </c>
      <c r="AC1623" s="121">
        <f t="shared" ref="AC1623:AC1686" si="268">_xlfn.NORM.DIST(AA1623,AA$525,AA$526,1)</f>
        <v>0.63758086876243125</v>
      </c>
      <c r="AD1623" s="121" t="str">
        <f t="shared" ref="AD1623:AD1686" si="269">IF(OR(AC1623&lt;$AE$531,AC1623&gt;$AE$532),AB1623,"")</f>
        <v/>
      </c>
      <c r="AE1623" s="121">
        <f t="shared" ref="AE1623:AE1686" si="270">IF(AND(AC1623&gt;$AE$531,AC1623&lt;$AE$532),AB1623,"")</f>
        <v>0.37497702063174232</v>
      </c>
      <c r="AF1623" s="121" t="str">
        <f t="shared" ref="AF1623:AF1686" si="271">IF(AB1623=MAX($AB$535:$AB$2535),AB1623,"")</f>
        <v/>
      </c>
      <c r="BK1623" s="130"/>
      <c r="BL1623" s="130">
        <f t="shared" si="263"/>
        <v>6.9952000000001346</v>
      </c>
      <c r="BM1623" s="147">
        <f t="shared" si="264"/>
        <v>0.4293798037646942</v>
      </c>
      <c r="BN1623" s="130">
        <f t="shared" si="265"/>
        <v>6.665188101272479E-4</v>
      </c>
      <c r="BO1623" s="130" t="str">
        <f t="shared" si="261"/>
        <v/>
      </c>
      <c r="BP1623" s="122" t="str">
        <f t="shared" si="262"/>
        <v/>
      </c>
    </row>
    <row r="1624" spans="26:68" ht="20.100000000000001" customHeight="1" x14ac:dyDescent="0.25">
      <c r="Z1624" s="121">
        <v>1089</v>
      </c>
      <c r="AA1624" s="121">
        <f t="shared" si="266"/>
        <v>0.35599999999999987</v>
      </c>
      <c r="AB1624" s="121">
        <f t="shared" si="267"/>
        <v>0.37444642891811658</v>
      </c>
      <c r="AC1624" s="121">
        <f t="shared" si="268"/>
        <v>0.63907971740955527</v>
      </c>
      <c r="AD1624" s="121" t="str">
        <f t="shared" si="269"/>
        <v/>
      </c>
      <c r="AE1624" s="121">
        <f t="shared" si="270"/>
        <v>0.37444642891811658</v>
      </c>
      <c r="AF1624" s="121" t="str">
        <f t="shared" si="271"/>
        <v/>
      </c>
      <c r="BK1624" s="130"/>
      <c r="BL1624" s="130">
        <f t="shared" si="263"/>
        <v>7.0016000000001348</v>
      </c>
      <c r="BM1624" s="147">
        <f t="shared" si="264"/>
        <v>0.42871328495456695</v>
      </c>
      <c r="BN1624" s="130">
        <f t="shared" si="265"/>
        <v>6.6590935248750371E-4</v>
      </c>
      <c r="BO1624" s="130" t="str">
        <f t="shared" si="261"/>
        <v/>
      </c>
      <c r="BP1624" s="122" t="str">
        <f t="shared" si="262"/>
        <v/>
      </c>
    </row>
    <row r="1625" spans="26:68" ht="20.100000000000001" customHeight="1" x14ac:dyDescent="0.25">
      <c r="Z1625" s="121">
        <v>1090</v>
      </c>
      <c r="AA1625" s="121">
        <f t="shared" si="266"/>
        <v>0.36000000000000032</v>
      </c>
      <c r="AB1625" s="121">
        <f t="shared" si="267"/>
        <v>0.37391060537312837</v>
      </c>
      <c r="AC1625" s="121">
        <f t="shared" si="268"/>
        <v>0.6405764332179914</v>
      </c>
      <c r="AD1625" s="121" t="str">
        <f t="shared" si="269"/>
        <v/>
      </c>
      <c r="AE1625" s="121">
        <f t="shared" si="270"/>
        <v>0.37391060537312837</v>
      </c>
      <c r="AF1625" s="121" t="str">
        <f t="shared" si="271"/>
        <v/>
      </c>
      <c r="BK1625" s="130"/>
      <c r="BL1625" s="130">
        <f t="shared" si="263"/>
        <v>7.008000000000135</v>
      </c>
      <c r="BM1625" s="147">
        <f t="shared" si="264"/>
        <v>0.42804737560207945</v>
      </c>
      <c r="BN1625" s="130">
        <f t="shared" si="265"/>
        <v>6.652990636920042E-4</v>
      </c>
      <c r="BO1625" s="130" t="str">
        <f t="shared" si="261"/>
        <v/>
      </c>
      <c r="BP1625" s="122" t="str">
        <f t="shared" si="262"/>
        <v/>
      </c>
    </row>
    <row r="1626" spans="26:68" ht="20.100000000000001" customHeight="1" x14ac:dyDescent="0.25">
      <c r="Z1626" s="121">
        <v>1091</v>
      </c>
      <c r="AA1626" s="121">
        <f t="shared" si="266"/>
        <v>0.36399999999999988</v>
      </c>
      <c r="AB1626" s="121">
        <f t="shared" si="267"/>
        <v>0.37336957461734704</v>
      </c>
      <c r="AC1626" s="121">
        <f t="shared" si="268"/>
        <v>0.642070995309583</v>
      </c>
      <c r="AD1626" s="121" t="str">
        <f t="shared" si="269"/>
        <v/>
      </c>
      <c r="AE1626" s="121">
        <f t="shared" si="270"/>
        <v>0.37336957461734704</v>
      </c>
      <c r="AF1626" s="121" t="str">
        <f t="shared" si="271"/>
        <v/>
      </c>
      <c r="BK1626" s="130"/>
      <c r="BL1626" s="130">
        <f t="shared" si="263"/>
        <v>7.0144000000001352</v>
      </c>
      <c r="BM1626" s="147">
        <f t="shared" si="264"/>
        <v>0.42738207653838745</v>
      </c>
      <c r="BN1626" s="130">
        <f t="shared" si="265"/>
        <v>6.6468794958124411E-4</v>
      </c>
      <c r="BO1626" s="130" t="str">
        <f t="shared" si="261"/>
        <v/>
      </c>
      <c r="BP1626" s="122" t="str">
        <f t="shared" si="262"/>
        <v/>
      </c>
    </row>
    <row r="1627" spans="26:68" ht="20.100000000000001" customHeight="1" x14ac:dyDescent="0.25">
      <c r="Z1627" s="121">
        <v>1092</v>
      </c>
      <c r="AA1627" s="121">
        <f t="shared" si="266"/>
        <v>0.36800000000000033</v>
      </c>
      <c r="AB1627" s="121">
        <f t="shared" si="267"/>
        <v>0.37282336148567763</v>
      </c>
      <c r="AC1627" s="121">
        <f t="shared" si="268"/>
        <v>0.64356338290508619</v>
      </c>
      <c r="AD1627" s="121" t="str">
        <f t="shared" si="269"/>
        <v/>
      </c>
      <c r="AE1627" s="121">
        <f t="shared" si="270"/>
        <v>0.37282336148567763</v>
      </c>
      <c r="AF1627" s="121" t="str">
        <f t="shared" si="271"/>
        <v/>
      </c>
      <c r="BK1627" s="130"/>
      <c r="BL1627" s="130">
        <f t="shared" si="263"/>
        <v>7.0208000000001354</v>
      </c>
      <c r="BM1627" s="147">
        <f t="shared" si="264"/>
        <v>0.4267173885888062</v>
      </c>
      <c r="BN1627" s="130">
        <f t="shared" si="265"/>
        <v>6.6407601597862076E-4</v>
      </c>
      <c r="BO1627" s="130" t="str">
        <f t="shared" si="261"/>
        <v/>
      </c>
      <c r="BP1627" s="122" t="str">
        <f t="shared" si="262"/>
        <v/>
      </c>
    </row>
    <row r="1628" spans="26:68" ht="20.100000000000001" customHeight="1" x14ac:dyDescent="0.25">
      <c r="Z1628" s="130">
        <v>1093</v>
      </c>
      <c r="AA1628" s="121">
        <f t="shared" si="266"/>
        <v>0.37199999999999989</v>
      </c>
      <c r="AB1628" s="121">
        <f t="shared" si="267"/>
        <v>0.37227199102546293</v>
      </c>
      <c r="AC1628" s="121">
        <f t="shared" si="268"/>
        <v>0.64505357532502106</v>
      </c>
      <c r="AD1628" s="121" t="str">
        <f t="shared" si="269"/>
        <v/>
      </c>
      <c r="AE1628" s="121">
        <f t="shared" si="270"/>
        <v>0.37227199102546293</v>
      </c>
      <c r="AF1628" s="121" t="str">
        <f t="shared" si="271"/>
        <v/>
      </c>
      <c r="AM1628" s="130"/>
      <c r="AZ1628" s="130"/>
      <c r="BK1628" s="130"/>
      <c r="BL1628" s="130">
        <f t="shared" si="263"/>
        <v>7.0272000000001356</v>
      </c>
      <c r="BM1628" s="147">
        <f t="shared" si="264"/>
        <v>0.42605331257282758</v>
      </c>
      <c r="BN1628" s="130">
        <f t="shared" si="265"/>
        <v>6.6346326869659578E-4</v>
      </c>
      <c r="BO1628" s="130" t="str">
        <f t="shared" si="261"/>
        <v/>
      </c>
      <c r="BP1628" s="122" t="str">
        <f t="shared" si="262"/>
        <v/>
      </c>
    </row>
    <row r="1629" spans="26:68" ht="20.100000000000001" customHeight="1" x14ac:dyDescent="0.25">
      <c r="Z1629" s="121">
        <v>1094</v>
      </c>
      <c r="AA1629" s="121">
        <f t="shared" si="266"/>
        <v>0.37600000000000033</v>
      </c>
      <c r="AB1629" s="121">
        <f t="shared" si="267"/>
        <v>0.37171548849457031</v>
      </c>
      <c r="AC1629" s="121">
        <f t="shared" si="268"/>
        <v>0.64654155199051977</v>
      </c>
      <c r="AD1629" s="121" t="str">
        <f t="shared" si="269"/>
        <v/>
      </c>
      <c r="AE1629" s="121">
        <f t="shared" si="270"/>
        <v>0.37171548849457031</v>
      </c>
      <c r="AF1629" s="121" t="str">
        <f t="shared" si="271"/>
        <v/>
      </c>
      <c r="BK1629" s="130"/>
      <c r="BL1629" s="130">
        <f t="shared" si="263"/>
        <v>7.0336000000001357</v>
      </c>
      <c r="BM1629" s="147">
        <f t="shared" si="264"/>
        <v>0.42538984930413098</v>
      </c>
      <c r="BN1629" s="130">
        <f t="shared" si="265"/>
        <v>6.628497135308109E-4</v>
      </c>
      <c r="BO1629" s="130" t="str">
        <f t="shared" si="261"/>
        <v/>
      </c>
      <c r="BP1629" s="122" t="str">
        <f t="shared" si="262"/>
        <v/>
      </c>
    </row>
    <row r="1630" spans="26:68" ht="20.100000000000001" customHeight="1" x14ac:dyDescent="0.25">
      <c r="Z1630" s="121">
        <v>1095</v>
      </c>
      <c r="AA1630" s="121">
        <f t="shared" si="266"/>
        <v>0.37999999999999989</v>
      </c>
      <c r="AB1630" s="121">
        <f t="shared" si="267"/>
        <v>0.37115387935946603</v>
      </c>
      <c r="AC1630" s="121">
        <f t="shared" si="268"/>
        <v>0.64802729242416279</v>
      </c>
      <c r="AD1630" s="121" t="str">
        <f t="shared" si="269"/>
        <v/>
      </c>
      <c r="AE1630" s="121">
        <f t="shared" si="270"/>
        <v>0.37115387935946603</v>
      </c>
      <c r="AF1630" s="121" t="str">
        <f t="shared" si="271"/>
        <v/>
      </c>
      <c r="BK1630" s="130"/>
      <c r="BL1630" s="130">
        <f t="shared" si="263"/>
        <v>7.0400000000001359</v>
      </c>
      <c r="BM1630" s="147">
        <f t="shared" si="264"/>
        <v>0.42472699959060017</v>
      </c>
      <c r="BN1630" s="130">
        <f t="shared" si="265"/>
        <v>6.6223535626475094E-4</v>
      </c>
      <c r="BO1630" s="130" t="str">
        <f t="shared" si="261"/>
        <v/>
      </c>
      <c r="BP1630" s="122" t="str">
        <f t="shared" si="262"/>
        <v/>
      </c>
    </row>
    <row r="1631" spans="26:68" ht="20.100000000000001" customHeight="1" x14ac:dyDescent="0.25">
      <c r="Z1631" s="121">
        <v>1096</v>
      </c>
      <c r="AA1631" s="121">
        <f t="shared" si="266"/>
        <v>0.38400000000000034</v>
      </c>
      <c r="AB1631" s="121">
        <f t="shared" si="267"/>
        <v>0.3705871892932735</v>
      </c>
      <c r="AC1631" s="121">
        <f t="shared" si="268"/>
        <v>0.64951077625081155</v>
      </c>
      <c r="AD1631" s="121" t="str">
        <f t="shared" si="269"/>
        <v/>
      </c>
      <c r="AE1631" s="121">
        <f t="shared" si="270"/>
        <v>0.3705871892932735</v>
      </c>
      <c r="AF1631" s="121" t="str">
        <f t="shared" si="271"/>
        <v/>
      </c>
      <c r="BK1631" s="130"/>
      <c r="BL1631" s="130">
        <f t="shared" si="263"/>
        <v>7.0464000000001361</v>
      </c>
      <c r="BM1631" s="147">
        <f t="shared" si="264"/>
        <v>0.42406476423433542</v>
      </c>
      <c r="BN1631" s="130">
        <f t="shared" si="265"/>
        <v>6.6162020266691268E-4</v>
      </c>
      <c r="BO1631" s="130" t="str">
        <f t="shared" si="261"/>
        <v/>
      </c>
      <c r="BP1631" s="122" t="str">
        <f t="shared" si="262"/>
        <v/>
      </c>
    </row>
    <row r="1632" spans="26:68" ht="20.100000000000001" customHeight="1" x14ac:dyDescent="0.25">
      <c r="Z1632" s="121">
        <v>1097</v>
      </c>
      <c r="AA1632" s="121">
        <f t="shared" si="266"/>
        <v>0.3879999999999999</v>
      </c>
      <c r="AB1632" s="121">
        <f t="shared" si="267"/>
        <v>0.3700154441738206</v>
      </c>
      <c r="AC1632" s="121">
        <f t="shared" si="268"/>
        <v>0.65099198319842899</v>
      </c>
      <c r="AD1632" s="121" t="str">
        <f t="shared" si="269"/>
        <v/>
      </c>
      <c r="AE1632" s="121">
        <f t="shared" si="270"/>
        <v>0.3700154441738206</v>
      </c>
      <c r="AF1632" s="121" t="str">
        <f t="shared" si="271"/>
        <v/>
      </c>
      <c r="BK1632" s="130"/>
      <c r="BL1632" s="130">
        <f t="shared" si="263"/>
        <v>7.0528000000001363</v>
      </c>
      <c r="BM1632" s="147">
        <f t="shared" si="264"/>
        <v>0.42340314403166851</v>
      </c>
      <c r="BN1632" s="130">
        <f t="shared" si="265"/>
        <v>6.6100425849163758E-4</v>
      </c>
      <c r="BO1632" s="130" t="str">
        <f t="shared" si="261"/>
        <v/>
      </c>
      <c r="BP1632" s="122" t="str">
        <f t="shared" si="262"/>
        <v/>
      </c>
    </row>
    <row r="1633" spans="26:68" ht="20.100000000000001" customHeight="1" x14ac:dyDescent="0.25">
      <c r="Z1633" s="121">
        <v>1098</v>
      </c>
      <c r="AA1633" s="121">
        <f t="shared" si="266"/>
        <v>0.39200000000000035</v>
      </c>
      <c r="AB1633" s="121">
        <f t="shared" si="267"/>
        <v>0.36943867008167103</v>
      </c>
      <c r="AC1633" s="121">
        <f t="shared" si="268"/>
        <v>0.65247089309889628</v>
      </c>
      <c r="AD1633" s="121" t="str">
        <f t="shared" si="269"/>
        <v/>
      </c>
      <c r="AE1633" s="121">
        <f t="shared" si="270"/>
        <v>0.36943867008167103</v>
      </c>
      <c r="AF1633" s="121" t="str">
        <f t="shared" si="271"/>
        <v/>
      </c>
      <c r="BK1633" s="130"/>
      <c r="BL1633" s="130">
        <f t="shared" si="263"/>
        <v>7.0592000000001365</v>
      </c>
      <c r="BM1633" s="147">
        <f t="shared" si="264"/>
        <v>0.42274213977317687</v>
      </c>
      <c r="BN1633" s="130">
        <f t="shared" si="265"/>
        <v>6.6038752947944479E-4</v>
      </c>
      <c r="BO1633" s="130" t="str">
        <f t="shared" si="261"/>
        <v/>
      </c>
      <c r="BP1633" s="122" t="str">
        <f t="shared" si="262"/>
        <v/>
      </c>
    </row>
    <row r="1634" spans="26:68" ht="20.100000000000001" customHeight="1" x14ac:dyDescent="0.25">
      <c r="Z1634" s="121">
        <v>1099</v>
      </c>
      <c r="AA1634" s="121">
        <f t="shared" si="266"/>
        <v>0.39599999999999991</v>
      </c>
      <c r="AB1634" s="121">
        <f t="shared" si="267"/>
        <v>0.36885689329814475</v>
      </c>
      <c r="AC1634" s="121">
        <f t="shared" si="268"/>
        <v>0.65394748588881835</v>
      </c>
      <c r="AD1634" s="121" t="str">
        <f t="shared" si="269"/>
        <v/>
      </c>
      <c r="AE1634" s="121">
        <f t="shared" si="270"/>
        <v>0.36885689329814475</v>
      </c>
      <c r="AF1634" s="121" t="str">
        <f t="shared" si="271"/>
        <v/>
      </c>
      <c r="BK1634" s="130"/>
      <c r="BL1634" s="130">
        <f t="shared" si="263"/>
        <v>7.0656000000001367</v>
      </c>
      <c r="BM1634" s="147">
        <f t="shared" si="264"/>
        <v>0.42208175224369743</v>
      </c>
      <c r="BN1634" s="130">
        <f t="shared" si="265"/>
        <v>6.5977002135730878E-4</v>
      </c>
      <c r="BO1634" s="130" t="str">
        <f t="shared" si="261"/>
        <v/>
      </c>
      <c r="BP1634" s="122" t="str">
        <f t="shared" si="262"/>
        <v/>
      </c>
    </row>
    <row r="1635" spans="26:68" ht="20.100000000000001" customHeight="1" x14ac:dyDescent="0.25">
      <c r="Z1635" s="130">
        <v>1100</v>
      </c>
      <c r="AA1635" s="121">
        <f t="shared" si="266"/>
        <v>0.40000000000000036</v>
      </c>
      <c r="AB1635" s="121">
        <f t="shared" si="267"/>
        <v>0.36827014030332328</v>
      </c>
      <c r="AC1635" s="121">
        <f t="shared" si="268"/>
        <v>0.65542174161032429</v>
      </c>
      <c r="AD1635" s="121" t="str">
        <f t="shared" si="269"/>
        <v/>
      </c>
      <c r="AE1635" s="121">
        <f t="shared" si="270"/>
        <v>0.36827014030332328</v>
      </c>
      <c r="AF1635" s="121" t="str">
        <f t="shared" si="271"/>
        <v/>
      </c>
      <c r="AM1635" s="130"/>
      <c r="AZ1635" s="130"/>
      <c r="BK1635" s="130"/>
      <c r="BL1635" s="130">
        <f t="shared" si="263"/>
        <v>7.0720000000001368</v>
      </c>
      <c r="BM1635" s="147">
        <f t="shared" si="264"/>
        <v>0.42142198222234012</v>
      </c>
      <c r="BN1635" s="130">
        <f t="shared" si="265"/>
        <v>6.5915173983616127E-4</v>
      </c>
      <c r="BO1635" s="130" t="str">
        <f t="shared" si="261"/>
        <v/>
      </c>
      <c r="BP1635" s="122" t="str">
        <f t="shared" si="262"/>
        <v/>
      </c>
    </row>
    <row r="1636" spans="26:68" ht="20.100000000000001" customHeight="1" x14ac:dyDescent="0.25">
      <c r="Z1636" s="121">
        <v>1101</v>
      </c>
      <c r="AA1636" s="121">
        <f t="shared" si="266"/>
        <v>0.40399999999999991</v>
      </c>
      <c r="AB1636" s="121">
        <f t="shared" si="267"/>
        <v>0.36767843777404446</v>
      </c>
      <c r="AC1636" s="121">
        <f t="shared" si="268"/>
        <v>0.65689364041185694</v>
      </c>
      <c r="AD1636" s="121" t="str">
        <f t="shared" si="269"/>
        <v/>
      </c>
      <c r="AE1636" s="121">
        <f t="shared" si="270"/>
        <v>0.36767843777404446</v>
      </c>
      <c r="AF1636" s="121" t="str">
        <f t="shared" si="271"/>
        <v/>
      </c>
      <c r="BK1636" s="130"/>
      <c r="BL1636" s="130">
        <f t="shared" si="263"/>
        <v>7.078400000000137</v>
      </c>
      <c r="BM1636" s="147">
        <f t="shared" si="264"/>
        <v>0.42076283048250396</v>
      </c>
      <c r="BN1636" s="130">
        <f t="shared" si="265"/>
        <v>6.5853269061466602E-4</v>
      </c>
      <c r="BO1636" s="130" t="str">
        <f t="shared" si="261"/>
        <v/>
      </c>
      <c r="BP1636" s="122" t="str">
        <f t="shared" si="262"/>
        <v/>
      </c>
    </row>
    <row r="1637" spans="26:68" ht="20.100000000000001" customHeight="1" x14ac:dyDescent="0.25">
      <c r="Z1637" s="121">
        <v>1102</v>
      </c>
      <c r="AA1637" s="121">
        <f t="shared" si="266"/>
        <v>0.40800000000000036</v>
      </c>
      <c r="AB1637" s="121">
        <f t="shared" si="267"/>
        <v>0.36708181258188249</v>
      </c>
      <c r="AC1637" s="121">
        <f t="shared" si="268"/>
        <v>0.65836316254895766</v>
      </c>
      <c r="AD1637" s="121" t="str">
        <f t="shared" si="269"/>
        <v/>
      </c>
      <c r="AE1637" s="121">
        <f t="shared" si="270"/>
        <v>0.36708181258188249</v>
      </c>
      <c r="AF1637" s="121" t="str">
        <f t="shared" si="271"/>
        <v/>
      </c>
      <c r="BK1637" s="130"/>
      <c r="BL1637" s="130">
        <f t="shared" si="263"/>
        <v>7.0848000000001372</v>
      </c>
      <c r="BM1637" s="147">
        <f t="shared" si="264"/>
        <v>0.42010429779188929</v>
      </c>
      <c r="BN1637" s="130">
        <f t="shared" si="265"/>
        <v>6.5791287937722043E-4</v>
      </c>
      <c r="BO1637" s="130" t="str">
        <f t="shared" si="261"/>
        <v/>
      </c>
      <c r="BP1637" s="122" t="str">
        <f t="shared" si="262"/>
        <v/>
      </c>
    </row>
    <row r="1638" spans="26:68" ht="20.100000000000001" customHeight="1" x14ac:dyDescent="0.25">
      <c r="Z1638" s="121">
        <v>1103</v>
      </c>
      <c r="AA1638" s="121">
        <f t="shared" si="266"/>
        <v>0.41199999999999992</v>
      </c>
      <c r="AB1638" s="121">
        <f t="shared" si="267"/>
        <v>0.36648029179111752</v>
      </c>
      <c r="AC1638" s="121">
        <f t="shared" si="268"/>
        <v>0.65983028838503877</v>
      </c>
      <c r="AD1638" s="121" t="str">
        <f t="shared" si="269"/>
        <v/>
      </c>
      <c r="AE1638" s="121">
        <f t="shared" si="270"/>
        <v>0.36648029179111752</v>
      </c>
      <c r="AF1638" s="121" t="str">
        <f t="shared" si="271"/>
        <v/>
      </c>
      <c r="BK1638" s="130"/>
      <c r="BL1638" s="130">
        <f t="shared" si="263"/>
        <v>7.0912000000001374</v>
      </c>
      <c r="BM1638" s="147">
        <f t="shared" si="264"/>
        <v>0.41944638491251207</v>
      </c>
      <c r="BN1638" s="130">
        <f t="shared" si="265"/>
        <v>6.5729231179367797E-4</v>
      </c>
      <c r="BO1638" s="130" t="str">
        <f t="shared" si="261"/>
        <v/>
      </c>
      <c r="BP1638" s="122" t="str">
        <f t="shared" si="262"/>
        <v/>
      </c>
    </row>
    <row r="1639" spans="26:68" ht="20.100000000000001" customHeight="1" x14ac:dyDescent="0.25">
      <c r="Z1639" s="121">
        <v>1104</v>
      </c>
      <c r="AA1639" s="121">
        <f t="shared" si="266"/>
        <v>0.41600000000000037</v>
      </c>
      <c r="AB1639" s="121">
        <f t="shared" si="267"/>
        <v>0.36587390265669156</v>
      </c>
      <c r="AC1639" s="121">
        <f t="shared" si="268"/>
        <v>0.66129499839215333</v>
      </c>
      <c r="AD1639" s="121" t="str">
        <f t="shared" si="269"/>
        <v/>
      </c>
      <c r="AE1639" s="121">
        <f t="shared" si="270"/>
        <v>0.36587390265669156</v>
      </c>
      <c r="AF1639" s="121" t="str">
        <f t="shared" si="271"/>
        <v/>
      </c>
      <c r="BK1639" s="130"/>
      <c r="BL1639" s="130">
        <f t="shared" si="263"/>
        <v>7.0976000000001376</v>
      </c>
      <c r="BM1639" s="147">
        <f t="shared" si="264"/>
        <v>0.41878909260071839</v>
      </c>
      <c r="BN1639" s="130">
        <f t="shared" si="265"/>
        <v>6.5667099351862657E-4</v>
      </c>
      <c r="BO1639" s="130" t="str">
        <f t="shared" si="261"/>
        <v/>
      </c>
      <c r="BP1639" s="122" t="str">
        <f t="shared" si="262"/>
        <v/>
      </c>
    </row>
    <row r="1640" spans="26:68" ht="20.100000000000001" customHeight="1" x14ac:dyDescent="0.25">
      <c r="Z1640" s="121">
        <v>1105</v>
      </c>
      <c r="AA1640" s="121">
        <f t="shared" si="266"/>
        <v>0.41999999999999993</v>
      </c>
      <c r="AB1640" s="121">
        <f t="shared" si="267"/>
        <v>0.36526267262215389</v>
      </c>
      <c r="AC1640" s="121">
        <f t="shared" si="268"/>
        <v>0.66275727315175048</v>
      </c>
      <c r="AD1640" s="121" t="str">
        <f t="shared" si="269"/>
        <v/>
      </c>
      <c r="AE1640" s="121">
        <f t="shared" si="270"/>
        <v>0.36526267262215389</v>
      </c>
      <c r="AF1640" s="121" t="str">
        <f t="shared" si="271"/>
        <v/>
      </c>
      <c r="BK1640" s="130"/>
      <c r="BL1640" s="130">
        <f t="shared" si="263"/>
        <v>7.1040000000001378</v>
      </c>
      <c r="BM1640" s="147">
        <f t="shared" si="264"/>
        <v>0.41813242160719977</v>
      </c>
      <c r="BN1640" s="130">
        <f t="shared" si="265"/>
        <v>6.5604893019483024E-4</v>
      </c>
      <c r="BO1640" s="130" t="str">
        <f t="shared" si="261"/>
        <v/>
      </c>
      <c r="BP1640" s="122" t="str">
        <f t="shared" si="262"/>
        <v/>
      </c>
    </row>
    <row r="1641" spans="26:68" ht="20.100000000000001" customHeight="1" x14ac:dyDescent="0.25">
      <c r="Z1641" s="130">
        <v>1106</v>
      </c>
      <c r="AA1641" s="121">
        <f t="shared" si="266"/>
        <v>0.42400000000000038</v>
      </c>
      <c r="AB1641" s="121">
        <f t="shared" si="267"/>
        <v>0.36464662931759328</v>
      </c>
      <c r="AC1641" s="121">
        <f t="shared" si="268"/>
        <v>0.664217093355429</v>
      </c>
      <c r="AD1641" s="121" t="str">
        <f t="shared" si="269"/>
        <v/>
      </c>
      <c r="AE1641" s="121">
        <f t="shared" si="270"/>
        <v>0.36464662931759328</v>
      </c>
      <c r="AF1641" s="121" t="str">
        <f t="shared" si="271"/>
        <v/>
      </c>
      <c r="AM1641" s="130"/>
      <c r="AZ1641" s="130"/>
      <c r="BK1641" s="130"/>
      <c r="BL1641" s="130">
        <f t="shared" si="263"/>
        <v>7.1104000000001379</v>
      </c>
      <c r="BM1641" s="147">
        <f t="shared" si="264"/>
        <v>0.41747637267700494</v>
      </c>
      <c r="BN1641" s="130">
        <f t="shared" si="265"/>
        <v>6.5542612744928785E-4</v>
      </c>
      <c r="BO1641" s="130" t="str">
        <f t="shared" si="261"/>
        <v/>
      </c>
      <c r="BP1641" s="122" t="str">
        <f t="shared" si="262"/>
        <v/>
      </c>
    </row>
    <row r="1642" spans="26:68" ht="20.100000000000001" customHeight="1" x14ac:dyDescent="0.25">
      <c r="Z1642" s="121">
        <v>1107</v>
      </c>
      <c r="AA1642" s="121">
        <f t="shared" si="266"/>
        <v>0.42799999999999994</v>
      </c>
      <c r="AB1642" s="121">
        <f t="shared" si="267"/>
        <v>0.3640258005575604</v>
      </c>
      <c r="AC1642" s="121">
        <f t="shared" si="268"/>
        <v>0.66567443980567587</v>
      </c>
      <c r="AD1642" s="121" t="str">
        <f t="shared" si="269"/>
        <v/>
      </c>
      <c r="AE1642" s="121">
        <f t="shared" si="270"/>
        <v>0.3640258005575604</v>
      </c>
      <c r="AF1642" s="121" t="str">
        <f t="shared" si="271"/>
        <v/>
      </c>
      <c r="BK1642" s="130"/>
      <c r="BL1642" s="130">
        <f t="shared" si="263"/>
        <v>7.1168000000001381</v>
      </c>
      <c r="BM1642" s="147">
        <f t="shared" si="264"/>
        <v>0.41682094654955565</v>
      </c>
      <c r="BN1642" s="130">
        <f t="shared" si="265"/>
        <v>6.548025908956201E-4</v>
      </c>
      <c r="BO1642" s="130" t="str">
        <f t="shared" si="261"/>
        <v/>
      </c>
      <c r="BP1642" s="122" t="str">
        <f t="shared" si="262"/>
        <v/>
      </c>
    </row>
    <row r="1643" spans="26:68" ht="20.100000000000001" customHeight="1" x14ac:dyDescent="0.25">
      <c r="Z1643" s="121">
        <v>1108</v>
      </c>
      <c r="AA1643" s="121">
        <f t="shared" si="266"/>
        <v>0.43200000000000038</v>
      </c>
      <c r="AB1643" s="121">
        <f t="shared" si="267"/>
        <v>0.36340021433897718</v>
      </c>
      <c r="AC1643" s="121">
        <f t="shared" si="268"/>
        <v>0.66712929341660332</v>
      </c>
      <c r="AD1643" s="121" t="str">
        <f t="shared" si="269"/>
        <v/>
      </c>
      <c r="AE1643" s="121">
        <f t="shared" si="270"/>
        <v>0.36340021433897718</v>
      </c>
      <c r="AF1643" s="121" t="str">
        <f t="shared" si="271"/>
        <v/>
      </c>
      <c r="BK1643" s="130"/>
      <c r="BL1643" s="130">
        <f t="shared" si="263"/>
        <v>7.1232000000001383</v>
      </c>
      <c r="BM1643" s="147">
        <f t="shared" si="264"/>
        <v>0.41616614395866003</v>
      </c>
      <c r="BN1643" s="130">
        <f t="shared" si="265"/>
        <v>6.5417832613251514E-4</v>
      </c>
      <c r="BO1643" s="130" t="str">
        <f t="shared" si="261"/>
        <v/>
      </c>
      <c r="BP1643" s="122" t="str">
        <f t="shared" si="262"/>
        <v/>
      </c>
    </row>
    <row r="1644" spans="26:68" ht="20.100000000000001" customHeight="1" x14ac:dyDescent="0.25">
      <c r="Z1644" s="121">
        <v>1109</v>
      </c>
      <c r="AA1644" s="121">
        <f t="shared" si="266"/>
        <v>0.43599999999999994</v>
      </c>
      <c r="AB1644" s="121">
        <f t="shared" si="267"/>
        <v>0.36276989883903699</v>
      </c>
      <c r="AC1644" s="121">
        <f t="shared" si="268"/>
        <v>0.66858163521467129</v>
      </c>
      <c r="AD1644" s="121" t="str">
        <f t="shared" si="269"/>
        <v/>
      </c>
      <c r="AE1644" s="121">
        <f t="shared" si="270"/>
        <v>0.36276989883903699</v>
      </c>
      <c r="AF1644" s="121" t="str">
        <f t="shared" si="271"/>
        <v/>
      </c>
      <c r="BK1644" s="130"/>
      <c r="BL1644" s="130">
        <f t="shared" si="263"/>
        <v>7.1296000000001385</v>
      </c>
      <c r="BM1644" s="147">
        <f t="shared" si="264"/>
        <v>0.41551196563252751</v>
      </c>
      <c r="BN1644" s="130">
        <f t="shared" si="265"/>
        <v>6.5355333874578259E-4</v>
      </c>
      <c r="BO1644" s="130" t="str">
        <f t="shared" si="261"/>
        <v/>
      </c>
      <c r="BP1644" s="122" t="str">
        <f t="shared" si="262"/>
        <v/>
      </c>
    </row>
    <row r="1645" spans="26:68" ht="20.100000000000001" customHeight="1" x14ac:dyDescent="0.25">
      <c r="Z1645" s="121">
        <v>1110</v>
      </c>
      <c r="AA1645" s="121">
        <f t="shared" si="266"/>
        <v>0.44000000000000039</v>
      </c>
      <c r="AB1645" s="121">
        <f t="shared" si="267"/>
        <v>0.36213488241309216</v>
      </c>
      <c r="AC1645" s="121">
        <f t="shared" si="268"/>
        <v>0.67003144633940648</v>
      </c>
      <c r="AD1645" s="121" t="str">
        <f t="shared" si="269"/>
        <v/>
      </c>
      <c r="AE1645" s="121">
        <f t="shared" si="270"/>
        <v>0.36213488241309216</v>
      </c>
      <c r="AF1645" s="121" t="str">
        <f t="shared" si="271"/>
        <v/>
      </c>
      <c r="BK1645" s="130"/>
      <c r="BL1645" s="130">
        <f t="shared" si="263"/>
        <v>7.1360000000001387</v>
      </c>
      <c r="BM1645" s="147">
        <f t="shared" si="264"/>
        <v>0.41485841229378173</v>
      </c>
      <c r="BN1645" s="130">
        <f t="shared" si="265"/>
        <v>6.5292763430585543E-4</v>
      </c>
      <c r="BO1645" s="130" t="str">
        <f t="shared" si="261"/>
        <v/>
      </c>
      <c r="BP1645" s="122" t="str">
        <f t="shared" si="262"/>
        <v/>
      </c>
    </row>
    <row r="1646" spans="26:68" ht="20.100000000000001" customHeight="1" x14ac:dyDescent="0.25">
      <c r="Z1646" s="121">
        <v>1111</v>
      </c>
      <c r="AA1646" s="121">
        <f t="shared" si="266"/>
        <v>0.44399999999999995</v>
      </c>
      <c r="AB1646" s="121">
        <f t="shared" si="267"/>
        <v>0.36149519359253279</v>
      </c>
      <c r="AC1646" s="121">
        <f t="shared" si="268"/>
        <v>0.67147870804410881</v>
      </c>
      <c r="AD1646" s="121" t="str">
        <f t="shared" si="269"/>
        <v/>
      </c>
      <c r="AE1646" s="121">
        <f t="shared" si="270"/>
        <v>0.36149519359253279</v>
      </c>
      <c r="AF1646" s="121" t="str">
        <f t="shared" si="271"/>
        <v/>
      </c>
      <c r="BK1646" s="130"/>
      <c r="BL1646" s="130">
        <f t="shared" si="263"/>
        <v>7.1424000000001389</v>
      </c>
      <c r="BM1646" s="147">
        <f t="shared" si="264"/>
        <v>0.41420548465947588</v>
      </c>
      <c r="BN1646" s="130">
        <f t="shared" si="265"/>
        <v>6.5230121837017707E-4</v>
      </c>
      <c r="BO1646" s="130" t="str">
        <f t="shared" si="261"/>
        <v/>
      </c>
      <c r="BP1646" s="122" t="str">
        <f t="shared" si="262"/>
        <v/>
      </c>
    </row>
    <row r="1647" spans="26:68" ht="20.100000000000001" customHeight="1" x14ac:dyDescent="0.25">
      <c r="Z1647" s="121">
        <v>1112</v>
      </c>
      <c r="AA1647" s="121">
        <f t="shared" si="266"/>
        <v>0.4480000000000004</v>
      </c>
      <c r="AB1647" s="121">
        <f t="shared" si="267"/>
        <v>0.36085086108265318</v>
      </c>
      <c r="AC1647" s="121">
        <f t="shared" si="268"/>
        <v>0.67292340169655329</v>
      </c>
      <c r="AD1647" s="121" t="str">
        <f t="shared" si="269"/>
        <v/>
      </c>
      <c r="AE1647" s="121">
        <f t="shared" si="270"/>
        <v>0.36085086108265318</v>
      </c>
      <c r="AF1647" s="121" t="str">
        <f t="shared" si="271"/>
        <v/>
      </c>
      <c r="BK1647" s="130"/>
      <c r="BL1647" s="130">
        <f t="shared" si="263"/>
        <v>7.148800000000139</v>
      </c>
      <c r="BM1647" s="147">
        <f t="shared" si="264"/>
        <v>0.4135531834411057</v>
      </c>
      <c r="BN1647" s="130">
        <f t="shared" si="265"/>
        <v>6.5167409648059227E-4</v>
      </c>
      <c r="BO1647" s="130" t="str">
        <f t="shared" si="261"/>
        <v/>
      </c>
      <c r="BP1647" s="122" t="str">
        <f t="shared" si="262"/>
        <v/>
      </c>
    </row>
    <row r="1648" spans="26:68" ht="20.100000000000001" customHeight="1" x14ac:dyDescent="0.25">
      <c r="Z1648" s="130">
        <v>1113</v>
      </c>
      <c r="AA1648" s="121">
        <f t="shared" si="266"/>
        <v>0.45199999999999996</v>
      </c>
      <c r="AB1648" s="121">
        <f t="shared" si="267"/>
        <v>0.3602019137605102</v>
      </c>
      <c r="AC1648" s="121">
        <f t="shared" si="268"/>
        <v>0.67436550877967938</v>
      </c>
      <c r="AD1648" s="121" t="str">
        <f t="shared" si="269"/>
        <v/>
      </c>
      <c r="AE1648" s="121">
        <f t="shared" si="270"/>
        <v>0.3602019137605102</v>
      </c>
      <c r="AF1648" s="121" t="str">
        <f t="shared" si="271"/>
        <v/>
      </c>
      <c r="AM1648" s="130"/>
      <c r="AZ1648" s="130"/>
      <c r="BK1648" s="130"/>
      <c r="BL1648" s="130">
        <f t="shared" si="263"/>
        <v>7.1552000000001392</v>
      </c>
      <c r="BM1648" s="147">
        <f t="shared" si="264"/>
        <v>0.41290150934462511</v>
      </c>
      <c r="BN1648" s="130">
        <f t="shared" si="265"/>
        <v>6.5104627416612271E-4</v>
      </c>
      <c r="BO1648" s="130" t="str">
        <f t="shared" si="261"/>
        <v/>
      </c>
      <c r="BP1648" s="122" t="str">
        <f t="shared" si="262"/>
        <v/>
      </c>
    </row>
    <row r="1649" spans="26:68" ht="20.100000000000001" customHeight="1" x14ac:dyDescent="0.25">
      <c r="Z1649" s="121">
        <v>1114</v>
      </c>
      <c r="AA1649" s="121">
        <f t="shared" si="266"/>
        <v>0.45600000000000041</v>
      </c>
      <c r="AB1649" s="121">
        <f t="shared" si="267"/>
        <v>0.35954838067276951</v>
      </c>
      <c r="AC1649" s="121">
        <f t="shared" si="268"/>
        <v>0.67580501089227585</v>
      </c>
      <c r="AD1649" s="121" t="str">
        <f t="shared" si="269"/>
        <v/>
      </c>
      <c r="AE1649" s="121">
        <f t="shared" si="270"/>
        <v>0.35954838067276951</v>
      </c>
      <c r="AF1649" s="121" t="str">
        <f t="shared" si="271"/>
        <v/>
      </c>
      <c r="BK1649" s="130"/>
      <c r="BL1649" s="130">
        <f t="shared" si="263"/>
        <v>7.1616000000001394</v>
      </c>
      <c r="BM1649" s="147">
        <f t="shared" si="264"/>
        <v>0.41225046307045898</v>
      </c>
      <c r="BN1649" s="130">
        <f t="shared" si="265"/>
        <v>6.5041775694207882E-4</v>
      </c>
      <c r="BO1649" s="130" t="str">
        <f t="shared" si="261"/>
        <v/>
      </c>
      <c r="BP1649" s="122" t="str">
        <f t="shared" si="262"/>
        <v/>
      </c>
    </row>
    <row r="1650" spans="26:68" ht="20.100000000000001" customHeight="1" x14ac:dyDescent="0.25">
      <c r="Z1650" s="121">
        <v>1115</v>
      </c>
      <c r="AA1650" s="121">
        <f t="shared" si="266"/>
        <v>0.45999999999999996</v>
      </c>
      <c r="AB1650" s="121">
        <f t="shared" si="267"/>
        <v>0.35889029103354464</v>
      </c>
      <c r="AC1650" s="121">
        <f t="shared" si="268"/>
        <v>0.67724188974965227</v>
      </c>
      <c r="AD1650" s="121" t="str">
        <f t="shared" si="269"/>
        <v/>
      </c>
      <c r="AE1650" s="121">
        <f t="shared" si="270"/>
        <v>0.35889029103354464</v>
      </c>
      <c r="AF1650" s="121" t="str">
        <f t="shared" si="271"/>
        <v/>
      </c>
      <c r="BK1650" s="130"/>
      <c r="BL1650" s="130">
        <f t="shared" si="263"/>
        <v>7.1680000000001396</v>
      </c>
      <c r="BM1650" s="147">
        <f t="shared" si="264"/>
        <v>0.4116000453135169</v>
      </c>
      <c r="BN1650" s="130">
        <f t="shared" si="265"/>
        <v>6.4978855030750626E-4</v>
      </c>
      <c r="BO1650" s="130" t="str">
        <f t="shared" si="261"/>
        <v/>
      </c>
      <c r="BP1650" s="122" t="str">
        <f t="shared" si="262"/>
        <v/>
      </c>
    </row>
    <row r="1651" spans="26:68" ht="20.100000000000001" customHeight="1" x14ac:dyDescent="0.25">
      <c r="Z1651" s="121">
        <v>1116</v>
      </c>
      <c r="AA1651" s="121">
        <f t="shared" si="266"/>
        <v>0.46400000000000041</v>
      </c>
      <c r="AB1651" s="121">
        <f t="shared" si="267"/>
        <v>0.35822767422222368</v>
      </c>
      <c r="AC1651" s="121">
        <f t="shared" si="268"/>
        <v>0.67867612718430759</v>
      </c>
      <c r="AD1651" s="121" t="str">
        <f t="shared" si="269"/>
        <v/>
      </c>
      <c r="AE1651" s="121">
        <f t="shared" si="270"/>
        <v>0.35822767422222368</v>
      </c>
      <c r="AF1651" s="121" t="str">
        <f t="shared" si="271"/>
        <v/>
      </c>
      <c r="BK1651" s="130"/>
      <c r="BL1651" s="130">
        <f t="shared" si="263"/>
        <v>7.1744000000001398</v>
      </c>
      <c r="BM1651" s="147">
        <f t="shared" si="264"/>
        <v>0.4109502567632094</v>
      </c>
      <c r="BN1651" s="130">
        <f t="shared" si="265"/>
        <v>6.4915865974951581E-4</v>
      </c>
      <c r="BO1651" s="130" t="str">
        <f t="shared" si="261"/>
        <v/>
      </c>
      <c r="BP1651" s="122" t="str">
        <f t="shared" si="262"/>
        <v/>
      </c>
    </row>
    <row r="1652" spans="26:68" ht="20.100000000000001" customHeight="1" x14ac:dyDescent="0.25">
      <c r="Z1652" s="121">
        <v>1117</v>
      </c>
      <c r="AA1652" s="121">
        <f t="shared" si="266"/>
        <v>0.46799999999999997</v>
      </c>
      <c r="AB1652" s="121">
        <f t="shared" si="267"/>
        <v>0.35756055978128964</v>
      </c>
      <c r="AC1652" s="121">
        <f t="shared" si="268"/>
        <v>0.68010770514658347</v>
      </c>
      <c r="AD1652" s="121" t="str">
        <f t="shared" si="269"/>
        <v/>
      </c>
      <c r="AE1652" s="121">
        <f t="shared" si="270"/>
        <v>0.35756055978128964</v>
      </c>
      <c r="AF1652" s="121" t="str">
        <f t="shared" si="271"/>
        <v/>
      </c>
      <c r="BK1652" s="130"/>
      <c r="BL1652" s="130">
        <f t="shared" si="263"/>
        <v>7.18080000000014</v>
      </c>
      <c r="BM1652" s="147">
        <f t="shared" si="264"/>
        <v>0.41030109810345988</v>
      </c>
      <c r="BN1652" s="130">
        <f t="shared" si="265"/>
        <v>6.485280907396751E-4</v>
      </c>
      <c r="BO1652" s="130" t="str">
        <f t="shared" si="261"/>
        <v/>
      </c>
      <c r="BP1652" s="122" t="str">
        <f t="shared" si="262"/>
        <v/>
      </c>
    </row>
    <row r="1653" spans="26:68" ht="20.100000000000001" customHeight="1" x14ac:dyDescent="0.25">
      <c r="Z1653" s="121">
        <v>1118</v>
      </c>
      <c r="AA1653" s="121">
        <f t="shared" si="266"/>
        <v>0.47200000000000042</v>
      </c>
      <c r="AB1653" s="121">
        <f t="shared" si="267"/>
        <v>0.35688897741412928</v>
      </c>
      <c r="AC1653" s="121">
        <f t="shared" si="268"/>
        <v>0.68153660570531582</v>
      </c>
      <c r="AD1653" s="121" t="str">
        <f t="shared" si="269"/>
        <v/>
      </c>
      <c r="AE1653" s="121">
        <f t="shared" si="270"/>
        <v>0.35688897741412928</v>
      </c>
      <c r="AF1653" s="121" t="str">
        <f t="shared" si="271"/>
        <v/>
      </c>
      <c r="BK1653" s="130"/>
      <c r="BL1653" s="130">
        <f t="shared" si="263"/>
        <v>7.1872000000001401</v>
      </c>
      <c r="BM1653" s="147">
        <f t="shared" si="264"/>
        <v>0.40965257001272021</v>
      </c>
      <c r="BN1653" s="130">
        <f t="shared" si="265"/>
        <v>6.4789684873661768E-4</v>
      </c>
      <c r="BO1653" s="130" t="str">
        <f t="shared" si="261"/>
        <v/>
      </c>
      <c r="BP1653" s="122" t="str">
        <f t="shared" si="262"/>
        <v/>
      </c>
    </row>
    <row r="1654" spans="26:68" ht="20.100000000000001" customHeight="1" x14ac:dyDescent="0.25">
      <c r="Z1654" s="130">
        <v>1119</v>
      </c>
      <c r="AA1654" s="121">
        <f t="shared" si="266"/>
        <v>0.47599999999999998</v>
      </c>
      <c r="AB1654" s="121">
        <f t="shared" si="267"/>
        <v>0.35621295698283506</v>
      </c>
      <c r="AC1654" s="121">
        <f t="shared" si="268"/>
        <v>0.68296281104847067</v>
      </c>
      <c r="AD1654" s="121" t="str">
        <f t="shared" si="269"/>
        <v/>
      </c>
      <c r="AE1654" s="121">
        <f t="shared" si="270"/>
        <v>0.35621295698283506</v>
      </c>
      <c r="AF1654" s="121" t="str">
        <f t="shared" si="271"/>
        <v/>
      </c>
      <c r="AM1654" s="130"/>
      <c r="AZ1654" s="130"/>
      <c r="BK1654" s="130"/>
      <c r="BL1654" s="130">
        <f t="shared" si="263"/>
        <v>7.1936000000001403</v>
      </c>
      <c r="BM1654" s="147">
        <f t="shared" si="264"/>
        <v>0.40900467316398359</v>
      </c>
      <c r="BN1654" s="130">
        <f t="shared" si="265"/>
        <v>6.4726493918382255E-4</v>
      </c>
      <c r="BO1654" s="130" t="str">
        <f t="shared" si="261"/>
        <v/>
      </c>
      <c r="BP1654" s="122" t="str">
        <f t="shared" si="262"/>
        <v/>
      </c>
    </row>
    <row r="1655" spans="26:68" ht="20.100000000000001" customHeight="1" x14ac:dyDescent="0.25">
      <c r="Z1655" s="121">
        <v>1120</v>
      </c>
      <c r="AA1655" s="121">
        <f t="shared" si="266"/>
        <v>0.48000000000000043</v>
      </c>
      <c r="AB1655" s="121">
        <f t="shared" si="267"/>
        <v>0.35553252850599704</v>
      </c>
      <c r="AC1655" s="121">
        <f t="shared" si="268"/>
        <v>0.6843863034837776</v>
      </c>
      <c r="AD1655" s="121" t="str">
        <f t="shared" si="269"/>
        <v/>
      </c>
      <c r="AE1655" s="121">
        <f t="shared" si="270"/>
        <v>0.35553252850599704</v>
      </c>
      <c r="AF1655" s="121" t="str">
        <f t="shared" si="271"/>
        <v/>
      </c>
      <c r="BK1655" s="130"/>
      <c r="BL1655" s="130">
        <f t="shared" si="263"/>
        <v>7.2000000000001405</v>
      </c>
      <c r="BM1655" s="147">
        <f t="shared" si="264"/>
        <v>0.40835740822479977</v>
      </c>
      <c r="BN1655" s="130">
        <f t="shared" si="265"/>
        <v>6.466323675107799E-4</v>
      </c>
      <c r="BO1655" s="130" t="str">
        <f t="shared" si="261"/>
        <v/>
      </c>
      <c r="BP1655" s="122" t="str">
        <f t="shared" si="262"/>
        <v/>
      </c>
    </row>
    <row r="1656" spans="26:68" ht="20.100000000000001" customHeight="1" x14ac:dyDescent="0.25">
      <c r="Z1656" s="121">
        <v>1121</v>
      </c>
      <c r="AA1656" s="121">
        <f t="shared" si="266"/>
        <v>0.48399999999999999</v>
      </c>
      <c r="AB1656" s="121">
        <f t="shared" si="267"/>
        <v>0.35484772215648769</v>
      </c>
      <c r="AC1656" s="121">
        <f t="shared" si="268"/>
        <v>0.68580706543934833</v>
      </c>
      <c r="AD1656" s="121" t="str">
        <f t="shared" si="269"/>
        <v/>
      </c>
      <c r="AE1656" s="121">
        <f t="shared" si="270"/>
        <v>0.35484772215648769</v>
      </c>
      <c r="AF1656" s="121" t="str">
        <f t="shared" si="271"/>
        <v/>
      </c>
      <c r="BK1656" s="130"/>
      <c r="BL1656" s="130">
        <f t="shared" si="263"/>
        <v>7.2064000000001407</v>
      </c>
      <c r="BM1656" s="147">
        <f t="shared" si="264"/>
        <v>0.40771077585728899</v>
      </c>
      <c r="BN1656" s="130">
        <f t="shared" si="265"/>
        <v>6.4599913913410134E-4</v>
      </c>
      <c r="BO1656" s="130" t="str">
        <f t="shared" si="261"/>
        <v/>
      </c>
      <c r="BP1656" s="122" t="str">
        <f t="shared" si="262"/>
        <v/>
      </c>
    </row>
    <row r="1657" spans="26:68" ht="20.100000000000001" customHeight="1" x14ac:dyDescent="0.25">
      <c r="Z1657" s="121">
        <v>1122</v>
      </c>
      <c r="AA1657" s="121">
        <f t="shared" si="266"/>
        <v>0.48800000000000043</v>
      </c>
      <c r="AB1657" s="121">
        <f t="shared" si="267"/>
        <v>0.35415856825923742</v>
      </c>
      <c r="AC1657" s="121">
        <f t="shared" si="268"/>
        <v>0.68722507946429245</v>
      </c>
      <c r="AD1657" s="121" t="str">
        <f t="shared" si="269"/>
        <v/>
      </c>
      <c r="AE1657" s="121">
        <f t="shared" si="270"/>
        <v>0.35415856825923742</v>
      </c>
      <c r="AF1657" s="121" t="str">
        <f t="shared" si="271"/>
        <v/>
      </c>
      <c r="BK1657" s="130"/>
      <c r="BL1657" s="130">
        <f t="shared" si="263"/>
        <v>7.2128000000001409</v>
      </c>
      <c r="BM1657" s="147">
        <f t="shared" si="264"/>
        <v>0.40706477671815489</v>
      </c>
      <c r="BN1657" s="130">
        <f t="shared" si="265"/>
        <v>6.453652594541337E-4</v>
      </c>
      <c r="BO1657" s="130" t="str">
        <f t="shared" si="261"/>
        <v/>
      </c>
      <c r="BP1657" s="122" t="str">
        <f t="shared" si="262"/>
        <v/>
      </c>
    </row>
    <row r="1658" spans="26:68" ht="20.100000000000001" customHeight="1" x14ac:dyDescent="0.25">
      <c r="Z1658" s="121">
        <v>1123</v>
      </c>
      <c r="AA1658" s="121">
        <f t="shared" si="266"/>
        <v>0.49199999999999999</v>
      </c>
      <c r="AB1658" s="121">
        <f t="shared" si="267"/>
        <v>0.35346509728900333</v>
      </c>
      <c r="AC1658" s="121">
        <f t="shared" si="268"/>
        <v>0.68864032822931842</v>
      </c>
      <c r="AD1658" s="121" t="str">
        <f t="shared" si="269"/>
        <v/>
      </c>
      <c r="AE1658" s="121">
        <f t="shared" si="270"/>
        <v>0.35346509728900333</v>
      </c>
      <c r="AF1658" s="121" t="str">
        <f t="shared" si="271"/>
        <v/>
      </c>
      <c r="BK1658" s="130"/>
      <c r="BL1658" s="130">
        <f t="shared" si="263"/>
        <v>7.2192000000001411</v>
      </c>
      <c r="BM1658" s="147">
        <f t="shared" si="264"/>
        <v>0.40641941145870075</v>
      </c>
      <c r="BN1658" s="130">
        <f t="shared" si="265"/>
        <v>6.4473073385945545E-4</v>
      </c>
      <c r="BO1658" s="130" t="str">
        <f t="shared" si="261"/>
        <v/>
      </c>
      <c r="BP1658" s="122" t="str">
        <f t="shared" si="262"/>
        <v/>
      </c>
    </row>
    <row r="1659" spans="26:68" ht="20.100000000000001" customHeight="1" x14ac:dyDescent="0.25">
      <c r="Z1659" s="121">
        <v>1124</v>
      </c>
      <c r="AA1659" s="121">
        <f t="shared" si="266"/>
        <v>0.49600000000000044</v>
      </c>
      <c r="AB1659" s="121">
        <f t="shared" si="267"/>
        <v>0.35276733986812925</v>
      </c>
      <c r="AC1659" s="121">
        <f t="shared" si="268"/>
        <v>0.69005279452733048</v>
      </c>
      <c r="AD1659" s="121" t="str">
        <f t="shared" si="269"/>
        <v/>
      </c>
      <c r="AE1659" s="121">
        <f t="shared" si="270"/>
        <v>0.35276733986812925</v>
      </c>
      <c r="AF1659" s="121" t="str">
        <f t="shared" si="271"/>
        <v/>
      </c>
      <c r="BK1659" s="130"/>
      <c r="BL1659" s="130">
        <f t="shared" si="263"/>
        <v>7.2256000000001412</v>
      </c>
      <c r="BM1659" s="147">
        <f t="shared" si="264"/>
        <v>0.4057746807248413</v>
      </c>
      <c r="BN1659" s="130">
        <f t="shared" si="265"/>
        <v>6.4409556772310195E-4</v>
      </c>
      <c r="BO1659" s="130" t="str">
        <f t="shared" si="261"/>
        <v/>
      </c>
      <c r="BP1659" s="122" t="str">
        <f t="shared" si="262"/>
        <v/>
      </c>
    </row>
    <row r="1660" spans="26:68" ht="20.100000000000001" customHeight="1" x14ac:dyDescent="0.25">
      <c r="Z1660" s="121">
        <v>1125</v>
      </c>
      <c r="AA1660" s="121">
        <f t="shared" si="266"/>
        <v>0.5</v>
      </c>
      <c r="AB1660" s="121">
        <f t="shared" si="267"/>
        <v>0.35206532676429952</v>
      </c>
      <c r="AC1660" s="121">
        <f t="shared" si="268"/>
        <v>0.69146246127401312</v>
      </c>
      <c r="AD1660" s="121" t="str">
        <f t="shared" si="269"/>
        <v/>
      </c>
      <c r="AE1660" s="121">
        <f t="shared" si="270"/>
        <v>0.35206532676429952</v>
      </c>
      <c r="AF1660" s="121" t="str">
        <f t="shared" si="271"/>
        <v/>
      </c>
      <c r="BK1660" s="130"/>
      <c r="BL1660" s="130">
        <f t="shared" si="263"/>
        <v>7.2320000000001414</v>
      </c>
      <c r="BM1660" s="147">
        <f t="shared" si="264"/>
        <v>0.40513058515711819</v>
      </c>
      <c r="BN1660" s="130">
        <f t="shared" si="265"/>
        <v>6.4345976640345359E-4</v>
      </c>
      <c r="BO1660" s="130" t="str">
        <f t="shared" si="261"/>
        <v/>
      </c>
      <c r="BP1660" s="122" t="str">
        <f t="shared" si="262"/>
        <v/>
      </c>
    </row>
    <row r="1661" spans="26:68" ht="20.100000000000001" customHeight="1" x14ac:dyDescent="0.25">
      <c r="Z1661" s="130">
        <v>1126</v>
      </c>
      <c r="AA1661" s="121">
        <f t="shared" si="266"/>
        <v>0.50400000000000045</v>
      </c>
      <c r="AB1661" s="121">
        <f t="shared" si="267"/>
        <v>0.35135908888828388</v>
      </c>
      <c r="AC1661" s="121">
        <f t="shared" si="268"/>
        <v>0.69286931150840914</v>
      </c>
      <c r="AD1661" s="121" t="str">
        <f t="shared" si="269"/>
        <v/>
      </c>
      <c r="AE1661" s="121">
        <f t="shared" si="270"/>
        <v>0.35135908888828388</v>
      </c>
      <c r="AF1661" s="121" t="str">
        <f t="shared" si="271"/>
        <v/>
      </c>
      <c r="AM1661" s="130"/>
      <c r="AZ1661" s="130"/>
      <c r="BK1661" s="130"/>
      <c r="BL1661" s="130">
        <f t="shared" si="263"/>
        <v>7.2384000000001416</v>
      </c>
      <c r="BM1661" s="147">
        <f t="shared" si="264"/>
        <v>0.40448712539071474</v>
      </c>
      <c r="BN1661" s="130">
        <f t="shared" si="265"/>
        <v>6.4282333524684487E-4</v>
      </c>
      <c r="BO1661" s="130" t="str">
        <f t="shared" si="261"/>
        <v/>
      </c>
      <c r="BP1661" s="122" t="str">
        <f t="shared" si="262"/>
        <v/>
      </c>
    </row>
    <row r="1662" spans="26:68" ht="20.100000000000001" customHeight="1" x14ac:dyDescent="0.25">
      <c r="Z1662" s="121">
        <v>1127</v>
      </c>
      <c r="AA1662" s="121">
        <f t="shared" si="266"/>
        <v>0.50800000000000001</v>
      </c>
      <c r="AB1662" s="121">
        <f t="shared" si="267"/>
        <v>0.35064865729167793</v>
      </c>
      <c r="AC1662" s="121">
        <f t="shared" si="268"/>
        <v>0.69427332839348577</v>
      </c>
      <c r="AD1662" s="121" t="str">
        <f t="shared" si="269"/>
        <v/>
      </c>
      <c r="AE1662" s="121">
        <f t="shared" si="270"/>
        <v>0.35064865729167793</v>
      </c>
      <c r="AF1662" s="121" t="str">
        <f t="shared" si="271"/>
        <v/>
      </c>
      <c r="BK1662" s="130"/>
      <c r="BL1662" s="130">
        <f t="shared" si="263"/>
        <v>7.2448000000001418</v>
      </c>
      <c r="BM1662" s="147">
        <f t="shared" si="264"/>
        <v>0.4038443020554679</v>
      </c>
      <c r="BN1662" s="130">
        <f t="shared" si="265"/>
        <v>6.4218627958406715E-4</v>
      </c>
      <c r="BO1662" s="130" t="str">
        <f t="shared" si="261"/>
        <v/>
      </c>
      <c r="BP1662" s="122" t="str">
        <f t="shared" si="262"/>
        <v/>
      </c>
    </row>
    <row r="1663" spans="26:68" ht="20.100000000000001" customHeight="1" x14ac:dyDescent="0.25">
      <c r="Z1663" s="121">
        <v>1128</v>
      </c>
      <c r="AA1663" s="121">
        <f t="shared" si="266"/>
        <v>0.51200000000000045</v>
      </c>
      <c r="AB1663" s="121">
        <f t="shared" si="267"/>
        <v>0.34993406316463366</v>
      </c>
      <c r="AC1663" s="121">
        <f t="shared" si="268"/>
        <v>0.69567449521669589</v>
      </c>
      <c r="AD1663" s="121" t="str">
        <f t="shared" si="269"/>
        <v/>
      </c>
      <c r="AE1663" s="121">
        <f t="shared" si="270"/>
        <v>0.34993406316463366</v>
      </c>
      <c r="AF1663" s="121" t="str">
        <f t="shared" si="271"/>
        <v/>
      </c>
      <c r="BK1663" s="130"/>
      <c r="BL1663" s="130">
        <f t="shared" si="263"/>
        <v>7.251200000000142</v>
      </c>
      <c r="BM1663" s="147">
        <f t="shared" si="264"/>
        <v>0.40320211577588383</v>
      </c>
      <c r="BN1663" s="130">
        <f t="shared" si="265"/>
        <v>6.4154860473103481E-4</v>
      </c>
      <c r="BO1663" s="130" t="str">
        <f t="shared" si="261"/>
        <v/>
      </c>
      <c r="BP1663" s="122" t="str">
        <f t="shared" si="262"/>
        <v/>
      </c>
    </row>
    <row r="1664" spans="26:68" ht="20.100000000000001" customHeight="1" x14ac:dyDescent="0.25">
      <c r="Z1664" s="121">
        <v>1129</v>
      </c>
      <c r="AA1664" s="121">
        <f t="shared" si="266"/>
        <v>0.51600000000000001</v>
      </c>
      <c r="AB1664" s="121">
        <f t="shared" si="267"/>
        <v>0.34921533783358666</v>
      </c>
      <c r="AC1664" s="121">
        <f t="shared" si="268"/>
        <v>0.69707279539052491</v>
      </c>
      <c r="AD1664" s="121" t="str">
        <f t="shared" si="269"/>
        <v/>
      </c>
      <c r="AE1664" s="121">
        <f t="shared" si="270"/>
        <v>0.34921533783358666</v>
      </c>
      <c r="AF1664" s="121" t="str">
        <f t="shared" si="271"/>
        <v/>
      </c>
      <c r="BK1664" s="130"/>
      <c r="BL1664" s="130">
        <f t="shared" si="263"/>
        <v>7.2576000000001422</v>
      </c>
      <c r="BM1664" s="147">
        <f t="shared" si="264"/>
        <v>0.40256056717115279</v>
      </c>
      <c r="BN1664" s="130">
        <f t="shared" si="265"/>
        <v>6.4091031599222692E-4</v>
      </c>
      <c r="BO1664" s="130" t="str">
        <f t="shared" si="261"/>
        <v/>
      </c>
      <c r="BP1664" s="122" t="str">
        <f t="shared" si="262"/>
        <v/>
      </c>
    </row>
    <row r="1665" spans="26:68" ht="20.100000000000001" customHeight="1" x14ac:dyDescent="0.25">
      <c r="Z1665" s="121">
        <v>1130</v>
      </c>
      <c r="AA1665" s="121">
        <f t="shared" si="266"/>
        <v>0.52000000000000046</v>
      </c>
      <c r="AB1665" s="121">
        <f t="shared" si="267"/>
        <v>0.34849251275897447</v>
      </c>
      <c r="AC1665" s="121">
        <f t="shared" si="268"/>
        <v>0.69846821245303392</v>
      </c>
      <c r="AD1665" s="121" t="str">
        <f t="shared" si="269"/>
        <v/>
      </c>
      <c r="AE1665" s="121">
        <f t="shared" si="270"/>
        <v>0.34849251275897447</v>
      </c>
      <c r="AF1665" s="121" t="str">
        <f t="shared" si="271"/>
        <v/>
      </c>
      <c r="BK1665" s="130"/>
      <c r="BL1665" s="130">
        <f t="shared" si="263"/>
        <v>7.2640000000001423</v>
      </c>
      <c r="BM1665" s="147">
        <f t="shared" si="264"/>
        <v>0.40191965685516057</v>
      </c>
      <c r="BN1665" s="130">
        <f t="shared" si="265"/>
        <v>6.402714186559133E-4</v>
      </c>
      <c r="BO1665" s="130" t="str">
        <f t="shared" si="261"/>
        <v/>
      </c>
      <c r="BP1665" s="122" t="str">
        <f t="shared" si="262"/>
        <v/>
      </c>
    </row>
    <row r="1666" spans="26:68" ht="20.100000000000001" customHeight="1" x14ac:dyDescent="0.25">
      <c r="Z1666" s="121">
        <v>1131</v>
      </c>
      <c r="AA1666" s="121">
        <f t="shared" si="266"/>
        <v>0.52400000000000002</v>
      </c>
      <c r="AB1666" s="121">
        <f t="shared" si="267"/>
        <v>0.34776561953295076</v>
      </c>
      <c r="AC1666" s="121">
        <f t="shared" si="268"/>
        <v>0.699860730068389</v>
      </c>
      <c r="AD1666" s="121" t="str">
        <f t="shared" si="269"/>
        <v/>
      </c>
      <c r="AE1666" s="121">
        <f t="shared" si="270"/>
        <v>0.34776561953295076</v>
      </c>
      <c r="AF1666" s="121" t="str">
        <f t="shared" si="271"/>
        <v/>
      </c>
      <c r="BK1666" s="130"/>
      <c r="BL1666" s="130">
        <f t="shared" si="263"/>
        <v>7.2704000000001425</v>
      </c>
      <c r="BM1666" s="147">
        <f t="shared" si="264"/>
        <v>0.40127938543650465</v>
      </c>
      <c r="BN1666" s="130">
        <f t="shared" si="265"/>
        <v>6.3963191799576435E-4</v>
      </c>
      <c r="BO1666" s="130" t="str">
        <f t="shared" si="261"/>
        <v/>
      </c>
      <c r="BP1666" s="122" t="str">
        <f t="shared" si="262"/>
        <v/>
      </c>
    </row>
    <row r="1667" spans="26:68" ht="20.100000000000001" customHeight="1" x14ac:dyDescent="0.25">
      <c r="Z1667" s="130">
        <v>1132</v>
      </c>
      <c r="AA1667" s="121">
        <f t="shared" si="266"/>
        <v>0.52800000000000047</v>
      </c>
      <c r="AB1667" s="121">
        <f t="shared" si="267"/>
        <v>0.34703468987709224</v>
      </c>
      <c r="AC1667" s="121">
        <f t="shared" si="268"/>
        <v>0.70125033202738551</v>
      </c>
      <c r="AD1667" s="121" t="str">
        <f t="shared" si="269"/>
        <v/>
      </c>
      <c r="AE1667" s="121">
        <f t="shared" si="270"/>
        <v>0.34703468987709224</v>
      </c>
      <c r="AF1667" s="121" t="str">
        <f t="shared" si="271"/>
        <v/>
      </c>
      <c r="AM1667" s="130"/>
      <c r="AZ1667" s="130"/>
      <c r="BK1667" s="130"/>
      <c r="BL1667" s="130">
        <f t="shared" si="263"/>
        <v>7.2768000000001427</v>
      </c>
      <c r="BM1667" s="147">
        <f t="shared" si="264"/>
        <v>0.40063975351850889</v>
      </c>
      <c r="BN1667" s="130">
        <f t="shared" si="265"/>
        <v>6.3899181927346005E-4</v>
      </c>
      <c r="BO1667" s="130" t="str">
        <f t="shared" si="261"/>
        <v/>
      </c>
      <c r="BP1667" s="122" t="str">
        <f t="shared" si="262"/>
        <v/>
      </c>
    </row>
    <row r="1668" spans="26:68" ht="20.100000000000001" customHeight="1" x14ac:dyDescent="0.25">
      <c r="Z1668" s="121">
        <v>1133</v>
      </c>
      <c r="AA1668" s="121">
        <f t="shared" si="266"/>
        <v>0.53200000000000003</v>
      </c>
      <c r="AB1668" s="121">
        <f t="shared" si="267"/>
        <v>0.3462997556401014</v>
      </c>
      <c r="AC1668" s="121">
        <f t="shared" si="268"/>
        <v>0.70263700224795878</v>
      </c>
      <c r="AD1668" s="121" t="str">
        <f t="shared" si="269"/>
        <v/>
      </c>
      <c r="AE1668" s="121">
        <f t="shared" si="270"/>
        <v>0.3462997556401014</v>
      </c>
      <c r="AF1668" s="121" t="str">
        <f t="shared" si="271"/>
        <v/>
      </c>
      <c r="BK1668" s="130"/>
      <c r="BL1668" s="130">
        <f t="shared" si="263"/>
        <v>7.2832000000001429</v>
      </c>
      <c r="BM1668" s="147">
        <f t="shared" si="264"/>
        <v>0.40000076169923543</v>
      </c>
      <c r="BN1668" s="130">
        <f t="shared" si="265"/>
        <v>6.3835112773552583E-4</v>
      </c>
      <c r="BO1668" s="130" t="str">
        <f t="shared" si="261"/>
        <v/>
      </c>
      <c r="BP1668" s="122" t="str">
        <f t="shared" si="262"/>
        <v/>
      </c>
    </row>
    <row r="1669" spans="26:68" ht="20.100000000000001" customHeight="1" x14ac:dyDescent="0.25">
      <c r="Z1669" s="121">
        <v>1134</v>
      </c>
      <c r="AA1669" s="121">
        <f t="shared" si="266"/>
        <v>0.53600000000000048</v>
      </c>
      <c r="AB1669" s="121">
        <f t="shared" si="267"/>
        <v>0.34556084879550236</v>
      </c>
      <c r="AC1669" s="121">
        <f t="shared" si="268"/>
        <v>0.70402072477569078</v>
      </c>
      <c r="AD1669" s="121" t="str">
        <f t="shared" si="269"/>
        <v/>
      </c>
      <c r="AE1669" s="121">
        <f t="shared" si="270"/>
        <v>0.34556084879550236</v>
      </c>
      <c r="AF1669" s="121" t="str">
        <f t="shared" si="271"/>
        <v/>
      </c>
      <c r="BK1669" s="130"/>
      <c r="BL1669" s="130">
        <f t="shared" si="263"/>
        <v>7.2896000000001431</v>
      </c>
      <c r="BM1669" s="147">
        <f t="shared" si="264"/>
        <v>0.3993624105714999</v>
      </c>
      <c r="BN1669" s="130">
        <f t="shared" si="265"/>
        <v>6.3770984861422075E-4</v>
      </c>
      <c r="BO1669" s="130" t="str">
        <f t="shared" si="261"/>
        <v/>
      </c>
      <c r="BP1669" s="122" t="str">
        <f t="shared" si="262"/>
        <v/>
      </c>
    </row>
    <row r="1670" spans="26:68" ht="20.100000000000001" customHeight="1" x14ac:dyDescent="0.25">
      <c r="Z1670" s="121">
        <v>1135</v>
      </c>
      <c r="AA1670" s="121">
        <f t="shared" si="266"/>
        <v>0.54</v>
      </c>
      <c r="AB1670" s="121">
        <f t="shared" si="267"/>
        <v>0.34481800143933333</v>
      </c>
      <c r="AC1670" s="121">
        <f t="shared" si="268"/>
        <v>0.70540148378430201</v>
      </c>
      <c r="AD1670" s="121" t="str">
        <f t="shared" si="269"/>
        <v/>
      </c>
      <c r="AE1670" s="121">
        <f t="shared" si="270"/>
        <v>0.34481800143933333</v>
      </c>
      <c r="AF1670" s="121" t="str">
        <f t="shared" si="271"/>
        <v/>
      </c>
      <c r="BK1670" s="130"/>
      <c r="BL1670" s="130">
        <f t="shared" si="263"/>
        <v>7.2960000000001433</v>
      </c>
      <c r="BM1670" s="147">
        <f t="shared" si="264"/>
        <v>0.39872470072288568</v>
      </c>
      <c r="BN1670" s="130">
        <f t="shared" si="265"/>
        <v>6.3706798712809265E-4</v>
      </c>
      <c r="BO1670" s="130" t="str">
        <f t="shared" si="261"/>
        <v/>
      </c>
      <c r="BP1670" s="122" t="str">
        <f t="shared" si="262"/>
        <v/>
      </c>
    </row>
    <row r="1671" spans="26:68" ht="20.100000000000001" customHeight="1" x14ac:dyDescent="0.25">
      <c r="Z1671" s="121">
        <v>1136</v>
      </c>
      <c r="AA1671" s="121">
        <f t="shared" si="266"/>
        <v>0.54400000000000048</v>
      </c>
      <c r="AB1671" s="121">
        <f t="shared" si="267"/>
        <v>0.34407124578783227</v>
      </c>
      <c r="AC1671" s="121">
        <f t="shared" si="268"/>
        <v>0.70677926357613974</v>
      </c>
      <c r="AD1671" s="121" t="str">
        <f t="shared" si="269"/>
        <v/>
      </c>
      <c r="AE1671" s="121">
        <f t="shared" si="270"/>
        <v>0.34407124578783227</v>
      </c>
      <c r="AF1671" s="121" t="str">
        <f t="shared" si="271"/>
        <v/>
      </c>
      <c r="BK1671" s="130"/>
      <c r="BL1671" s="130">
        <f t="shared" si="263"/>
        <v>7.3024000000001434</v>
      </c>
      <c r="BM1671" s="147">
        <f t="shared" si="264"/>
        <v>0.39808763273575759</v>
      </c>
      <c r="BN1671" s="130">
        <f t="shared" si="265"/>
        <v>6.3642554848175603E-4</v>
      </c>
      <c r="BO1671" s="130" t="str">
        <f t="shared" si="261"/>
        <v/>
      </c>
      <c r="BP1671" s="122" t="str">
        <f t="shared" si="262"/>
        <v/>
      </c>
    </row>
    <row r="1672" spans="26:68" ht="20.100000000000001" customHeight="1" x14ac:dyDescent="0.25">
      <c r="Z1672" s="121">
        <v>1137</v>
      </c>
      <c r="AA1672" s="121">
        <f t="shared" si="266"/>
        <v>0.54800000000000004</v>
      </c>
      <c r="AB1672" s="121">
        <f t="shared" si="267"/>
        <v>0.34332061417511983</v>
      </c>
      <c r="AC1672" s="121">
        <f t="shared" si="268"/>
        <v>0.7081540485826513</v>
      </c>
      <c r="AD1672" s="121" t="str">
        <f t="shared" si="269"/>
        <v/>
      </c>
      <c r="AE1672" s="121">
        <f t="shared" si="270"/>
        <v>0.34332061417511983</v>
      </c>
      <c r="AF1672" s="121" t="str">
        <f t="shared" si="271"/>
        <v/>
      </c>
      <c r="BK1672" s="130"/>
      <c r="BL1672" s="130">
        <f t="shared" si="263"/>
        <v>7.3088000000001436</v>
      </c>
      <c r="BM1672" s="147">
        <f t="shared" si="264"/>
        <v>0.39745120718727583</v>
      </c>
      <c r="BN1672" s="130">
        <f t="shared" si="265"/>
        <v>6.3578253786428229E-4</v>
      </c>
      <c r="BO1672" s="130" t="str">
        <f t="shared" si="261"/>
        <v/>
      </c>
      <c r="BP1672" s="122" t="str">
        <f t="shared" si="262"/>
        <v/>
      </c>
    </row>
    <row r="1673" spans="26:68" ht="20.100000000000001" customHeight="1" x14ac:dyDescent="0.25">
      <c r="Z1673" s="121">
        <v>1138</v>
      </c>
      <c r="AA1673" s="121">
        <f t="shared" si="266"/>
        <v>0.55200000000000049</v>
      </c>
      <c r="AB1673" s="121">
        <f t="shared" si="267"/>
        <v>0.34256613905087613</v>
      </c>
      <c r="AC1673" s="121">
        <f t="shared" si="268"/>
        <v>0.70952582336485359</v>
      </c>
      <c r="AD1673" s="121" t="str">
        <f t="shared" si="269"/>
        <v/>
      </c>
      <c r="AE1673" s="121">
        <f t="shared" si="270"/>
        <v>0.34256613905087613</v>
      </c>
      <c r="AF1673" s="121" t="str">
        <f t="shared" si="271"/>
        <v/>
      </c>
      <c r="BK1673" s="130"/>
      <c r="BL1673" s="130">
        <f t="shared" si="263"/>
        <v>7.3152000000001438</v>
      </c>
      <c r="BM1673" s="147">
        <f t="shared" si="264"/>
        <v>0.39681542464941155</v>
      </c>
      <c r="BN1673" s="130">
        <f t="shared" si="265"/>
        <v>6.351389604541402E-4</v>
      </c>
      <c r="BO1673" s="130" t="str">
        <f t="shared" si="261"/>
        <v/>
      </c>
      <c r="BP1673" s="122" t="str">
        <f t="shared" si="262"/>
        <v/>
      </c>
    </row>
    <row r="1674" spans="26:68" ht="20.100000000000001" customHeight="1" x14ac:dyDescent="0.25">
      <c r="Z1674" s="130">
        <v>1139</v>
      </c>
      <c r="AA1674" s="121">
        <f t="shared" si="266"/>
        <v>0.55600000000000005</v>
      </c>
      <c r="AB1674" s="121">
        <f t="shared" si="267"/>
        <v>0.34180785297801497</v>
      </c>
      <c r="AC1674" s="121">
        <f t="shared" si="268"/>
        <v>0.71089457261378852</v>
      </c>
      <c r="AD1674" s="121" t="str">
        <f t="shared" si="269"/>
        <v/>
      </c>
      <c r="AE1674" s="121">
        <f t="shared" si="270"/>
        <v>0.34180785297801497</v>
      </c>
      <c r="AF1674" s="121" t="str">
        <f t="shared" si="271"/>
        <v/>
      </c>
      <c r="AM1674" s="130"/>
      <c r="AZ1674" s="130"/>
      <c r="BK1674" s="130"/>
      <c r="BL1674" s="130">
        <f t="shared" si="263"/>
        <v>7.321600000000144</v>
      </c>
      <c r="BM1674" s="147">
        <f t="shared" si="264"/>
        <v>0.39618028568895741</v>
      </c>
      <c r="BN1674" s="130">
        <f t="shared" si="265"/>
        <v>6.3449482141197944E-4</v>
      </c>
      <c r="BO1674" s="130" t="str">
        <f t="shared" si="261"/>
        <v/>
      </c>
      <c r="BP1674" s="122" t="str">
        <f t="shared" si="262"/>
        <v/>
      </c>
    </row>
    <row r="1675" spans="26:68" ht="20.100000000000001" customHeight="1" x14ac:dyDescent="0.25">
      <c r="Z1675" s="121">
        <v>1140</v>
      </c>
      <c r="AA1675" s="121">
        <f t="shared" si="266"/>
        <v>0.5600000000000005</v>
      </c>
      <c r="AB1675" s="121">
        <f t="shared" si="267"/>
        <v>0.34104578863035245</v>
      </c>
      <c r="AC1675" s="121">
        <f t="shared" si="268"/>
        <v>0.71226028115097306</v>
      </c>
      <c r="AD1675" s="121" t="str">
        <f t="shared" si="269"/>
        <v/>
      </c>
      <c r="AE1675" s="121">
        <f t="shared" si="270"/>
        <v>0.34104578863035245</v>
      </c>
      <c r="AF1675" s="121" t="str">
        <f t="shared" si="271"/>
        <v/>
      </c>
      <c r="BK1675" s="130"/>
      <c r="BL1675" s="130">
        <f t="shared" si="263"/>
        <v>7.3280000000001442</v>
      </c>
      <c r="BM1675" s="147">
        <f t="shared" si="264"/>
        <v>0.39554579086754543</v>
      </c>
      <c r="BN1675" s="130">
        <f t="shared" si="265"/>
        <v>6.3385012588612621E-4</v>
      </c>
      <c r="BO1675" s="130" t="str">
        <f t="shared" si="261"/>
        <v/>
      </c>
      <c r="BP1675" s="122" t="str">
        <f t="shared" si="262"/>
        <v/>
      </c>
    </row>
    <row r="1676" spans="26:68" ht="20.100000000000001" customHeight="1" x14ac:dyDescent="0.25">
      <c r="Z1676" s="121">
        <v>1141</v>
      </c>
      <c r="AA1676" s="121">
        <f t="shared" si="266"/>
        <v>0.56400000000000006</v>
      </c>
      <c r="AB1676" s="121">
        <f t="shared" si="267"/>
        <v>0.34027997879027366</v>
      </c>
      <c r="AC1676" s="121">
        <f t="shared" si="268"/>
        <v>0.71362293392883669</v>
      </c>
      <c r="AD1676" s="121" t="str">
        <f t="shared" si="269"/>
        <v/>
      </c>
      <c r="AE1676" s="121">
        <f t="shared" si="270"/>
        <v>0.34027997879027366</v>
      </c>
      <c r="AF1676" s="121" t="str">
        <f t="shared" si="271"/>
        <v/>
      </c>
      <c r="BK1676" s="130"/>
      <c r="BL1676" s="130">
        <f t="shared" si="263"/>
        <v>7.3344000000001444</v>
      </c>
      <c r="BM1676" s="147">
        <f t="shared" si="264"/>
        <v>0.39491194074165931</v>
      </c>
      <c r="BN1676" s="130">
        <f t="shared" si="265"/>
        <v>6.3320487901108446E-4</v>
      </c>
      <c r="BO1676" s="130" t="str">
        <f t="shared" si="261"/>
        <v/>
      </c>
      <c r="BP1676" s="122" t="str">
        <f t="shared" si="262"/>
        <v/>
      </c>
    </row>
    <row r="1677" spans="26:68" ht="20.100000000000001" customHeight="1" x14ac:dyDescent="0.25">
      <c r="Z1677" s="121">
        <v>1142</v>
      </c>
      <c r="AA1677" s="121">
        <f t="shared" si="266"/>
        <v>0.5680000000000005</v>
      </c>
      <c r="AB1677" s="121">
        <f t="shared" si="267"/>
        <v>0.33951045634639365</v>
      </c>
      <c r="AC1677" s="121">
        <f t="shared" si="268"/>
        <v>0.71498251603115237</v>
      </c>
      <c r="AD1677" s="121" t="str">
        <f t="shared" si="269"/>
        <v/>
      </c>
      <c r="AE1677" s="121">
        <f t="shared" si="270"/>
        <v>0.33951045634639365</v>
      </c>
      <c r="AF1677" s="121" t="str">
        <f t="shared" si="271"/>
        <v/>
      </c>
      <c r="BK1677" s="130"/>
      <c r="BL1677" s="130">
        <f t="shared" si="263"/>
        <v>7.3408000000001445</v>
      </c>
      <c r="BM1677" s="147">
        <f t="shared" si="264"/>
        <v>0.39427873586264822</v>
      </c>
      <c r="BN1677" s="130">
        <f t="shared" si="265"/>
        <v>6.3255908590725829E-4</v>
      </c>
      <c r="BO1677" s="130" t="str">
        <f t="shared" si="261"/>
        <v/>
      </c>
      <c r="BP1677" s="122" t="str">
        <f t="shared" si="262"/>
        <v/>
      </c>
    </row>
    <row r="1678" spans="26:68" ht="20.100000000000001" customHeight="1" x14ac:dyDescent="0.25">
      <c r="Z1678" s="121">
        <v>1143</v>
      </c>
      <c r="AA1678" s="121">
        <f t="shared" si="266"/>
        <v>0.57200000000000006</v>
      </c>
      <c r="AB1678" s="121">
        <f t="shared" si="267"/>
        <v>0.33873725429121798</v>
      </c>
      <c r="AC1678" s="121">
        <f t="shared" si="268"/>
        <v>0.71633901267345501</v>
      </c>
      <c r="AD1678" s="121" t="str">
        <f t="shared" si="269"/>
        <v/>
      </c>
      <c r="AE1678" s="121">
        <f t="shared" si="270"/>
        <v>0.33873725429121798</v>
      </c>
      <c r="AF1678" s="121" t="str">
        <f t="shared" si="271"/>
        <v/>
      </c>
      <c r="BK1678" s="130"/>
      <c r="BL1678" s="130">
        <f t="shared" si="263"/>
        <v>7.3472000000001447</v>
      </c>
      <c r="BM1678" s="147">
        <f t="shared" si="264"/>
        <v>0.39364617677674096</v>
      </c>
      <c r="BN1678" s="130">
        <f t="shared" si="265"/>
        <v>6.3191275168011929E-4</v>
      </c>
      <c r="BO1678" s="130" t="str">
        <f t="shared" si="261"/>
        <v/>
      </c>
      <c r="BP1678" s="122" t="str">
        <f t="shared" si="262"/>
        <v/>
      </c>
    </row>
    <row r="1679" spans="26:68" ht="20.100000000000001" customHeight="1" x14ac:dyDescent="0.25">
      <c r="Z1679" s="121">
        <v>1144</v>
      </c>
      <c r="AA1679" s="121">
        <f t="shared" si="266"/>
        <v>0.57600000000000051</v>
      </c>
      <c r="AB1679" s="121">
        <f t="shared" si="267"/>
        <v>0.33796040571879699</v>
      </c>
      <c r="AC1679" s="121">
        <f t="shared" si="268"/>
        <v>0.71769240920345467</v>
      </c>
      <c r="AD1679" s="121" t="str">
        <f t="shared" si="269"/>
        <v/>
      </c>
      <c r="AE1679" s="121">
        <f t="shared" si="270"/>
        <v>0.33796040571879699</v>
      </c>
      <c r="AF1679" s="121" t="str">
        <f t="shared" si="271"/>
        <v/>
      </c>
      <c r="BK1679" s="130"/>
      <c r="BL1679" s="130">
        <f t="shared" si="263"/>
        <v>7.3536000000001449</v>
      </c>
      <c r="BM1679" s="147">
        <f t="shared" si="264"/>
        <v>0.39301426402506084</v>
      </c>
      <c r="BN1679" s="130">
        <f t="shared" si="265"/>
        <v>6.3126588142253803E-4</v>
      </c>
      <c r="BO1679" s="130" t="str">
        <f t="shared" si="261"/>
        <v/>
      </c>
      <c r="BP1679" s="122" t="str">
        <f t="shared" si="262"/>
        <v/>
      </c>
    </row>
    <row r="1680" spans="26:68" ht="20.100000000000001" customHeight="1" x14ac:dyDescent="0.25">
      <c r="Z1680" s="130">
        <v>1145</v>
      </c>
      <c r="AA1680" s="121">
        <f t="shared" si="266"/>
        <v>0.58000000000000007</v>
      </c>
      <c r="AB1680" s="121">
        <f t="shared" si="267"/>
        <v>0.33717994382238053</v>
      </c>
      <c r="AC1680" s="121">
        <f t="shared" si="268"/>
        <v>0.7190426911014357</v>
      </c>
      <c r="AD1680" s="121" t="str">
        <f t="shared" si="269"/>
        <v/>
      </c>
      <c r="AE1680" s="121">
        <f t="shared" si="270"/>
        <v>0.33717994382238053</v>
      </c>
      <c r="AF1680" s="121" t="str">
        <f t="shared" si="271"/>
        <v/>
      </c>
      <c r="AM1680" s="130"/>
      <c r="AZ1680" s="130"/>
      <c r="BK1680" s="130"/>
      <c r="BL1680" s="130">
        <f t="shared" si="263"/>
        <v>7.3600000000001451</v>
      </c>
      <c r="BM1680" s="147">
        <f t="shared" si="264"/>
        <v>0.39238299814363831</v>
      </c>
      <c r="BN1680" s="130">
        <f t="shared" si="265"/>
        <v>6.3061848021211953E-4</v>
      </c>
      <c r="BO1680" s="130" t="str">
        <f t="shared" si="261"/>
        <v/>
      </c>
      <c r="BP1680" s="122" t="str">
        <f t="shared" si="262"/>
        <v/>
      </c>
    </row>
    <row r="1681" spans="26:68" ht="20.100000000000001" customHeight="1" x14ac:dyDescent="0.25">
      <c r="Z1681" s="121">
        <v>1146</v>
      </c>
      <c r="AA1681" s="121">
        <f t="shared" si="266"/>
        <v>0.58400000000000052</v>
      </c>
      <c r="AB1681" s="121">
        <f t="shared" si="267"/>
        <v>0.3363959018920672</v>
      </c>
      <c r="AC1681" s="121">
        <f t="shared" si="268"/>
        <v>0.72038984398065098</v>
      </c>
      <c r="AD1681" s="121" t="str">
        <f t="shared" si="269"/>
        <v/>
      </c>
      <c r="AE1681" s="121">
        <f t="shared" si="270"/>
        <v>0.3363959018920672</v>
      </c>
      <c r="AF1681" s="121" t="str">
        <f t="shared" si="271"/>
        <v/>
      </c>
      <c r="BK1681" s="130"/>
      <c r="BL1681" s="130">
        <f t="shared" si="263"/>
        <v>7.3664000000001453</v>
      </c>
      <c r="BM1681" s="147">
        <f t="shared" si="264"/>
        <v>0.39175237966342619</v>
      </c>
      <c r="BN1681" s="130">
        <f t="shared" si="265"/>
        <v>6.2997055311342365E-4</v>
      </c>
      <c r="BO1681" s="130" t="str">
        <f t="shared" si="261"/>
        <v/>
      </c>
      <c r="BP1681" s="122" t="str">
        <f t="shared" si="262"/>
        <v/>
      </c>
    </row>
    <row r="1682" spans="26:68" ht="20.100000000000001" customHeight="1" x14ac:dyDescent="0.25">
      <c r="Z1682" s="121">
        <v>1147</v>
      </c>
      <c r="AA1682" s="121">
        <f t="shared" si="266"/>
        <v>0.58800000000000008</v>
      </c>
      <c r="AB1682" s="121">
        <f t="shared" si="267"/>
        <v>0.33560831331245394</v>
      </c>
      <c r="AC1682" s="121">
        <f t="shared" si="268"/>
        <v>0.72173385358770248</v>
      </c>
      <c r="AD1682" s="121" t="str">
        <f t="shared" si="269"/>
        <v/>
      </c>
      <c r="AE1682" s="121">
        <f t="shared" si="270"/>
        <v>0.33560831331245394</v>
      </c>
      <c r="AF1682" s="121" t="str">
        <f t="shared" si="271"/>
        <v/>
      </c>
      <c r="BK1682" s="130"/>
      <c r="BL1682" s="130">
        <f t="shared" si="263"/>
        <v>7.3728000000001455</v>
      </c>
      <c r="BM1682" s="147">
        <f t="shared" si="264"/>
        <v>0.39112240911031276</v>
      </c>
      <c r="BN1682" s="130">
        <f t="shared" si="265"/>
        <v>6.2932210517541165E-4</v>
      </c>
      <c r="BO1682" s="130" t="str">
        <f t="shared" ref="BO1682:BO1745" si="272">IF(BM1682&lt;(1-$BK$534),BN1682,"")</f>
        <v/>
      </c>
      <c r="BP1682" s="122" t="str">
        <f t="shared" ref="BP1682:BP1745" si="273">IF(BM1682&lt;(1-$BK$540),BN1682,"")</f>
        <v/>
      </c>
    </row>
    <row r="1683" spans="26:68" ht="20.100000000000001" customHeight="1" x14ac:dyDescent="0.25">
      <c r="Z1683" s="121">
        <v>1148</v>
      </c>
      <c r="AA1683" s="121">
        <f t="shared" si="266"/>
        <v>0.59200000000000053</v>
      </c>
      <c r="AB1683" s="121">
        <f t="shared" si="267"/>
        <v>0.33481721156028071</v>
      </c>
      <c r="AC1683" s="121">
        <f t="shared" si="268"/>
        <v>0.72307470580291655</v>
      </c>
      <c r="AD1683" s="121" t="str">
        <f t="shared" si="269"/>
        <v/>
      </c>
      <c r="AE1683" s="121">
        <f t="shared" si="270"/>
        <v>0.33481721156028071</v>
      </c>
      <c r="AF1683" s="121" t="str">
        <f t="shared" si="271"/>
        <v/>
      </c>
      <c r="BK1683" s="130"/>
      <c r="BL1683" s="130">
        <f t="shared" ref="BL1683:BL1746" si="274">BL1682+$BO$526</f>
        <v>7.3792000000001456</v>
      </c>
      <c r="BM1683" s="147">
        <f t="shared" ref="BM1683:BM1746" si="275">_xlfn.CHISQ.DIST.RT(BL1683,7)</f>
        <v>0.39049308700513735</v>
      </c>
      <c r="BN1683" s="130">
        <f t="shared" ref="BN1683:BN1746" si="276">BM1683-BM1684</f>
        <v>6.2867314143622011E-4</v>
      </c>
      <c r="BO1683" s="130" t="str">
        <f t="shared" si="272"/>
        <v/>
      </c>
      <c r="BP1683" s="122" t="str">
        <f t="shared" si="273"/>
        <v/>
      </c>
    </row>
    <row r="1684" spans="26:68" ht="20.100000000000001" customHeight="1" x14ac:dyDescent="0.25">
      <c r="Z1684" s="121">
        <v>1149</v>
      </c>
      <c r="AA1684" s="121">
        <f t="shared" si="266"/>
        <v>0.59600000000000009</v>
      </c>
      <c r="AB1684" s="121">
        <f t="shared" si="267"/>
        <v>0.33402263020207623</v>
      </c>
      <c r="AC1684" s="121">
        <f t="shared" si="268"/>
        <v>0.72441238664070606</v>
      </c>
      <c r="AD1684" s="121" t="str">
        <f t="shared" si="269"/>
        <v/>
      </c>
      <c r="AE1684" s="121">
        <f t="shared" si="270"/>
        <v>0.33402263020207623</v>
      </c>
      <c r="AF1684" s="121" t="str">
        <f t="shared" si="271"/>
        <v/>
      </c>
      <c r="BK1684" s="130"/>
      <c r="BL1684" s="130">
        <f t="shared" si="274"/>
        <v>7.3856000000001458</v>
      </c>
      <c r="BM1684" s="147">
        <f t="shared" si="275"/>
        <v>0.38986441386370113</v>
      </c>
      <c r="BN1684" s="130">
        <f t="shared" si="276"/>
        <v>6.2802366691594447E-4</v>
      </c>
      <c r="BO1684" s="130" t="str">
        <f t="shared" si="272"/>
        <v/>
      </c>
      <c r="BP1684" s="122" t="str">
        <f t="shared" si="273"/>
        <v/>
      </c>
    </row>
    <row r="1685" spans="26:68" ht="20.100000000000001" customHeight="1" x14ac:dyDescent="0.25">
      <c r="Z1685" s="121">
        <v>1150</v>
      </c>
      <c r="AA1685" s="121">
        <f t="shared" si="266"/>
        <v>0.60000000000000053</v>
      </c>
      <c r="AB1685" s="121">
        <f t="shared" si="267"/>
        <v>0.33322460289179956</v>
      </c>
      <c r="AC1685" s="121">
        <f t="shared" si="268"/>
        <v>0.72574688224992667</v>
      </c>
      <c r="AD1685" s="121" t="str">
        <f t="shared" si="269"/>
        <v/>
      </c>
      <c r="AE1685" s="121">
        <f t="shared" si="270"/>
        <v>0.33322460289179956</v>
      </c>
      <c r="AF1685" s="121" t="str">
        <f t="shared" si="271"/>
        <v/>
      </c>
      <c r="BK1685" s="130"/>
      <c r="BL1685" s="130">
        <f t="shared" si="274"/>
        <v>7.392000000000146</v>
      </c>
      <c r="BM1685" s="147">
        <f t="shared" si="275"/>
        <v>0.38923639019678519</v>
      </c>
      <c r="BN1685" s="130">
        <f t="shared" si="276"/>
        <v>6.2737368662441062E-4</v>
      </c>
      <c r="BO1685" s="130" t="str">
        <f t="shared" si="272"/>
        <v/>
      </c>
      <c r="BP1685" s="122" t="str">
        <f t="shared" si="273"/>
        <v/>
      </c>
    </row>
    <row r="1686" spans="26:68" ht="20.100000000000001" customHeight="1" x14ac:dyDescent="0.25">
      <c r="Z1686" s="121">
        <v>1151</v>
      </c>
      <c r="AA1686" s="121">
        <f t="shared" si="266"/>
        <v>0.60400000000000009</v>
      </c>
      <c r="AB1686" s="121">
        <f t="shared" si="267"/>
        <v>0.3324231633684821</v>
      </c>
      <c r="AC1686" s="121">
        <f t="shared" si="268"/>
        <v>0.72707817891421944</v>
      </c>
      <c r="AD1686" s="121" t="str">
        <f t="shared" si="269"/>
        <v/>
      </c>
      <c r="AE1686" s="121">
        <f t="shared" si="270"/>
        <v>0.3324231633684821</v>
      </c>
      <c r="AF1686" s="121" t="str">
        <f t="shared" si="271"/>
        <v/>
      </c>
      <c r="BK1686" s="130"/>
      <c r="BL1686" s="130">
        <f t="shared" si="274"/>
        <v>7.3984000000001462</v>
      </c>
      <c r="BM1686" s="147">
        <f t="shared" si="275"/>
        <v>0.38860901651016078</v>
      </c>
      <c r="BN1686" s="130">
        <f t="shared" si="276"/>
        <v>6.2672320555479111E-4</v>
      </c>
      <c r="BO1686" s="130" t="str">
        <f t="shared" si="272"/>
        <v/>
      </c>
      <c r="BP1686" s="122" t="str">
        <f t="shared" si="273"/>
        <v/>
      </c>
    </row>
    <row r="1687" spans="26:68" ht="20.100000000000001" customHeight="1" x14ac:dyDescent="0.25">
      <c r="Z1687" s="130">
        <v>1152</v>
      </c>
      <c r="AA1687" s="121">
        <f t="shared" ref="AA1687:AA1750" si="277">$AA$529+(Z1687*$AA$532)</f>
        <v>0.60800000000000054</v>
      </c>
      <c r="AB1687" s="121">
        <f t="shared" ref="AB1687:AB1750" si="278">_xlfn.NORM.DIST(AA1687,AA$525,AA$526,0)</f>
        <v>0.3316183454538667</v>
      </c>
      <c r="AC1687" s="121">
        <f t="shared" ref="AC1687:AC1750" si="279">_xlfn.NORM.DIST(AA1687,AA$525,AA$526,1)</f>
        <v>0.72840626305234923</v>
      </c>
      <c r="AD1687" s="121" t="str">
        <f t="shared" ref="AD1687:AD1750" si="280">IF(OR(AC1687&lt;$AE$531,AC1687&gt;$AE$532),AB1687,"")</f>
        <v/>
      </c>
      <c r="AE1687" s="121">
        <f t="shared" ref="AE1687:AE1750" si="281">IF(AND(AC1687&gt;$AE$531,AC1687&lt;$AE$532),AB1687,"")</f>
        <v>0.3316183454538667</v>
      </c>
      <c r="AF1687" s="121" t="str">
        <f t="shared" ref="AF1687:AF1750" si="282">IF(AB1687=MAX($AB$535:$AB$2535),AB1687,"")</f>
        <v/>
      </c>
      <c r="AM1687" s="130"/>
      <c r="AZ1687" s="130"/>
      <c r="BK1687" s="130"/>
      <c r="BL1687" s="130">
        <f t="shared" si="274"/>
        <v>7.4048000000001464</v>
      </c>
      <c r="BM1687" s="147">
        <f t="shared" si="275"/>
        <v>0.38798229330460599</v>
      </c>
      <c r="BN1687" s="130">
        <f t="shared" si="276"/>
        <v>6.2607222868804602E-4</v>
      </c>
      <c r="BO1687" s="130" t="str">
        <f t="shared" si="272"/>
        <v/>
      </c>
      <c r="BP1687" s="122" t="str">
        <f t="shared" si="273"/>
        <v/>
      </c>
    </row>
    <row r="1688" spans="26:68" ht="20.100000000000001" customHeight="1" x14ac:dyDescent="0.25">
      <c r="Z1688" s="121">
        <v>1153</v>
      </c>
      <c r="AA1688" s="121">
        <f t="shared" si="277"/>
        <v>0.6120000000000001</v>
      </c>
      <c r="AB1688" s="121">
        <f t="shared" si="278"/>
        <v>0.33081018305004833</v>
      </c>
      <c r="AC1688" s="121">
        <f t="shared" si="279"/>
        <v>0.7297311212185279</v>
      </c>
      <c r="AD1688" s="121" t="str">
        <f t="shared" si="280"/>
        <v/>
      </c>
      <c r="AE1688" s="121">
        <f t="shared" si="281"/>
        <v>0.33081018305004833</v>
      </c>
      <c r="AF1688" s="121" t="str">
        <f t="shared" si="282"/>
        <v/>
      </c>
      <c r="BK1688" s="130"/>
      <c r="BL1688" s="130">
        <f t="shared" si="274"/>
        <v>7.4112000000001466</v>
      </c>
      <c r="BM1688" s="147">
        <f t="shared" si="275"/>
        <v>0.38735622107591794</v>
      </c>
      <c r="BN1688" s="130">
        <f t="shared" si="276"/>
        <v>6.2542076098942578E-4</v>
      </c>
      <c r="BO1688" s="130" t="str">
        <f t="shared" si="272"/>
        <v/>
      </c>
      <c r="BP1688" s="122" t="str">
        <f t="shared" si="273"/>
        <v/>
      </c>
    </row>
    <row r="1689" spans="26:68" ht="20.100000000000001" customHeight="1" x14ac:dyDescent="0.25">
      <c r="Z1689" s="121">
        <v>1154</v>
      </c>
      <c r="AA1689" s="121">
        <f t="shared" si="277"/>
        <v>0.61599999999999966</v>
      </c>
      <c r="AB1689" s="121">
        <f t="shared" si="278"/>
        <v>0.32999871013711063</v>
      </c>
      <c r="AC1689" s="121">
        <f t="shared" si="279"/>
        <v>0.7310527401027338</v>
      </c>
      <c r="AD1689" s="121" t="str">
        <f t="shared" si="280"/>
        <v/>
      </c>
      <c r="AE1689" s="121">
        <f t="shared" si="281"/>
        <v>0.32999871013711063</v>
      </c>
      <c r="AF1689" s="121" t="str">
        <f t="shared" si="282"/>
        <v/>
      </c>
      <c r="BK1689" s="130"/>
      <c r="BL1689" s="130">
        <f t="shared" si="274"/>
        <v>7.4176000000001467</v>
      </c>
      <c r="BM1689" s="147">
        <f t="shared" si="275"/>
        <v>0.38673080031492851</v>
      </c>
      <c r="BN1689" s="130">
        <f t="shared" si="276"/>
        <v>6.2476880741291207E-4</v>
      </c>
      <c r="BO1689" s="130" t="str">
        <f t="shared" si="272"/>
        <v/>
      </c>
      <c r="BP1689" s="122" t="str">
        <f t="shared" si="273"/>
        <v/>
      </c>
    </row>
    <row r="1690" spans="26:68" ht="20.100000000000001" customHeight="1" x14ac:dyDescent="0.25">
      <c r="Z1690" s="121">
        <v>1155</v>
      </c>
      <c r="AA1690" s="121">
        <f t="shared" si="277"/>
        <v>0.62000000000000011</v>
      </c>
      <c r="AB1690" s="121">
        <f t="shared" si="278"/>
        <v>0.32918396077076478</v>
      </c>
      <c r="AC1690" s="121">
        <f t="shared" si="279"/>
        <v>0.732371106531017</v>
      </c>
      <c r="AD1690" s="121" t="str">
        <f t="shared" si="280"/>
        <v/>
      </c>
      <c r="AE1690" s="121">
        <f t="shared" si="281"/>
        <v>0.32918396077076478</v>
      </c>
      <c r="AF1690" s="121" t="str">
        <f t="shared" si="282"/>
        <v/>
      </c>
      <c r="BK1690" s="130"/>
      <c r="BL1690" s="130">
        <f t="shared" si="274"/>
        <v>7.4240000000001469</v>
      </c>
      <c r="BM1690" s="147">
        <f t="shared" si="275"/>
        <v>0.3861060315075156</v>
      </c>
      <c r="BN1690" s="130">
        <f t="shared" si="276"/>
        <v>6.2411637289588873E-4</v>
      </c>
      <c r="BO1690" s="130" t="str">
        <f t="shared" si="272"/>
        <v/>
      </c>
      <c r="BP1690" s="122" t="str">
        <f t="shared" si="273"/>
        <v/>
      </c>
    </row>
    <row r="1691" spans="26:68" ht="20.100000000000001" customHeight="1" x14ac:dyDescent="0.25">
      <c r="Z1691" s="121">
        <v>1156</v>
      </c>
      <c r="AA1691" s="121">
        <f t="shared" si="277"/>
        <v>0.62399999999999967</v>
      </c>
      <c r="AB1691" s="121">
        <f t="shared" si="278"/>
        <v>0.32836596907998766</v>
      </c>
      <c r="AC1691" s="121">
        <f t="shared" si="279"/>
        <v>0.73368620746579749</v>
      </c>
      <c r="AD1691" s="121" t="str">
        <f t="shared" si="280"/>
        <v/>
      </c>
      <c r="AE1691" s="121">
        <f t="shared" si="281"/>
        <v>0.32836596907998766</v>
      </c>
      <c r="AF1691" s="121" t="str">
        <f t="shared" si="282"/>
        <v/>
      </c>
      <c r="BK1691" s="130"/>
      <c r="BL1691" s="130">
        <f t="shared" si="274"/>
        <v>7.4304000000001471</v>
      </c>
      <c r="BM1691" s="147">
        <f t="shared" si="275"/>
        <v>0.38548191513461971</v>
      </c>
      <c r="BN1691" s="130">
        <f t="shared" si="276"/>
        <v>6.2346346236280548E-4</v>
      </c>
      <c r="BO1691" s="130" t="str">
        <f t="shared" si="272"/>
        <v/>
      </c>
      <c r="BP1691" s="122" t="str">
        <f t="shared" si="273"/>
        <v/>
      </c>
    </row>
    <row r="1692" spans="26:68" ht="20.100000000000001" customHeight="1" x14ac:dyDescent="0.25">
      <c r="Z1692" s="121">
        <v>1157</v>
      </c>
      <c r="AA1692" s="121">
        <f t="shared" si="277"/>
        <v>0.62800000000000011</v>
      </c>
      <c r="AB1692" s="121">
        <f t="shared" si="278"/>
        <v>0.32754476926465803</v>
      </c>
      <c r="AC1692" s="121">
        <f t="shared" si="279"/>
        <v>0.73499803000615449</v>
      </c>
      <c r="AD1692" s="121" t="str">
        <f t="shared" si="280"/>
        <v/>
      </c>
      <c r="AE1692" s="121">
        <f t="shared" si="281"/>
        <v>0.32754476926465803</v>
      </c>
      <c r="AF1692" s="121" t="str">
        <f t="shared" si="282"/>
        <v/>
      </c>
      <c r="BK1692" s="130"/>
      <c r="BL1692" s="130">
        <f t="shared" si="274"/>
        <v>7.4368000000001473</v>
      </c>
      <c r="BM1692" s="147">
        <f t="shared" si="275"/>
        <v>0.38485845167225691</v>
      </c>
      <c r="BN1692" s="130">
        <f t="shared" si="276"/>
        <v>6.2281008072462285E-4</v>
      </c>
      <c r="BO1692" s="130" t="str">
        <f t="shared" si="272"/>
        <v/>
      </c>
      <c r="BP1692" s="122" t="str">
        <f t="shared" si="273"/>
        <v/>
      </c>
    </row>
    <row r="1693" spans="26:68" ht="20.100000000000001" customHeight="1" x14ac:dyDescent="0.25">
      <c r="Z1693" s="130">
        <v>1158</v>
      </c>
      <c r="AA1693" s="121">
        <f t="shared" si="277"/>
        <v>0.63199999999999967</v>
      </c>
      <c r="AB1693" s="121">
        <f t="shared" si="278"/>
        <v>0.32672039559319571</v>
      </c>
      <c r="AC1693" s="121">
        <f t="shared" si="279"/>
        <v>0.73630656138810369</v>
      </c>
      <c r="AD1693" s="121" t="str">
        <f t="shared" si="280"/>
        <v/>
      </c>
      <c r="AE1693" s="121">
        <f t="shared" si="281"/>
        <v>0.32672039559319571</v>
      </c>
      <c r="AF1693" s="121" t="str">
        <f t="shared" si="282"/>
        <v/>
      </c>
      <c r="AM1693" s="130"/>
      <c r="AZ1693" s="130"/>
      <c r="BK1693" s="130"/>
      <c r="BL1693" s="130">
        <f t="shared" si="274"/>
        <v>7.4432000000001475</v>
      </c>
      <c r="BM1693" s="147">
        <f t="shared" si="275"/>
        <v>0.38423564159153228</v>
      </c>
      <c r="BN1693" s="130">
        <f t="shared" si="276"/>
        <v>6.2215623287842359E-4</v>
      </c>
      <c r="BO1693" s="130" t="str">
        <f t="shared" si="272"/>
        <v/>
      </c>
      <c r="BP1693" s="122" t="str">
        <f t="shared" si="273"/>
        <v/>
      </c>
    </row>
    <row r="1694" spans="26:68" ht="20.100000000000001" customHeight="1" x14ac:dyDescent="0.25">
      <c r="Z1694" s="121">
        <v>1159</v>
      </c>
      <c r="AA1694" s="121">
        <f t="shared" si="277"/>
        <v>0.63600000000000012</v>
      </c>
      <c r="AB1694" s="121">
        <f t="shared" si="278"/>
        <v>0.32589288240019854</v>
      </c>
      <c r="AC1694" s="121">
        <f t="shared" si="279"/>
        <v>0.73761178898486846</v>
      </c>
      <c r="AD1694" s="121" t="str">
        <f t="shared" si="280"/>
        <v/>
      </c>
      <c r="AE1694" s="121">
        <f t="shared" si="281"/>
        <v>0.32589288240019854</v>
      </c>
      <c r="AF1694" s="121" t="str">
        <f t="shared" si="282"/>
        <v/>
      </c>
      <c r="BK1694" s="130"/>
      <c r="BL1694" s="130">
        <f t="shared" si="274"/>
        <v>7.4496000000001477</v>
      </c>
      <c r="BM1694" s="147">
        <f t="shared" si="275"/>
        <v>0.38361348535865386</v>
      </c>
      <c r="BN1694" s="130">
        <f t="shared" si="276"/>
        <v>6.2150192370580282E-4</v>
      </c>
      <c r="BO1694" s="130" t="str">
        <f t="shared" si="272"/>
        <v/>
      </c>
      <c r="BP1694" s="122" t="str">
        <f t="shared" si="273"/>
        <v/>
      </c>
    </row>
    <row r="1695" spans="26:68" ht="20.100000000000001" customHeight="1" x14ac:dyDescent="0.25">
      <c r="Z1695" s="121">
        <v>1160</v>
      </c>
      <c r="AA1695" s="121">
        <f t="shared" si="277"/>
        <v>0.63999999999999968</v>
      </c>
      <c r="AB1695" s="121">
        <f t="shared" si="278"/>
        <v>0.32506226408408218</v>
      </c>
      <c r="AC1695" s="121">
        <f t="shared" si="279"/>
        <v>0.73891370030713832</v>
      </c>
      <c r="AD1695" s="121" t="str">
        <f t="shared" si="280"/>
        <v/>
      </c>
      <c r="AE1695" s="121">
        <f t="shared" si="281"/>
        <v>0.32506226408408218</v>
      </c>
      <c r="AF1695" s="121" t="str">
        <f t="shared" si="282"/>
        <v/>
      </c>
      <c r="BK1695" s="130"/>
      <c r="BL1695" s="130">
        <f t="shared" si="274"/>
        <v>7.4560000000001478</v>
      </c>
      <c r="BM1695" s="147">
        <f t="shared" si="275"/>
        <v>0.38299198343494806</v>
      </c>
      <c r="BN1695" s="130">
        <f t="shared" si="276"/>
        <v>6.2084715807697588E-4</v>
      </c>
      <c r="BO1695" s="130" t="str">
        <f t="shared" si="272"/>
        <v/>
      </c>
      <c r="BP1695" s="122" t="str">
        <f t="shared" si="273"/>
        <v/>
      </c>
    </row>
    <row r="1696" spans="26:68" ht="20.100000000000001" customHeight="1" x14ac:dyDescent="0.25">
      <c r="Z1696" s="121">
        <v>1161</v>
      </c>
      <c r="AA1696" s="121">
        <f t="shared" si="277"/>
        <v>0.64400000000000013</v>
      </c>
      <c r="AB1696" s="121">
        <f t="shared" si="278"/>
        <v>0.32422857510471909</v>
      </c>
      <c r="AC1696" s="121">
        <f t="shared" si="279"/>
        <v>0.74021228300332087</v>
      </c>
      <c r="AD1696" s="121" t="str">
        <f t="shared" si="280"/>
        <v/>
      </c>
      <c r="AE1696" s="121">
        <f t="shared" si="281"/>
        <v>0.32422857510471909</v>
      </c>
      <c r="AF1696" s="121" t="str">
        <f t="shared" si="282"/>
        <v/>
      </c>
      <c r="BK1696" s="130"/>
      <c r="BL1696" s="130">
        <f t="shared" si="274"/>
        <v>7.462400000000148</v>
      </c>
      <c r="BM1696" s="147">
        <f t="shared" si="275"/>
        <v>0.38237113627687108</v>
      </c>
      <c r="BN1696" s="130">
        <f t="shared" si="276"/>
        <v>6.2019194084617091E-4</v>
      </c>
      <c r="BO1696" s="130" t="str">
        <f t="shared" si="272"/>
        <v/>
      </c>
      <c r="BP1696" s="122" t="str">
        <f t="shared" si="273"/>
        <v/>
      </c>
    </row>
    <row r="1697" spans="26:68" ht="20.100000000000001" customHeight="1" x14ac:dyDescent="0.25">
      <c r="Z1697" s="121">
        <v>1162</v>
      </c>
      <c r="AA1697" s="121">
        <f t="shared" si="277"/>
        <v>0.64799999999999969</v>
      </c>
      <c r="AB1697" s="121">
        <f t="shared" si="278"/>
        <v>0.32339184998107995</v>
      </c>
      <c r="AC1697" s="121">
        <f t="shared" si="279"/>
        <v>0.74150752485978122</v>
      </c>
      <c r="AD1697" s="121" t="str">
        <f t="shared" si="280"/>
        <v/>
      </c>
      <c r="AE1697" s="121">
        <f t="shared" si="281"/>
        <v>0.32339184998107995</v>
      </c>
      <c r="AF1697" s="121" t="str">
        <f t="shared" si="282"/>
        <v/>
      </c>
      <c r="BK1697" s="130"/>
      <c r="BL1697" s="130">
        <f t="shared" si="274"/>
        <v>7.4688000000001482</v>
      </c>
      <c r="BM1697" s="147">
        <f t="shared" si="275"/>
        <v>0.38175094433602491</v>
      </c>
      <c r="BN1697" s="130">
        <f t="shared" si="276"/>
        <v>6.1953627685473744E-4</v>
      </c>
      <c r="BO1697" s="130" t="str">
        <f t="shared" si="272"/>
        <v/>
      </c>
      <c r="BP1697" s="122" t="str">
        <f t="shared" si="273"/>
        <v/>
      </c>
    </row>
    <row r="1698" spans="26:68" ht="20.100000000000001" customHeight="1" x14ac:dyDescent="0.25">
      <c r="Z1698" s="121">
        <v>1163</v>
      </c>
      <c r="AA1698" s="121">
        <f t="shared" si="277"/>
        <v>0.65200000000000014</v>
      </c>
      <c r="AB1698" s="121">
        <f t="shared" si="278"/>
        <v>0.32255212328887495</v>
      </c>
      <c r="AC1698" s="121">
        <f t="shared" si="279"/>
        <v>0.74279941380107561</v>
      </c>
      <c r="AD1698" s="121" t="str">
        <f t="shared" si="280"/>
        <v/>
      </c>
      <c r="AE1698" s="121">
        <f t="shared" si="281"/>
        <v>0.32255212328887495</v>
      </c>
      <c r="AF1698" s="121" t="str">
        <f t="shared" si="282"/>
        <v/>
      </c>
      <c r="BK1698" s="130"/>
      <c r="BL1698" s="130">
        <f t="shared" si="274"/>
        <v>7.4752000000001484</v>
      </c>
      <c r="BM1698" s="147">
        <f t="shared" si="275"/>
        <v>0.38113140805917017</v>
      </c>
      <c r="BN1698" s="130">
        <f t="shared" si="276"/>
        <v>6.1888017093020276E-4</v>
      </c>
      <c r="BO1698" s="130" t="str">
        <f t="shared" si="272"/>
        <v/>
      </c>
      <c r="BP1698" s="122" t="str">
        <f t="shared" si="273"/>
        <v/>
      </c>
    </row>
    <row r="1699" spans="26:68" ht="20.100000000000001" customHeight="1" x14ac:dyDescent="0.25">
      <c r="Z1699" s="121">
        <v>1164</v>
      </c>
      <c r="AA1699" s="121">
        <f t="shared" si="277"/>
        <v>0.65599999999999969</v>
      </c>
      <c r="AB1699" s="121">
        <f t="shared" si="278"/>
        <v>0.32170942965819826</v>
      </c>
      <c r="AC1699" s="121">
        <f t="shared" si="279"/>
        <v>0.74408793789017191</v>
      </c>
      <c r="AD1699" s="121" t="str">
        <f t="shared" si="280"/>
        <v/>
      </c>
      <c r="AE1699" s="121">
        <f t="shared" si="281"/>
        <v>0.32170942965819826</v>
      </c>
      <c r="AF1699" s="121" t="str">
        <f t="shared" si="282"/>
        <v/>
      </c>
      <c r="BK1699" s="130"/>
      <c r="BL1699" s="130">
        <f t="shared" si="274"/>
        <v>7.4816000000001486</v>
      </c>
      <c r="BM1699" s="147">
        <f t="shared" si="275"/>
        <v>0.38051252788823997</v>
      </c>
      <c r="BN1699" s="130">
        <f t="shared" si="276"/>
        <v>6.182236278856057E-4</v>
      </c>
      <c r="BO1699" s="130" t="str">
        <f t="shared" si="272"/>
        <v/>
      </c>
      <c r="BP1699" s="122" t="str">
        <f t="shared" si="273"/>
        <v/>
      </c>
    </row>
    <row r="1700" spans="26:68" ht="20.100000000000001" customHeight="1" x14ac:dyDescent="0.25">
      <c r="Z1700" s="130">
        <v>1165</v>
      </c>
      <c r="AA1700" s="121">
        <f t="shared" si="277"/>
        <v>0.66000000000000014</v>
      </c>
      <c r="AB1700" s="121">
        <f t="shared" si="278"/>
        <v>0.32086380377117246</v>
      </c>
      <c r="AC1700" s="121">
        <f t="shared" si="279"/>
        <v>0.74537308532866398</v>
      </c>
      <c r="AD1700" s="121" t="str">
        <f t="shared" si="280"/>
        <v/>
      </c>
      <c r="AE1700" s="121">
        <f t="shared" si="281"/>
        <v>0.32086380377117246</v>
      </c>
      <c r="AF1700" s="121" t="str">
        <f t="shared" si="282"/>
        <v/>
      </c>
      <c r="AM1700" s="130"/>
      <c r="AZ1700" s="130"/>
      <c r="BK1700" s="130"/>
      <c r="BL1700" s="130">
        <f t="shared" si="274"/>
        <v>7.4880000000001488</v>
      </c>
      <c r="BM1700" s="147">
        <f t="shared" si="275"/>
        <v>0.37989430426035437</v>
      </c>
      <c r="BN1700" s="130">
        <f t="shared" si="276"/>
        <v>6.1756665252071796E-4</v>
      </c>
      <c r="BO1700" s="130" t="str">
        <f t="shared" si="272"/>
        <v/>
      </c>
      <c r="BP1700" s="122" t="str">
        <f t="shared" si="273"/>
        <v/>
      </c>
    </row>
    <row r="1701" spans="26:68" ht="20.100000000000001" customHeight="1" x14ac:dyDescent="0.25">
      <c r="Z1701" s="121">
        <v>1166</v>
      </c>
      <c r="AA1701" s="121">
        <f t="shared" si="277"/>
        <v>0.6639999999999997</v>
      </c>
      <c r="AB1701" s="121">
        <f t="shared" si="278"/>
        <v>0.32001528035959709</v>
      </c>
      <c r="AC1701" s="121">
        <f t="shared" si="279"/>
        <v>0.74665484445697317</v>
      </c>
      <c r="AD1701" s="121" t="str">
        <f t="shared" si="280"/>
        <v/>
      </c>
      <c r="AE1701" s="121">
        <f t="shared" si="281"/>
        <v>0.32001528035959709</v>
      </c>
      <c r="AF1701" s="121" t="str">
        <f t="shared" si="282"/>
        <v/>
      </c>
      <c r="BK1701" s="130"/>
      <c r="BL1701" s="130">
        <f t="shared" si="274"/>
        <v>7.4944000000001489</v>
      </c>
      <c r="BM1701" s="147">
        <f t="shared" si="275"/>
        <v>0.37927673760783365</v>
      </c>
      <c r="BN1701" s="130">
        <f t="shared" si="276"/>
        <v>6.169092496211559E-4</v>
      </c>
      <c r="BO1701" s="130" t="str">
        <f t="shared" si="272"/>
        <v/>
      </c>
      <c r="BP1701" s="122" t="str">
        <f t="shared" si="273"/>
        <v/>
      </c>
    </row>
    <row r="1702" spans="26:68" ht="20.100000000000001" customHeight="1" x14ac:dyDescent="0.25">
      <c r="Z1702" s="121">
        <v>1167</v>
      </c>
      <c r="AA1702" s="121">
        <f t="shared" si="277"/>
        <v>0.66800000000000015</v>
      </c>
      <c r="AB1702" s="121">
        <f t="shared" si="278"/>
        <v>0.31916389420259672</v>
      </c>
      <c r="AC1702" s="121">
        <f t="shared" si="279"/>
        <v>0.74793320375454475</v>
      </c>
      <c r="AD1702" s="121" t="str">
        <f t="shared" si="280"/>
        <v/>
      </c>
      <c r="AE1702" s="121">
        <f t="shared" si="281"/>
        <v>0.31916389420259672</v>
      </c>
      <c r="AF1702" s="121" t="str">
        <f t="shared" si="282"/>
        <v/>
      </c>
      <c r="BK1702" s="130"/>
      <c r="BL1702" s="130">
        <f t="shared" si="274"/>
        <v>7.5008000000001491</v>
      </c>
      <c r="BM1702" s="147">
        <f t="shared" si="275"/>
        <v>0.37865982835821249</v>
      </c>
      <c r="BN1702" s="130">
        <f t="shared" si="276"/>
        <v>6.1625142395888011E-4</v>
      </c>
      <c r="BO1702" s="130" t="str">
        <f t="shared" si="272"/>
        <v/>
      </c>
      <c r="BP1702" s="122" t="str">
        <f t="shared" si="273"/>
        <v/>
      </c>
    </row>
    <row r="1703" spans="26:68" ht="20.100000000000001" customHeight="1" x14ac:dyDescent="0.25">
      <c r="Z1703" s="121">
        <v>1168</v>
      </c>
      <c r="AA1703" s="121">
        <f t="shared" si="277"/>
        <v>0.67199999999999971</v>
      </c>
      <c r="AB1703" s="121">
        <f t="shared" si="278"/>
        <v>0.3183096801242743</v>
      </c>
      <c r="AC1703" s="121">
        <f t="shared" si="279"/>
        <v>0.74920815184003031</v>
      </c>
      <c r="AD1703" s="121" t="str">
        <f t="shared" si="280"/>
        <v/>
      </c>
      <c r="AE1703" s="121">
        <f t="shared" si="281"/>
        <v>0.3183096801242743</v>
      </c>
      <c r="AF1703" s="121" t="str">
        <f t="shared" si="282"/>
        <v/>
      </c>
      <c r="BK1703" s="130"/>
      <c r="BL1703" s="130">
        <f t="shared" si="274"/>
        <v>7.5072000000001493</v>
      </c>
      <c r="BM1703" s="147">
        <f t="shared" si="275"/>
        <v>0.37804357693425361</v>
      </c>
      <c r="BN1703" s="130">
        <f t="shared" si="276"/>
        <v>6.1559318029225096E-4</v>
      </c>
      <c r="BO1703" s="130" t="str">
        <f t="shared" si="272"/>
        <v/>
      </c>
      <c r="BP1703" s="122" t="str">
        <f t="shared" si="273"/>
        <v/>
      </c>
    </row>
    <row r="1704" spans="26:68" ht="20.100000000000001" customHeight="1" x14ac:dyDescent="0.25">
      <c r="Z1704" s="121">
        <v>1169</v>
      </c>
      <c r="AA1704" s="121">
        <f t="shared" si="277"/>
        <v>0.67600000000000016</v>
      </c>
      <c r="AB1704" s="121">
        <f t="shared" si="278"/>
        <v>0.31745267299136465</v>
      </c>
      <c r="AC1704" s="121">
        <f t="shared" si="279"/>
        <v>0.75047967747146438</v>
      </c>
      <c r="AD1704" s="121" t="str">
        <f t="shared" si="280"/>
        <v/>
      </c>
      <c r="AE1704" s="121">
        <f t="shared" si="281"/>
        <v>0.31745267299136465</v>
      </c>
      <c r="AF1704" s="121" t="str">
        <f t="shared" si="282"/>
        <v/>
      </c>
      <c r="BK1704" s="130"/>
      <c r="BL1704" s="130">
        <f t="shared" si="274"/>
        <v>7.5136000000001495</v>
      </c>
      <c r="BM1704" s="147">
        <f t="shared" si="275"/>
        <v>0.37742798375396136</v>
      </c>
      <c r="BN1704" s="130">
        <f t="shared" si="276"/>
        <v>6.1493452336525145E-4</v>
      </c>
      <c r="BO1704" s="130" t="str">
        <f t="shared" si="272"/>
        <v/>
      </c>
      <c r="BP1704" s="122" t="str">
        <f t="shared" si="273"/>
        <v/>
      </c>
    </row>
    <row r="1705" spans="26:68" ht="20.100000000000001" customHeight="1" x14ac:dyDescent="0.25">
      <c r="Z1705" s="121">
        <v>1170</v>
      </c>
      <c r="AA1705" s="121">
        <f t="shared" si="277"/>
        <v>0.67999999999999972</v>
      </c>
      <c r="AB1705" s="121">
        <f t="shared" si="278"/>
        <v>0.31659290771089288</v>
      </c>
      <c r="AC1705" s="121">
        <f t="shared" si="279"/>
        <v>0.75174776954642941</v>
      </c>
      <c r="AD1705" s="121" t="str">
        <f t="shared" si="280"/>
        <v/>
      </c>
      <c r="AE1705" s="121">
        <f t="shared" si="281"/>
        <v>0.31659290771089288</v>
      </c>
      <c r="AF1705" s="121" t="str">
        <f t="shared" si="282"/>
        <v/>
      </c>
      <c r="BK1705" s="130"/>
      <c r="BL1705" s="130">
        <f t="shared" si="274"/>
        <v>7.5200000000001497</v>
      </c>
      <c r="BM1705" s="147">
        <f t="shared" si="275"/>
        <v>0.37681304923059611</v>
      </c>
      <c r="BN1705" s="130">
        <f t="shared" si="276"/>
        <v>6.1427545790898597E-4</v>
      </c>
      <c r="BO1705" s="130" t="str">
        <f t="shared" si="272"/>
        <v/>
      </c>
      <c r="BP1705" s="122" t="str">
        <f t="shared" si="273"/>
        <v/>
      </c>
    </row>
    <row r="1706" spans="26:68" ht="20.100000000000001" customHeight="1" x14ac:dyDescent="0.25">
      <c r="Z1706" s="130">
        <v>1171</v>
      </c>
      <c r="AA1706" s="121">
        <f t="shared" si="277"/>
        <v>0.68400000000000016</v>
      </c>
      <c r="AB1706" s="121">
        <f t="shared" si="278"/>
        <v>0.31573041922783374</v>
      </c>
      <c r="AC1706" s="121">
        <f t="shared" si="279"/>
        <v>0.75301241710221323</v>
      </c>
      <c r="AD1706" s="121" t="str">
        <f t="shared" si="280"/>
        <v/>
      </c>
      <c r="AE1706" s="121">
        <f t="shared" si="281"/>
        <v>0.31573041922783374</v>
      </c>
      <c r="AF1706" s="121" t="str">
        <f t="shared" si="282"/>
        <v/>
      </c>
      <c r="AM1706" s="130"/>
      <c r="AZ1706" s="130"/>
      <c r="BK1706" s="130"/>
      <c r="BL1706" s="130">
        <f t="shared" si="274"/>
        <v>7.5264000000001499</v>
      </c>
      <c r="BM1706" s="147">
        <f t="shared" si="275"/>
        <v>0.37619877377268712</v>
      </c>
      <c r="BN1706" s="130">
        <f t="shared" si="276"/>
        <v>6.1361598863873823E-4</v>
      </c>
      <c r="BO1706" s="130" t="str">
        <f t="shared" si="272"/>
        <v/>
      </c>
      <c r="BP1706" s="122" t="str">
        <f t="shared" si="273"/>
        <v/>
      </c>
    </row>
    <row r="1707" spans="26:68" ht="20.100000000000001" customHeight="1" x14ac:dyDescent="0.25">
      <c r="Z1707" s="121">
        <v>1172</v>
      </c>
      <c r="AA1707" s="121">
        <f t="shared" si="277"/>
        <v>0.68799999999999972</v>
      </c>
      <c r="AB1707" s="121">
        <f t="shared" si="278"/>
        <v>0.31486524252277687</v>
      </c>
      <c r="AC1707" s="121">
        <f t="shared" si="279"/>
        <v>0.75427360931595466</v>
      </c>
      <c r="AD1707" s="121" t="str">
        <f t="shared" si="280"/>
        <v/>
      </c>
      <c r="AE1707" s="121">
        <f t="shared" si="281"/>
        <v>0.31486524252277687</v>
      </c>
      <c r="AF1707" s="121" t="str">
        <f t="shared" si="282"/>
        <v/>
      </c>
      <c r="BK1707" s="130"/>
      <c r="BL1707" s="130">
        <f t="shared" si="274"/>
        <v>7.53280000000015</v>
      </c>
      <c r="BM1707" s="147">
        <f t="shared" si="275"/>
        <v>0.37558515778404838</v>
      </c>
      <c r="BN1707" s="130">
        <f t="shared" si="276"/>
        <v>6.1295612025885626E-4</v>
      </c>
      <c r="BO1707" s="130" t="str">
        <f t="shared" si="272"/>
        <v/>
      </c>
      <c r="BP1707" s="122" t="str">
        <f t="shared" si="273"/>
        <v/>
      </c>
    </row>
    <row r="1708" spans="26:68" ht="20.100000000000001" customHeight="1" x14ac:dyDescent="0.25">
      <c r="Z1708" s="121">
        <v>1173</v>
      </c>
      <c r="AA1708" s="121">
        <f t="shared" si="277"/>
        <v>0.69200000000000017</v>
      </c>
      <c r="AB1708" s="121">
        <f t="shared" si="278"/>
        <v>0.31399741260959246</v>
      </c>
      <c r="AC1708" s="121">
        <f t="shared" si="279"/>
        <v>0.75553133550478324</v>
      </c>
      <c r="AD1708" s="121" t="str">
        <f t="shared" si="280"/>
        <v/>
      </c>
      <c r="AE1708" s="121">
        <f t="shared" si="281"/>
        <v>0.31399741260959246</v>
      </c>
      <c r="AF1708" s="121" t="str">
        <f t="shared" si="282"/>
        <v/>
      </c>
      <c r="BK1708" s="130"/>
      <c r="BL1708" s="130">
        <f t="shared" si="274"/>
        <v>7.5392000000001502</v>
      </c>
      <c r="BM1708" s="147">
        <f t="shared" si="275"/>
        <v>0.37497220166378953</v>
      </c>
      <c r="BN1708" s="130">
        <f t="shared" si="276"/>
        <v>6.1229585745797843E-4</v>
      </c>
      <c r="BO1708" s="130" t="str">
        <f t="shared" si="272"/>
        <v/>
      </c>
      <c r="BP1708" s="122" t="str">
        <f t="shared" si="273"/>
        <v/>
      </c>
    </row>
    <row r="1709" spans="26:68" ht="20.100000000000001" customHeight="1" x14ac:dyDescent="0.25">
      <c r="Z1709" s="121">
        <v>1174</v>
      </c>
      <c r="AA1709" s="121">
        <f t="shared" si="277"/>
        <v>0.69599999999999973</v>
      </c>
      <c r="AB1709" s="121">
        <f t="shared" si="278"/>
        <v>0.3131269645331039</v>
      </c>
      <c r="AC1709" s="121">
        <f t="shared" si="279"/>
        <v>0.75678558512594574</v>
      </c>
      <c r="AD1709" s="121" t="str">
        <f t="shared" si="280"/>
        <v/>
      </c>
      <c r="AE1709" s="121">
        <f t="shared" si="281"/>
        <v>0.3131269645331039</v>
      </c>
      <c r="AF1709" s="121" t="str">
        <f t="shared" si="282"/>
        <v/>
      </c>
      <c r="BK1709" s="130"/>
      <c r="BL1709" s="130">
        <f t="shared" si="274"/>
        <v>7.5456000000001504</v>
      </c>
      <c r="BM1709" s="147">
        <f t="shared" si="275"/>
        <v>0.37435990580633155</v>
      </c>
      <c r="BN1709" s="130">
        <f t="shared" si="276"/>
        <v>6.1163520491153145E-4</v>
      </c>
      <c r="BO1709" s="130" t="str">
        <f t="shared" si="272"/>
        <v/>
      </c>
      <c r="BP1709" s="122" t="str">
        <f t="shared" si="273"/>
        <v/>
      </c>
    </row>
    <row r="1710" spans="26:68" ht="20.100000000000001" customHeight="1" x14ac:dyDescent="0.25">
      <c r="Z1710" s="121">
        <v>1175</v>
      </c>
      <c r="AA1710" s="121">
        <f t="shared" si="277"/>
        <v>0.70000000000000018</v>
      </c>
      <c r="AB1710" s="121">
        <f t="shared" si="278"/>
        <v>0.31225393336676122</v>
      </c>
      <c r="AC1710" s="121">
        <f t="shared" si="279"/>
        <v>0.75803634777692697</v>
      </c>
      <c r="AD1710" s="121" t="str">
        <f t="shared" si="280"/>
        <v/>
      </c>
      <c r="AE1710" s="121">
        <f t="shared" si="281"/>
        <v>0.31225393336676122</v>
      </c>
      <c r="AF1710" s="121" t="str">
        <f t="shared" si="282"/>
        <v/>
      </c>
      <c r="BK1710" s="130"/>
      <c r="BL1710" s="130">
        <f t="shared" si="274"/>
        <v>7.5520000000001506</v>
      </c>
      <c r="BM1710" s="147">
        <f t="shared" si="275"/>
        <v>0.37374827060142002</v>
      </c>
      <c r="BN1710" s="130">
        <f t="shared" si="276"/>
        <v>6.1097416728111975E-4</v>
      </c>
      <c r="BO1710" s="130" t="str">
        <f t="shared" si="272"/>
        <v/>
      </c>
      <c r="BP1710" s="122" t="str">
        <f t="shared" si="273"/>
        <v/>
      </c>
    </row>
    <row r="1711" spans="26:68" ht="20.100000000000001" customHeight="1" x14ac:dyDescent="0.25">
      <c r="Z1711" s="121">
        <v>1176</v>
      </c>
      <c r="AA1711" s="121">
        <f t="shared" si="277"/>
        <v>0.70399999999999974</v>
      </c>
      <c r="AB1711" s="121">
        <f t="shared" si="278"/>
        <v>0.31137835421032156</v>
      </c>
      <c r="AC1711" s="121">
        <f t="shared" si="279"/>
        <v>0.75928361319555859</v>
      </c>
      <c r="AD1711" s="121" t="str">
        <f t="shared" si="280"/>
        <v/>
      </c>
      <c r="AE1711" s="121">
        <f t="shared" si="281"/>
        <v>0.31137835421032156</v>
      </c>
      <c r="AF1711" s="121" t="str">
        <f t="shared" si="282"/>
        <v/>
      </c>
      <c r="BK1711" s="130"/>
      <c r="BL1711" s="130">
        <f t="shared" si="274"/>
        <v>7.5584000000001508</v>
      </c>
      <c r="BM1711" s="147">
        <f t="shared" si="275"/>
        <v>0.3731372964341389</v>
      </c>
      <c r="BN1711" s="130">
        <f t="shared" si="276"/>
        <v>6.1031274921496959E-4</v>
      </c>
      <c r="BO1711" s="130" t="str">
        <f t="shared" si="272"/>
        <v/>
      </c>
      <c r="BP1711" s="122" t="str">
        <f t="shared" si="273"/>
        <v/>
      </c>
    </row>
    <row r="1712" spans="26:68" ht="20.100000000000001" customHeight="1" x14ac:dyDescent="0.25">
      <c r="Z1712" s="121">
        <v>1177</v>
      </c>
      <c r="AA1712" s="121">
        <f t="shared" si="277"/>
        <v>0.70800000000000018</v>
      </c>
      <c r="AB1712" s="121">
        <f t="shared" si="278"/>
        <v>0.31050026218753124</v>
      </c>
      <c r="AC1712" s="121">
        <f t="shared" si="279"/>
        <v>0.76052737126012016</v>
      </c>
      <c r="AD1712" s="121" t="str">
        <f t="shared" si="280"/>
        <v/>
      </c>
      <c r="AE1712" s="121">
        <f t="shared" si="281"/>
        <v>0.31050026218753124</v>
      </c>
      <c r="AF1712" s="121" t="str">
        <f t="shared" si="282"/>
        <v/>
      </c>
      <c r="BK1712" s="130"/>
      <c r="BL1712" s="130">
        <f t="shared" si="274"/>
        <v>7.564800000000151</v>
      </c>
      <c r="BM1712" s="147">
        <f t="shared" si="275"/>
        <v>0.37252698368492393</v>
      </c>
      <c r="BN1712" s="130">
        <f t="shared" si="276"/>
        <v>6.0965095534670777E-4</v>
      </c>
      <c r="BO1712" s="130" t="str">
        <f t="shared" si="272"/>
        <v/>
      </c>
      <c r="BP1712" s="122" t="str">
        <f t="shared" si="273"/>
        <v/>
      </c>
    </row>
    <row r="1713" spans="26:68" ht="20.100000000000001" customHeight="1" x14ac:dyDescent="0.25">
      <c r="Z1713" s="130">
        <v>1178</v>
      </c>
      <c r="AA1713" s="121">
        <f t="shared" si="277"/>
        <v>0.71199999999999974</v>
      </c>
      <c r="AB1713" s="121">
        <f t="shared" si="278"/>
        <v>0.30961969244381499</v>
      </c>
      <c r="AC1713" s="121">
        <f t="shared" si="279"/>
        <v>0.7617676119894301</v>
      </c>
      <c r="AD1713" s="121" t="str">
        <f t="shared" si="280"/>
        <v/>
      </c>
      <c r="AE1713" s="121">
        <f t="shared" si="281"/>
        <v>0.30961969244381499</v>
      </c>
      <c r="AF1713" s="121" t="str">
        <f t="shared" si="282"/>
        <v/>
      </c>
      <c r="AM1713" s="130"/>
      <c r="AZ1713" s="130"/>
      <c r="BK1713" s="130"/>
      <c r="BL1713" s="130">
        <f t="shared" si="274"/>
        <v>7.5712000000001511</v>
      </c>
      <c r="BM1713" s="147">
        <f t="shared" si="275"/>
        <v>0.37191733272957722</v>
      </c>
      <c r="BN1713" s="130">
        <f t="shared" si="276"/>
        <v>6.0898879029780417E-4</v>
      </c>
      <c r="BO1713" s="130" t="str">
        <f t="shared" si="272"/>
        <v/>
      </c>
      <c r="BP1713" s="122" t="str">
        <f t="shared" si="273"/>
        <v/>
      </c>
    </row>
    <row r="1714" spans="26:68" ht="20.100000000000001" customHeight="1" x14ac:dyDescent="0.25">
      <c r="Z1714" s="121">
        <v>1179</v>
      </c>
      <c r="AA1714" s="121">
        <f t="shared" si="277"/>
        <v>0.71600000000000019</v>
      </c>
      <c r="AB1714" s="121">
        <f t="shared" si="278"/>
        <v>0.30873668014396766</v>
      </c>
      <c r="AC1714" s="121">
        <f t="shared" si="279"/>
        <v>0.76300432554292841</v>
      </c>
      <c r="AD1714" s="121" t="str">
        <f t="shared" si="280"/>
        <v/>
      </c>
      <c r="AE1714" s="121">
        <f t="shared" si="281"/>
        <v>0.30873668014396766</v>
      </c>
      <c r="AF1714" s="121" t="str">
        <f t="shared" si="282"/>
        <v/>
      </c>
      <c r="BK1714" s="130"/>
      <c r="BL1714" s="130">
        <f t="shared" si="274"/>
        <v>7.5776000000001513</v>
      </c>
      <c r="BM1714" s="147">
        <f t="shared" si="275"/>
        <v>0.37130834393927942</v>
      </c>
      <c r="BN1714" s="130">
        <f t="shared" si="276"/>
        <v>6.083262586734639E-4</v>
      </c>
      <c r="BO1714" s="130" t="str">
        <f t="shared" si="272"/>
        <v/>
      </c>
      <c r="BP1714" s="122" t="str">
        <f t="shared" si="273"/>
        <v/>
      </c>
    </row>
    <row r="1715" spans="26:68" ht="20.100000000000001" customHeight="1" x14ac:dyDescent="0.25">
      <c r="Z1715" s="121">
        <v>1180</v>
      </c>
      <c r="AA1715" s="121">
        <f t="shared" si="277"/>
        <v>0.71999999999999975</v>
      </c>
      <c r="AB1715" s="121">
        <f t="shared" si="278"/>
        <v>0.30785126046985301</v>
      </c>
      <c r="AC1715" s="121">
        <f t="shared" si="279"/>
        <v>0.76423750222074882</v>
      </c>
      <c r="AD1715" s="121" t="str">
        <f t="shared" si="280"/>
        <v/>
      </c>
      <c r="AE1715" s="121">
        <f t="shared" si="281"/>
        <v>0.30785126046985301</v>
      </c>
      <c r="AF1715" s="121" t="str">
        <f t="shared" si="282"/>
        <v/>
      </c>
      <c r="BK1715" s="130"/>
      <c r="BL1715" s="130">
        <f t="shared" si="274"/>
        <v>7.5840000000001515</v>
      </c>
      <c r="BM1715" s="147">
        <f t="shared" si="275"/>
        <v>0.37070001768060595</v>
      </c>
      <c r="BN1715" s="130">
        <f t="shared" si="276"/>
        <v>6.0766336506845597E-4</v>
      </c>
      <c r="BO1715" s="130" t="str">
        <f t="shared" si="272"/>
        <v/>
      </c>
      <c r="BP1715" s="122" t="str">
        <f t="shared" si="273"/>
        <v/>
      </c>
    </row>
    <row r="1716" spans="26:68" ht="20.100000000000001" customHeight="1" x14ac:dyDescent="0.25">
      <c r="Z1716" s="121">
        <v>1181</v>
      </c>
      <c r="AA1716" s="121">
        <f t="shared" si="277"/>
        <v>0.7240000000000002</v>
      </c>
      <c r="AB1716" s="121">
        <f t="shared" si="278"/>
        <v>0.30696346861810542</v>
      </c>
      <c r="AC1716" s="121">
        <f t="shared" si="279"/>
        <v>0.76546713246378328</v>
      </c>
      <c r="AD1716" s="121" t="str">
        <f t="shared" si="280"/>
        <v/>
      </c>
      <c r="AE1716" s="121">
        <f t="shared" si="281"/>
        <v>0.30696346861810542</v>
      </c>
      <c r="AF1716" s="121" t="str">
        <f t="shared" si="282"/>
        <v/>
      </c>
      <c r="BK1716" s="130"/>
      <c r="BL1716" s="130">
        <f t="shared" si="274"/>
        <v>7.5904000000001517</v>
      </c>
      <c r="BM1716" s="147">
        <f t="shared" si="275"/>
        <v>0.3700923543155375</v>
      </c>
      <c r="BN1716" s="130">
        <f t="shared" si="276"/>
        <v>6.070001140611736E-4</v>
      </c>
      <c r="BO1716" s="130" t="str">
        <f t="shared" si="272"/>
        <v/>
      </c>
      <c r="BP1716" s="122" t="str">
        <f t="shared" si="273"/>
        <v/>
      </c>
    </row>
    <row r="1717" spans="26:68" ht="20.100000000000001" customHeight="1" x14ac:dyDescent="0.25">
      <c r="Z1717" s="121">
        <v>1182</v>
      </c>
      <c r="AA1717" s="121">
        <f t="shared" si="277"/>
        <v>0.72799999999999976</v>
      </c>
      <c r="AB1717" s="121">
        <f t="shared" si="278"/>
        <v>0.30607333979783952</v>
      </c>
      <c r="AC1717" s="121">
        <f t="shared" si="279"/>
        <v>0.7666932068537351</v>
      </c>
      <c r="AD1717" s="121" t="str">
        <f t="shared" si="280"/>
        <v/>
      </c>
      <c r="AE1717" s="121">
        <f t="shared" si="281"/>
        <v>0.30607333979783952</v>
      </c>
      <c r="AF1717" s="121" t="str">
        <f t="shared" si="282"/>
        <v/>
      </c>
      <c r="BK1717" s="130"/>
      <c r="BL1717" s="130">
        <f t="shared" si="274"/>
        <v>7.5968000000001519</v>
      </c>
      <c r="BM1717" s="147">
        <f t="shared" si="275"/>
        <v>0.36948535420147632</v>
      </c>
      <c r="BN1717" s="130">
        <f t="shared" si="276"/>
        <v>6.0633651021796409E-4</v>
      </c>
      <c r="BO1717" s="130" t="str">
        <f t="shared" si="272"/>
        <v/>
      </c>
      <c r="BP1717" s="122" t="str">
        <f t="shared" si="273"/>
        <v/>
      </c>
    </row>
    <row r="1718" spans="26:68" ht="20.100000000000001" customHeight="1" x14ac:dyDescent="0.25">
      <c r="Z1718" s="121">
        <v>1183</v>
      </c>
      <c r="AA1718" s="121">
        <f t="shared" si="277"/>
        <v>0.73200000000000021</v>
      </c>
      <c r="AB1718" s="121">
        <f t="shared" si="278"/>
        <v>0.30518090922836272</v>
      </c>
      <c r="AC1718" s="121">
        <f t="shared" si="279"/>
        <v>0.76791571611316667</v>
      </c>
      <c r="AD1718" s="121" t="str">
        <f t="shared" si="280"/>
        <v/>
      </c>
      <c r="AE1718" s="121">
        <f t="shared" si="281"/>
        <v>0.30518090922836272</v>
      </c>
      <c r="AF1718" s="121" t="str">
        <f t="shared" si="282"/>
        <v/>
      </c>
      <c r="BK1718" s="130"/>
      <c r="BL1718" s="130">
        <f t="shared" si="274"/>
        <v>7.6032000000001521</v>
      </c>
      <c r="BM1718" s="147">
        <f t="shared" si="275"/>
        <v>0.36887901769125836</v>
      </c>
      <c r="BN1718" s="130">
        <f t="shared" si="276"/>
        <v>6.0567255809046427E-4</v>
      </c>
      <c r="BO1718" s="130" t="str">
        <f t="shared" si="272"/>
        <v/>
      </c>
      <c r="BP1718" s="122" t="str">
        <f t="shared" si="273"/>
        <v/>
      </c>
    </row>
    <row r="1719" spans="26:68" ht="20.100000000000001" customHeight="1" x14ac:dyDescent="0.25">
      <c r="Z1719" s="130">
        <v>1184</v>
      </c>
      <c r="AA1719" s="121">
        <f t="shared" si="277"/>
        <v>0.73599999999999977</v>
      </c>
      <c r="AB1719" s="121">
        <f t="shared" si="278"/>
        <v>0.30428621213689644</v>
      </c>
      <c r="AC1719" s="121">
        <f t="shared" si="279"/>
        <v>0.76913465110553236</v>
      </c>
      <c r="AD1719" s="121" t="str">
        <f t="shared" si="280"/>
        <v/>
      </c>
      <c r="AE1719" s="121">
        <f t="shared" si="281"/>
        <v>0.30428621213689644</v>
      </c>
      <c r="AF1719" s="121" t="str">
        <f t="shared" si="282"/>
        <v/>
      </c>
      <c r="AM1719" s="130"/>
      <c r="AZ1719" s="130"/>
      <c r="BK1719" s="130"/>
      <c r="BL1719" s="130">
        <f t="shared" si="274"/>
        <v>7.6096000000001522</v>
      </c>
      <c r="BM1719" s="147">
        <f t="shared" si="275"/>
        <v>0.3682733451331679</v>
      </c>
      <c r="BN1719" s="130">
        <f t="shared" si="276"/>
        <v>6.050082622173214E-4</v>
      </c>
      <c r="BO1719" s="130" t="str">
        <f t="shared" si="272"/>
        <v/>
      </c>
      <c r="BP1719" s="122" t="str">
        <f t="shared" si="273"/>
        <v/>
      </c>
    </row>
    <row r="1720" spans="26:68" ht="20.100000000000001" customHeight="1" x14ac:dyDescent="0.25">
      <c r="Z1720" s="121">
        <v>1185</v>
      </c>
      <c r="AA1720" s="121">
        <f t="shared" si="277"/>
        <v>0.74000000000000021</v>
      </c>
      <c r="AB1720" s="121">
        <f t="shared" si="278"/>
        <v>0.30338928375630009</v>
      </c>
      <c r="AC1720" s="121">
        <f t="shared" si="279"/>
        <v>0.77035000283520949</v>
      </c>
      <c r="AD1720" s="121" t="str">
        <f t="shared" si="280"/>
        <v/>
      </c>
      <c r="AE1720" s="121">
        <f t="shared" si="281"/>
        <v>0.30338928375630009</v>
      </c>
      <c r="AF1720" s="121" t="str">
        <f t="shared" si="282"/>
        <v/>
      </c>
      <c r="BK1720" s="130"/>
      <c r="BL1720" s="130">
        <f t="shared" si="274"/>
        <v>7.6160000000001524</v>
      </c>
      <c r="BM1720" s="147">
        <f t="shared" si="275"/>
        <v>0.36766833687095057</v>
      </c>
      <c r="BN1720" s="130">
        <f t="shared" si="276"/>
        <v>6.0434362712358247E-4</v>
      </c>
      <c r="BO1720" s="130" t="str">
        <f t="shared" si="272"/>
        <v/>
      </c>
      <c r="BP1720" s="122" t="str">
        <f t="shared" si="273"/>
        <v/>
      </c>
    </row>
    <row r="1721" spans="26:68" ht="20.100000000000001" customHeight="1" x14ac:dyDescent="0.25">
      <c r="Z1721" s="121">
        <v>1186</v>
      </c>
      <c r="AA1721" s="121">
        <f t="shared" si="277"/>
        <v>0.74399999999999977</v>
      </c>
      <c r="AB1721" s="121">
        <f t="shared" si="278"/>
        <v>0.30249015932280471</v>
      </c>
      <c r="AC1721" s="121">
        <f t="shared" si="279"/>
        <v>0.7715617624475124</v>
      </c>
      <c r="AD1721" s="121" t="str">
        <f t="shared" si="280"/>
        <v/>
      </c>
      <c r="AE1721" s="121">
        <f t="shared" si="281"/>
        <v>0.30249015932280471</v>
      </c>
      <c r="AF1721" s="121" t="str">
        <f t="shared" si="282"/>
        <v/>
      </c>
      <c r="BK1721" s="130"/>
      <c r="BL1721" s="130">
        <f t="shared" si="274"/>
        <v>7.6224000000001526</v>
      </c>
      <c r="BM1721" s="147">
        <f t="shared" si="275"/>
        <v>0.36706399324382699</v>
      </c>
      <c r="BN1721" s="130">
        <f t="shared" si="276"/>
        <v>6.0367865732008363E-4</v>
      </c>
      <c r="BO1721" s="130" t="str">
        <f t="shared" si="272"/>
        <v/>
      </c>
      <c r="BP1721" s="122" t="str">
        <f t="shared" si="273"/>
        <v/>
      </c>
    </row>
    <row r="1722" spans="26:68" ht="20.100000000000001" customHeight="1" x14ac:dyDescent="0.25">
      <c r="Z1722" s="121">
        <v>1187</v>
      </c>
      <c r="AA1722" s="121">
        <f t="shared" si="277"/>
        <v>0.74800000000000022</v>
      </c>
      <c r="AB1722" s="121">
        <f t="shared" si="278"/>
        <v>0.30158887407374979</v>
      </c>
      <c r="AC1722" s="121">
        <f t="shared" si="279"/>
        <v>0.77276992122870458</v>
      </c>
      <c r="AD1722" s="121" t="str">
        <f t="shared" si="280"/>
        <v/>
      </c>
      <c r="AE1722" s="121">
        <f t="shared" si="281"/>
        <v>0.30158887407374979</v>
      </c>
      <c r="AF1722" s="121" t="str">
        <f t="shared" si="282"/>
        <v/>
      </c>
      <c r="BK1722" s="130"/>
      <c r="BL1722" s="130">
        <f t="shared" si="274"/>
        <v>7.6288000000001528</v>
      </c>
      <c r="BM1722" s="147">
        <f t="shared" si="275"/>
        <v>0.36646031458650691</v>
      </c>
      <c r="BN1722" s="130">
        <f t="shared" si="276"/>
        <v>6.030133573045604E-4</v>
      </c>
      <c r="BO1722" s="130" t="str">
        <f t="shared" si="272"/>
        <v/>
      </c>
      <c r="BP1722" s="122" t="str">
        <f t="shared" si="273"/>
        <v/>
      </c>
    </row>
    <row r="1723" spans="26:68" ht="20.100000000000001" customHeight="1" x14ac:dyDescent="0.25">
      <c r="Z1723" s="121">
        <v>1188</v>
      </c>
      <c r="AA1723" s="121">
        <f t="shared" si="277"/>
        <v>0.75199999999999978</v>
      </c>
      <c r="AB1723" s="121">
        <f t="shared" si="278"/>
        <v>0.3006854632453293</v>
      </c>
      <c r="AC1723" s="121">
        <f t="shared" si="279"/>
        <v>0.77397447060599667</v>
      </c>
      <c r="AD1723" s="121" t="str">
        <f t="shared" si="280"/>
        <v/>
      </c>
      <c r="AE1723" s="121">
        <f t="shared" si="281"/>
        <v>0.3006854632453293</v>
      </c>
      <c r="AF1723" s="121" t="str">
        <f t="shared" si="282"/>
        <v/>
      </c>
      <c r="BK1723" s="130"/>
      <c r="BL1723" s="130">
        <f t="shared" si="274"/>
        <v>7.635200000000153</v>
      </c>
      <c r="BM1723" s="147">
        <f t="shared" si="275"/>
        <v>0.36585730122920235</v>
      </c>
      <c r="BN1723" s="130">
        <f t="shared" si="276"/>
        <v>6.0234773156103705E-4</v>
      </c>
      <c r="BO1723" s="130" t="str">
        <f t="shared" si="272"/>
        <v/>
      </c>
      <c r="BP1723" s="122" t="str">
        <f t="shared" si="273"/>
        <v/>
      </c>
    </row>
    <row r="1724" spans="26:68" ht="20.100000000000001" customHeight="1" x14ac:dyDescent="0.25">
      <c r="Z1724" s="121">
        <v>1189</v>
      </c>
      <c r="AA1724" s="121">
        <f t="shared" si="277"/>
        <v>0.75600000000000023</v>
      </c>
      <c r="AB1724" s="121">
        <f t="shared" si="278"/>
        <v>0.29977996207034224</v>
      </c>
      <c r="AC1724" s="121">
        <f t="shared" si="279"/>
        <v>0.77517540214753866</v>
      </c>
      <c r="AD1724" s="121" t="str">
        <f t="shared" si="280"/>
        <v/>
      </c>
      <c r="AE1724" s="121">
        <f t="shared" si="281"/>
        <v>0.29977996207034224</v>
      </c>
      <c r="AF1724" s="121" t="str">
        <f t="shared" si="282"/>
        <v/>
      </c>
      <c r="BK1724" s="130"/>
      <c r="BL1724" s="130">
        <f t="shared" si="274"/>
        <v>7.6416000000001532</v>
      </c>
      <c r="BM1724" s="147">
        <f t="shared" si="275"/>
        <v>0.36525495349764131</v>
      </c>
      <c r="BN1724" s="130">
        <f t="shared" si="276"/>
        <v>6.0168178455993759E-4</v>
      </c>
      <c r="BO1724" s="130" t="str">
        <f t="shared" si="272"/>
        <v/>
      </c>
      <c r="BP1724" s="122" t="str">
        <f t="shared" si="273"/>
        <v/>
      </c>
    </row>
    <row r="1725" spans="26:68" ht="20.100000000000001" customHeight="1" x14ac:dyDescent="0.25">
      <c r="Z1725" s="121">
        <v>1190</v>
      </c>
      <c r="AA1725" s="121">
        <f t="shared" si="277"/>
        <v>0.75999999999999979</v>
      </c>
      <c r="AB1725" s="121">
        <f t="shared" si="278"/>
        <v>0.29887240577595287</v>
      </c>
      <c r="AC1725" s="121">
        <f t="shared" si="279"/>
        <v>0.77637270756240051</v>
      </c>
      <c r="AD1725" s="121" t="str">
        <f t="shared" si="280"/>
        <v/>
      </c>
      <c r="AE1725" s="121">
        <f t="shared" si="281"/>
        <v>0.29887240577595287</v>
      </c>
      <c r="AF1725" s="121" t="str">
        <f t="shared" si="282"/>
        <v/>
      </c>
      <c r="BK1725" s="130"/>
      <c r="BL1725" s="130">
        <f t="shared" si="274"/>
        <v>7.6480000000001533</v>
      </c>
      <c r="BM1725" s="147">
        <f t="shared" si="275"/>
        <v>0.36465327171308137</v>
      </c>
      <c r="BN1725" s="130">
        <f t="shared" si="276"/>
        <v>6.0101552075847442E-4</v>
      </c>
      <c r="BO1725" s="130" t="str">
        <f t="shared" si="272"/>
        <v/>
      </c>
      <c r="BP1725" s="122" t="str">
        <f t="shared" si="273"/>
        <v/>
      </c>
    </row>
    <row r="1726" spans="26:68" ht="20.100000000000001" customHeight="1" x14ac:dyDescent="0.25">
      <c r="Z1726" s="130">
        <v>1191</v>
      </c>
      <c r="AA1726" s="121">
        <f t="shared" si="277"/>
        <v>0.76400000000000023</v>
      </c>
      <c r="AB1726" s="121">
        <f t="shared" si="278"/>
        <v>0.29796282958145454</v>
      </c>
      <c r="AC1726" s="121">
        <f t="shared" si="279"/>
        <v>0.77756637870054668</v>
      </c>
      <c r="AD1726" s="121" t="str">
        <f t="shared" si="280"/>
        <v/>
      </c>
      <c r="AE1726" s="121">
        <f t="shared" si="281"/>
        <v>0.29796282958145454</v>
      </c>
      <c r="AF1726" s="121" t="str">
        <f t="shared" si="282"/>
        <v/>
      </c>
      <c r="AM1726" s="130"/>
      <c r="AZ1726" s="130"/>
      <c r="BK1726" s="130"/>
      <c r="BL1726" s="130">
        <f t="shared" si="274"/>
        <v>7.6544000000001535</v>
      </c>
      <c r="BM1726" s="147">
        <f t="shared" si="275"/>
        <v>0.3640522561923229</v>
      </c>
      <c r="BN1726" s="130">
        <f t="shared" si="276"/>
        <v>6.0034894459931598E-4</v>
      </c>
      <c r="BO1726" s="130" t="str">
        <f t="shared" si="272"/>
        <v/>
      </c>
      <c r="BP1726" s="122" t="str">
        <f t="shared" si="273"/>
        <v/>
      </c>
    </row>
    <row r="1727" spans="26:68" ht="20.100000000000001" customHeight="1" x14ac:dyDescent="0.25">
      <c r="Z1727" s="121">
        <v>1192</v>
      </c>
      <c r="AA1727" s="121">
        <f t="shared" si="277"/>
        <v>0.76799999999999979</v>
      </c>
      <c r="AB1727" s="121">
        <f t="shared" si="278"/>
        <v>0.2970512686960452</v>
      </c>
      <c r="AC1727" s="121">
        <f t="shared" si="279"/>
        <v>0.77875640755279807</v>
      </c>
      <c r="AD1727" s="121" t="str">
        <f t="shared" si="280"/>
        <v/>
      </c>
      <c r="AE1727" s="121">
        <f t="shared" si="281"/>
        <v>0.2970512686960452</v>
      </c>
      <c r="AF1727" s="121" t="str">
        <f t="shared" si="282"/>
        <v/>
      </c>
      <c r="BK1727" s="130"/>
      <c r="BL1727" s="130">
        <f t="shared" si="274"/>
        <v>7.6608000000001537</v>
      </c>
      <c r="BM1727" s="147">
        <f t="shared" si="275"/>
        <v>0.36345190724772358</v>
      </c>
      <c r="BN1727" s="130">
        <f t="shared" si="276"/>
        <v>5.9968206051214112E-4</v>
      </c>
      <c r="BO1727" s="130" t="str">
        <f t="shared" si="272"/>
        <v/>
      </c>
      <c r="BP1727" s="122" t="str">
        <f t="shared" si="273"/>
        <v/>
      </c>
    </row>
    <row r="1728" spans="26:68" ht="20.100000000000001" customHeight="1" x14ac:dyDescent="0.25">
      <c r="Z1728" s="121">
        <v>1193</v>
      </c>
      <c r="AA1728" s="121">
        <f t="shared" si="277"/>
        <v>0.77200000000000024</v>
      </c>
      <c r="AB1728" s="121">
        <f t="shared" si="278"/>
        <v>0.29613775831660588</v>
      </c>
      <c r="AC1728" s="121">
        <f t="shared" si="279"/>
        <v>0.77994278625079028</v>
      </c>
      <c r="AD1728" s="121" t="str">
        <f t="shared" si="280"/>
        <v/>
      </c>
      <c r="AE1728" s="121">
        <f t="shared" si="281"/>
        <v>0.29613775831660588</v>
      </c>
      <c r="AF1728" s="121" t="str">
        <f t="shared" si="282"/>
        <v/>
      </c>
      <c r="BK1728" s="130"/>
      <c r="BL1728" s="130">
        <f t="shared" si="274"/>
        <v>7.6672000000001539</v>
      </c>
      <c r="BM1728" s="147">
        <f t="shared" si="275"/>
        <v>0.36285222518721144</v>
      </c>
      <c r="BN1728" s="130">
        <f t="shared" si="276"/>
        <v>5.9901487291441624E-4</v>
      </c>
      <c r="BO1728" s="130" t="str">
        <f t="shared" si="272"/>
        <v/>
      </c>
      <c r="BP1728" s="122" t="str">
        <f t="shared" si="273"/>
        <v/>
      </c>
    </row>
    <row r="1729" spans="26:68" ht="20.100000000000001" customHeight="1" x14ac:dyDescent="0.25">
      <c r="Z1729" s="121">
        <v>1194</v>
      </c>
      <c r="AA1729" s="121">
        <f t="shared" si="277"/>
        <v>0.7759999999999998</v>
      </c>
      <c r="AB1729" s="121">
        <f t="shared" si="278"/>
        <v>0.29522233362549144</v>
      </c>
      <c r="AC1729" s="121">
        <f t="shared" si="279"/>
        <v>0.78112550706691619</v>
      </c>
      <c r="AD1729" s="121" t="str">
        <f t="shared" si="280"/>
        <v/>
      </c>
      <c r="AE1729" s="121">
        <f t="shared" si="281"/>
        <v>0.29522233362549144</v>
      </c>
      <c r="AF1729" s="121" t="str">
        <f t="shared" si="282"/>
        <v/>
      </c>
      <c r="BK1729" s="130"/>
      <c r="BL1729" s="130">
        <f t="shared" si="274"/>
        <v>7.6736000000001541</v>
      </c>
      <c r="BM1729" s="147">
        <f t="shared" si="275"/>
        <v>0.36225321031429703</v>
      </c>
      <c r="BN1729" s="130">
        <f t="shared" si="276"/>
        <v>5.9834738620745398E-4</v>
      </c>
      <c r="BO1729" s="130" t="str">
        <f t="shared" si="272"/>
        <v/>
      </c>
      <c r="BP1729" s="122" t="str">
        <f t="shared" si="273"/>
        <v/>
      </c>
    </row>
    <row r="1730" spans="26:68" ht="20.100000000000001" customHeight="1" x14ac:dyDescent="0.25">
      <c r="Z1730" s="121">
        <v>1195</v>
      </c>
      <c r="AA1730" s="121">
        <f t="shared" si="277"/>
        <v>0.78000000000000025</v>
      </c>
      <c r="AB1730" s="121">
        <f t="shared" si="278"/>
        <v>0.29430502978832507</v>
      </c>
      <c r="AC1730" s="121">
        <f t="shared" si="279"/>
        <v>0.78230456241426705</v>
      </c>
      <c r="AD1730" s="121" t="str">
        <f t="shared" si="280"/>
        <v/>
      </c>
      <c r="AE1730" s="121">
        <f t="shared" si="281"/>
        <v>0.29430502978832507</v>
      </c>
      <c r="AF1730" s="121" t="str">
        <f t="shared" si="282"/>
        <v/>
      </c>
      <c r="BK1730" s="130"/>
      <c r="BL1730" s="130">
        <f t="shared" si="274"/>
        <v>7.6800000000001543</v>
      </c>
      <c r="BM1730" s="147">
        <f t="shared" si="275"/>
        <v>0.36165486292808957</v>
      </c>
      <c r="BN1730" s="130">
        <f t="shared" si="276"/>
        <v>5.9767960478046556E-4</v>
      </c>
      <c r="BO1730" s="130" t="str">
        <f t="shared" si="272"/>
        <v/>
      </c>
      <c r="BP1730" s="122" t="str">
        <f t="shared" si="273"/>
        <v/>
      </c>
    </row>
    <row r="1731" spans="26:68" ht="20.100000000000001" customHeight="1" x14ac:dyDescent="0.25">
      <c r="Z1731" s="121">
        <v>1196</v>
      </c>
      <c r="AA1731" s="121">
        <f t="shared" si="277"/>
        <v>0.78399999999999981</v>
      </c>
      <c r="AB1731" s="121">
        <f t="shared" si="278"/>
        <v>0.29338588195180482</v>
      </c>
      <c r="AC1731" s="121">
        <f t="shared" si="279"/>
        <v>0.78347994484655792</v>
      </c>
      <c r="AD1731" s="121" t="str">
        <f t="shared" si="280"/>
        <v/>
      </c>
      <c r="AE1731" s="121">
        <f t="shared" si="281"/>
        <v>0.29338588195180482</v>
      </c>
      <c r="AF1731" s="121" t="str">
        <f t="shared" si="282"/>
        <v/>
      </c>
      <c r="BK1731" s="130"/>
      <c r="BL1731" s="130">
        <f t="shared" si="274"/>
        <v>7.6864000000001544</v>
      </c>
      <c r="BM1731" s="147">
        <f t="shared" si="275"/>
        <v>0.36105718332330911</v>
      </c>
      <c r="BN1731" s="130">
        <f t="shared" si="276"/>
        <v>5.9701153301106036E-4</v>
      </c>
      <c r="BO1731" s="130" t="str">
        <f t="shared" si="272"/>
        <v/>
      </c>
      <c r="BP1731" s="122" t="str">
        <f t="shared" si="273"/>
        <v/>
      </c>
    </row>
    <row r="1732" spans="26:68" ht="20.100000000000001" customHeight="1" x14ac:dyDescent="0.25">
      <c r="Z1732" s="130">
        <v>1197</v>
      </c>
      <c r="AA1732" s="121">
        <f t="shared" si="277"/>
        <v>0.78800000000000026</v>
      </c>
      <c r="AB1732" s="121">
        <f t="shared" si="278"/>
        <v>0.29246492524151452</v>
      </c>
      <c r="AC1732" s="121">
        <f t="shared" si="279"/>
        <v>0.78465164705805068</v>
      </c>
      <c r="AD1732" s="121" t="str">
        <f t="shared" si="280"/>
        <v/>
      </c>
      <c r="AE1732" s="121">
        <f t="shared" si="281"/>
        <v>0.29246492524151452</v>
      </c>
      <c r="AF1732" s="121" t="str">
        <f t="shared" si="282"/>
        <v/>
      </c>
      <c r="AM1732" s="130"/>
      <c r="AZ1732" s="130"/>
      <c r="BK1732" s="130"/>
      <c r="BL1732" s="130">
        <f t="shared" si="274"/>
        <v>7.6928000000001546</v>
      </c>
      <c r="BM1732" s="147">
        <f t="shared" si="275"/>
        <v>0.36046017179029805</v>
      </c>
      <c r="BN1732" s="130">
        <f t="shared" si="276"/>
        <v>5.9634317525852909E-4</v>
      </c>
      <c r="BO1732" s="130" t="str">
        <f t="shared" si="272"/>
        <v/>
      </c>
      <c r="BP1732" s="122" t="str">
        <f t="shared" si="273"/>
        <v/>
      </c>
    </row>
    <row r="1733" spans="26:68" ht="20.100000000000001" customHeight="1" x14ac:dyDescent="0.25">
      <c r="Z1733" s="121">
        <v>1198</v>
      </c>
      <c r="AA1733" s="121">
        <f t="shared" si="277"/>
        <v>0.79199999999999982</v>
      </c>
      <c r="AB1733" s="121">
        <f t="shared" si="278"/>
        <v>0.29154219475974724</v>
      </c>
      <c r="AC1733" s="121">
        <f t="shared" si="279"/>
        <v>0.78581966188346253</v>
      </c>
      <c r="AD1733" s="121" t="str">
        <f t="shared" si="280"/>
        <v/>
      </c>
      <c r="AE1733" s="121">
        <f t="shared" si="281"/>
        <v>0.29154219475974724</v>
      </c>
      <c r="AF1733" s="121" t="str">
        <f t="shared" si="282"/>
        <v/>
      </c>
      <c r="BK1733" s="130"/>
      <c r="BL1733" s="130">
        <f t="shared" si="274"/>
        <v>7.6992000000001548</v>
      </c>
      <c r="BM1733" s="147">
        <f t="shared" si="275"/>
        <v>0.35986382861503952</v>
      </c>
      <c r="BN1733" s="130">
        <f t="shared" si="276"/>
        <v>5.956745358743909E-4</v>
      </c>
      <c r="BO1733" s="130" t="str">
        <f t="shared" si="272"/>
        <v/>
      </c>
      <c r="BP1733" s="122" t="str">
        <f t="shared" si="273"/>
        <v/>
      </c>
    </row>
    <row r="1734" spans="26:68" ht="20.100000000000001" customHeight="1" x14ac:dyDescent="0.25">
      <c r="Z1734" s="121">
        <v>1199</v>
      </c>
      <c r="AA1734" s="121">
        <f t="shared" si="277"/>
        <v>0.79600000000000026</v>
      </c>
      <c r="AB1734" s="121">
        <f t="shared" si="278"/>
        <v>0.29061772558333376</v>
      </c>
      <c r="AC1734" s="121">
        <f t="shared" si="279"/>
        <v>0.78698398229787037</v>
      </c>
      <c r="AD1734" s="121" t="str">
        <f t="shared" si="280"/>
        <v/>
      </c>
      <c r="AE1734" s="121">
        <f t="shared" si="281"/>
        <v>0.29061772558333376</v>
      </c>
      <c r="AF1734" s="121" t="str">
        <f t="shared" si="282"/>
        <v/>
      </c>
      <c r="BK1734" s="130"/>
      <c r="BL1734" s="130">
        <f t="shared" si="274"/>
        <v>7.705600000000155</v>
      </c>
      <c r="BM1734" s="147">
        <f t="shared" si="275"/>
        <v>0.35926815407916513</v>
      </c>
      <c r="BN1734" s="130">
        <f t="shared" si="276"/>
        <v>5.9500561919201278E-4</v>
      </c>
      <c r="BO1734" s="130" t="str">
        <f t="shared" si="272"/>
        <v/>
      </c>
      <c r="BP1734" s="122" t="str">
        <f t="shared" si="273"/>
        <v/>
      </c>
    </row>
    <row r="1735" spans="26:68" ht="20.100000000000001" customHeight="1" x14ac:dyDescent="0.25">
      <c r="Z1735" s="121">
        <v>1200</v>
      </c>
      <c r="AA1735" s="121">
        <f t="shared" si="277"/>
        <v>0.79999999999999982</v>
      </c>
      <c r="AB1735" s="121">
        <f t="shared" si="278"/>
        <v>0.28969155276148278</v>
      </c>
      <c r="AC1735" s="121">
        <f t="shared" si="279"/>
        <v>0.78814460141660325</v>
      </c>
      <c r="AD1735" s="121" t="str">
        <f t="shared" si="280"/>
        <v/>
      </c>
      <c r="AE1735" s="121">
        <f t="shared" si="281"/>
        <v>0.28969155276148278</v>
      </c>
      <c r="AF1735" s="121" t="str">
        <f t="shared" si="282"/>
        <v/>
      </c>
      <c r="BK1735" s="130"/>
      <c r="BL1735" s="130">
        <f t="shared" si="274"/>
        <v>7.7120000000001552</v>
      </c>
      <c r="BM1735" s="147">
        <f t="shared" si="275"/>
        <v>0.35867314845997311</v>
      </c>
      <c r="BN1735" s="130">
        <f t="shared" si="276"/>
        <v>5.9433642953427013E-4</v>
      </c>
      <c r="BO1735" s="130" t="str">
        <f t="shared" si="272"/>
        <v/>
      </c>
      <c r="BP1735" s="122" t="str">
        <f t="shared" si="273"/>
        <v/>
      </c>
    </row>
    <row r="1736" spans="26:68" ht="20.100000000000001" customHeight="1" x14ac:dyDescent="0.25">
      <c r="Z1736" s="121">
        <v>1201</v>
      </c>
      <c r="AA1736" s="121">
        <f t="shared" si="277"/>
        <v>0.80400000000000027</v>
      </c>
      <c r="AB1736" s="121">
        <f t="shared" si="278"/>
        <v>0.28876371131362782</v>
      </c>
      <c r="AC1736" s="121">
        <f t="shared" si="279"/>
        <v>0.78930151249512903</v>
      </c>
      <c r="AD1736" s="121" t="str">
        <f t="shared" si="280"/>
        <v/>
      </c>
      <c r="AE1736" s="121">
        <f t="shared" si="281"/>
        <v>0.28876371131362782</v>
      </c>
      <c r="AF1736" s="121" t="str">
        <f t="shared" si="282"/>
        <v/>
      </c>
      <c r="BK1736" s="130"/>
      <c r="BL1736" s="130">
        <f t="shared" si="274"/>
        <v>7.7184000000001554</v>
      </c>
      <c r="BM1736" s="147">
        <f t="shared" si="275"/>
        <v>0.35807881203043884</v>
      </c>
      <c r="BN1736" s="130">
        <f t="shared" si="276"/>
        <v>5.9366697120916134E-4</v>
      </c>
      <c r="BO1736" s="130" t="str">
        <f t="shared" si="272"/>
        <v/>
      </c>
      <c r="BP1736" s="122" t="str">
        <f t="shared" si="273"/>
        <v/>
      </c>
    </row>
    <row r="1737" spans="26:68" ht="20.100000000000001" customHeight="1" x14ac:dyDescent="0.25">
      <c r="Z1737" s="121">
        <v>1202</v>
      </c>
      <c r="AA1737" s="121">
        <f t="shared" si="277"/>
        <v>0.80799999999999983</v>
      </c>
      <c r="AB1737" s="121">
        <f t="shared" si="278"/>
        <v>0.28783423622728582</v>
      </c>
      <c r="AC1737" s="121">
        <f t="shared" si="279"/>
        <v>0.79045470892892911</v>
      </c>
      <c r="AD1737" s="121" t="str">
        <f t="shared" si="280"/>
        <v/>
      </c>
      <c r="AE1737" s="121">
        <f t="shared" si="281"/>
        <v>0.28783423622728582</v>
      </c>
      <c r="AF1737" s="121" t="str">
        <f t="shared" si="282"/>
        <v/>
      </c>
      <c r="BK1737" s="130"/>
      <c r="BL1737" s="130">
        <f t="shared" si="274"/>
        <v>7.7248000000001555</v>
      </c>
      <c r="BM1737" s="147">
        <f t="shared" si="275"/>
        <v>0.35748514505922968</v>
      </c>
      <c r="BN1737" s="130">
        <f t="shared" si="276"/>
        <v>5.9299724851241686E-4</v>
      </c>
      <c r="BO1737" s="130" t="str">
        <f t="shared" si="272"/>
        <v/>
      </c>
      <c r="BP1737" s="122" t="str">
        <f t="shared" si="273"/>
        <v/>
      </c>
    </row>
    <row r="1738" spans="26:68" ht="20.100000000000001" customHeight="1" x14ac:dyDescent="0.25">
      <c r="Z1738" s="121">
        <v>1203</v>
      </c>
      <c r="AA1738" s="121">
        <f t="shared" si="277"/>
        <v>0.81200000000000028</v>
      </c>
      <c r="AB1738" s="121">
        <f t="shared" si="278"/>
        <v>0.28690316245592212</v>
      </c>
      <c r="AC1738" s="121">
        <f t="shared" si="279"/>
        <v>0.79160418425336887</v>
      </c>
      <c r="AD1738" s="121" t="str">
        <f t="shared" si="280"/>
        <v/>
      </c>
      <c r="AE1738" s="121">
        <f t="shared" si="281"/>
        <v>0.28690316245592212</v>
      </c>
      <c r="AF1738" s="121" t="str">
        <f t="shared" si="282"/>
        <v/>
      </c>
      <c r="BK1738" s="130"/>
      <c r="BL1738" s="130">
        <f t="shared" si="274"/>
        <v>7.7312000000001557</v>
      </c>
      <c r="BM1738" s="147">
        <f t="shared" si="275"/>
        <v>0.35689214781071726</v>
      </c>
      <c r="BN1738" s="130">
        <f t="shared" si="276"/>
        <v>5.9232726572455707E-4</v>
      </c>
      <c r="BO1738" s="130" t="str">
        <f t="shared" si="272"/>
        <v/>
      </c>
      <c r="BP1738" s="122" t="str">
        <f t="shared" si="273"/>
        <v/>
      </c>
    </row>
    <row r="1739" spans="26:68" ht="20.100000000000001" customHeight="1" x14ac:dyDescent="0.25">
      <c r="Z1739" s="130">
        <v>1204</v>
      </c>
      <c r="AA1739" s="121">
        <f t="shared" si="277"/>
        <v>0.81599999999999984</v>
      </c>
      <c r="AB1739" s="121">
        <f t="shared" si="278"/>
        <v>0.28597052491682845</v>
      </c>
      <c r="AC1739" s="121">
        <f t="shared" si="279"/>
        <v>0.7927499321435546</v>
      </c>
      <c r="AD1739" s="121" t="str">
        <f t="shared" si="280"/>
        <v/>
      </c>
      <c r="AE1739" s="121">
        <f t="shared" si="281"/>
        <v>0.28597052491682845</v>
      </c>
      <c r="AF1739" s="121" t="str">
        <f t="shared" si="282"/>
        <v/>
      </c>
      <c r="AM1739" s="130"/>
      <c r="AZ1739" s="130"/>
      <c r="BK1739" s="130"/>
      <c r="BL1739" s="130">
        <f t="shared" si="274"/>
        <v>7.7376000000001559</v>
      </c>
      <c r="BM1739" s="147">
        <f t="shared" si="275"/>
        <v>0.35629982054499271</v>
      </c>
      <c r="BN1739" s="130">
        <f t="shared" si="276"/>
        <v>5.9165702711511114E-4</v>
      </c>
      <c r="BO1739" s="130" t="str">
        <f t="shared" si="272"/>
        <v/>
      </c>
      <c r="BP1739" s="122" t="str">
        <f t="shared" si="273"/>
        <v/>
      </c>
    </row>
    <row r="1740" spans="26:68" ht="20.100000000000001" customHeight="1" x14ac:dyDescent="0.25">
      <c r="Z1740" s="121">
        <v>1205</v>
      </c>
      <c r="AA1740" s="121">
        <f t="shared" si="277"/>
        <v>0.82000000000000028</v>
      </c>
      <c r="AB1740" s="121">
        <f t="shared" si="278"/>
        <v>0.28503635848900716</v>
      </c>
      <c r="AC1740" s="121">
        <f t="shared" si="279"/>
        <v>0.79389194641418703</v>
      </c>
      <c r="AD1740" s="121" t="str">
        <f t="shared" si="280"/>
        <v/>
      </c>
      <c r="AE1740" s="121">
        <f t="shared" si="281"/>
        <v>0.28503635848900716</v>
      </c>
      <c r="AF1740" s="121" t="str">
        <f t="shared" si="282"/>
        <v/>
      </c>
      <c r="BK1740" s="130"/>
      <c r="BL1740" s="130">
        <f t="shared" si="274"/>
        <v>7.7440000000001561</v>
      </c>
      <c r="BM1740" s="147">
        <f t="shared" si="275"/>
        <v>0.3557081635178776</v>
      </c>
      <c r="BN1740" s="130">
        <f t="shared" si="276"/>
        <v>5.9098653693767655E-4</v>
      </c>
      <c r="BO1740" s="130" t="str">
        <f t="shared" si="272"/>
        <v/>
      </c>
      <c r="BP1740" s="122" t="str">
        <f t="shared" si="273"/>
        <v/>
      </c>
    </row>
    <row r="1741" spans="26:68" ht="20.100000000000001" customHeight="1" x14ac:dyDescent="0.25">
      <c r="Z1741" s="121">
        <v>1206</v>
      </c>
      <c r="AA1741" s="121">
        <f t="shared" si="277"/>
        <v>0.82399999999999984</v>
      </c>
      <c r="AB1741" s="121">
        <f t="shared" si="278"/>
        <v>0.28410069801106874</v>
      </c>
      <c r="AC1741" s="121">
        <f t="shared" si="279"/>
        <v>0.79503022101940179</v>
      </c>
      <c r="AD1741" s="121" t="str">
        <f t="shared" si="280"/>
        <v/>
      </c>
      <c r="AE1741" s="121">
        <f t="shared" si="281"/>
        <v>0.28410069801106874</v>
      </c>
      <c r="AF1741" s="121" t="str">
        <f t="shared" si="282"/>
        <v/>
      </c>
      <c r="BK1741" s="130"/>
      <c r="BL1741" s="130">
        <f t="shared" si="274"/>
        <v>7.7504000000001563</v>
      </c>
      <c r="BM1741" s="147">
        <f t="shared" si="275"/>
        <v>0.35511717698093992</v>
      </c>
      <c r="BN1741" s="130">
        <f t="shared" si="276"/>
        <v>5.9031579943508161E-4</v>
      </c>
      <c r="BO1741" s="130" t="str">
        <f t="shared" si="272"/>
        <v/>
      </c>
      <c r="BP1741" s="122" t="str">
        <f t="shared" si="273"/>
        <v/>
      </c>
    </row>
    <row r="1742" spans="26:68" ht="20.100000000000001" customHeight="1" x14ac:dyDescent="0.25">
      <c r="Z1742" s="121">
        <v>1207</v>
      </c>
      <c r="AA1742" s="121">
        <f t="shared" si="277"/>
        <v>0.82800000000000029</v>
      </c>
      <c r="AB1742" s="121">
        <f t="shared" si="278"/>
        <v>0.28316357827913613</v>
      </c>
      <c r="AC1742" s="121">
        <f t="shared" si="279"/>
        <v>0.79616475005260545</v>
      </c>
      <c r="AD1742" s="121" t="str">
        <f t="shared" si="280"/>
        <v/>
      </c>
      <c r="AE1742" s="121">
        <f t="shared" si="281"/>
        <v>0.28316357827913613</v>
      </c>
      <c r="AF1742" s="121" t="str">
        <f t="shared" si="282"/>
        <v/>
      </c>
      <c r="BK1742" s="130"/>
      <c r="BL1742" s="130">
        <f t="shared" si="274"/>
        <v>7.7568000000001565</v>
      </c>
      <c r="BM1742" s="147">
        <f t="shared" si="275"/>
        <v>0.35452686118150484</v>
      </c>
      <c r="BN1742" s="130">
        <f t="shared" si="276"/>
        <v>5.8964481883466702E-4</v>
      </c>
      <c r="BO1742" s="130" t="str">
        <f t="shared" si="272"/>
        <v/>
      </c>
      <c r="BP1742" s="122" t="str">
        <f t="shared" si="273"/>
        <v/>
      </c>
    </row>
    <row r="1743" spans="26:68" ht="20.100000000000001" customHeight="1" x14ac:dyDescent="0.25">
      <c r="Z1743" s="121">
        <v>1208</v>
      </c>
      <c r="AA1743" s="121">
        <f t="shared" si="277"/>
        <v>0.83199999999999985</v>
      </c>
      <c r="AB1743" s="121">
        <f t="shared" si="278"/>
        <v>0.28222503404476257</v>
      </c>
      <c r="AC1743" s="121">
        <f t="shared" si="279"/>
        <v>0.7972955277463003</v>
      </c>
      <c r="AD1743" s="121" t="str">
        <f t="shared" si="280"/>
        <v/>
      </c>
      <c r="AE1743" s="121">
        <f t="shared" si="281"/>
        <v>0.28222503404476257</v>
      </c>
      <c r="AF1743" s="121" t="str">
        <f t="shared" si="282"/>
        <v/>
      </c>
      <c r="BK1743" s="130"/>
      <c r="BL1743" s="130">
        <f t="shared" si="274"/>
        <v>7.7632000000001566</v>
      </c>
      <c r="BM1743" s="147">
        <f t="shared" si="275"/>
        <v>0.35393721636267017</v>
      </c>
      <c r="BN1743" s="130">
        <f t="shared" si="276"/>
        <v>5.8897359935122795E-4</v>
      </c>
      <c r="BO1743" s="130" t="str">
        <f t="shared" si="272"/>
        <v/>
      </c>
      <c r="BP1743" s="122" t="str">
        <f t="shared" si="273"/>
        <v/>
      </c>
    </row>
    <row r="1744" spans="26:68" ht="20.100000000000001" customHeight="1" x14ac:dyDescent="0.25">
      <c r="Z1744" s="121">
        <v>1209</v>
      </c>
      <c r="AA1744" s="121">
        <f t="shared" si="277"/>
        <v>0.8360000000000003</v>
      </c>
      <c r="AB1744" s="121">
        <f t="shared" si="278"/>
        <v>0.2812851000128565</v>
      </c>
      <c r="AC1744" s="121">
        <f t="shared" si="279"/>
        <v>0.79842254847190253</v>
      </c>
      <c r="AD1744" s="121" t="str">
        <f t="shared" si="280"/>
        <v/>
      </c>
      <c r="AE1744" s="121">
        <f t="shared" si="281"/>
        <v>0.2812851000128565</v>
      </c>
      <c r="AF1744" s="121" t="str">
        <f t="shared" si="282"/>
        <v/>
      </c>
      <c r="BK1744" s="130"/>
      <c r="BL1744" s="130">
        <f t="shared" si="274"/>
        <v>7.7696000000001568</v>
      </c>
      <c r="BM1744" s="147">
        <f t="shared" si="275"/>
        <v>0.35334824276331894</v>
      </c>
      <c r="BN1744" s="130">
        <f t="shared" si="276"/>
        <v>5.8830214518695856E-4</v>
      </c>
      <c r="BO1744" s="130" t="str">
        <f t="shared" si="272"/>
        <v/>
      </c>
      <c r="BP1744" s="122" t="str">
        <f t="shared" si="273"/>
        <v/>
      </c>
    </row>
    <row r="1745" spans="26:68" ht="20.100000000000001" customHeight="1" x14ac:dyDescent="0.25">
      <c r="Z1745" s="130">
        <v>1210</v>
      </c>
      <c r="AA1745" s="121">
        <f t="shared" si="277"/>
        <v>0.83999999999999986</v>
      </c>
      <c r="AB1745" s="121">
        <f t="shared" si="278"/>
        <v>0.28034381083962062</v>
      </c>
      <c r="AC1745" s="121">
        <f t="shared" si="279"/>
        <v>0.79954580673955022</v>
      </c>
      <c r="AD1745" s="121" t="str">
        <f t="shared" si="280"/>
        <v/>
      </c>
      <c r="AE1745" s="121">
        <f t="shared" si="281"/>
        <v>0.28034381083962062</v>
      </c>
      <c r="AF1745" s="121" t="str">
        <f t="shared" si="282"/>
        <v/>
      </c>
      <c r="AM1745" s="130"/>
      <c r="AZ1745" s="130"/>
      <c r="BK1745" s="130"/>
      <c r="BL1745" s="130">
        <f t="shared" si="274"/>
        <v>7.776000000000157</v>
      </c>
      <c r="BM1745" s="147">
        <f t="shared" si="275"/>
        <v>0.35275994061813198</v>
      </c>
      <c r="BN1745" s="130">
        <f t="shared" si="276"/>
        <v>5.876304605296756E-4</v>
      </c>
      <c r="BO1745" s="130" t="str">
        <f t="shared" si="272"/>
        <v/>
      </c>
      <c r="BP1745" s="122" t="str">
        <f t="shared" si="273"/>
        <v/>
      </c>
    </row>
    <row r="1746" spans="26:68" ht="20.100000000000001" customHeight="1" x14ac:dyDescent="0.25">
      <c r="Z1746" s="121">
        <v>1211</v>
      </c>
      <c r="AA1746" s="121">
        <f t="shared" si="277"/>
        <v>0.84400000000000031</v>
      </c>
      <c r="AB1746" s="121">
        <f t="shared" si="278"/>
        <v>0.27940120113049777</v>
      </c>
      <c r="AC1746" s="121">
        <f t="shared" si="279"/>
        <v>0.80066529719790724</v>
      </c>
      <c r="AD1746" s="121" t="str">
        <f t="shared" si="280"/>
        <v/>
      </c>
      <c r="AE1746" s="121">
        <f t="shared" si="281"/>
        <v>0.27940120113049777</v>
      </c>
      <c r="AF1746" s="121" t="str">
        <f t="shared" si="282"/>
        <v/>
      </c>
      <c r="BK1746" s="130"/>
      <c r="BL1746" s="130">
        <f t="shared" si="274"/>
        <v>7.7824000000001572</v>
      </c>
      <c r="BM1746" s="147">
        <f t="shared" si="275"/>
        <v>0.35217231015760231</v>
      </c>
      <c r="BN1746" s="130">
        <f t="shared" si="276"/>
        <v>5.8695854955481686E-4</v>
      </c>
      <c r="BO1746" s="130" t="str">
        <f t="shared" ref="BO1746:BO1809" si="283">IF(BM1746&lt;(1-$BK$534),BN1746,"")</f>
        <v/>
      </c>
      <c r="BP1746" s="122" t="str">
        <f t="shared" ref="BP1746:BP1809" si="284">IF(BM1746&lt;(1-$BK$540),BN1746,"")</f>
        <v/>
      </c>
    </row>
    <row r="1747" spans="26:68" ht="20.100000000000001" customHeight="1" x14ac:dyDescent="0.25">
      <c r="Z1747" s="121">
        <v>1212</v>
      </c>
      <c r="AA1747" s="121">
        <f t="shared" si="277"/>
        <v>0.84799999999999986</v>
      </c>
      <c r="AB1747" s="121">
        <f t="shared" si="278"/>
        <v>0.27845730543813191</v>
      </c>
      <c r="AC1747" s="121">
        <f t="shared" si="279"/>
        <v>0.80178101463395246</v>
      </c>
      <c r="AD1747" s="121" t="str">
        <f t="shared" si="280"/>
        <v/>
      </c>
      <c r="AE1747" s="121">
        <f t="shared" si="281"/>
        <v>0.27845730543813191</v>
      </c>
      <c r="AF1747" s="121" t="str">
        <f t="shared" si="282"/>
        <v/>
      </c>
      <c r="BK1747" s="130"/>
      <c r="BL1747" s="130">
        <f t="shared" ref="BL1747:BL1810" si="285">BL1746+$BO$526</f>
        <v>7.7888000000001574</v>
      </c>
      <c r="BM1747" s="147">
        <f t="shared" ref="BM1747:BM1810" si="286">_xlfn.CHISQ.DIST.RT(BL1747,7)</f>
        <v>0.35158535160804749</v>
      </c>
      <c r="BN1747" s="130">
        <f t="shared" ref="BN1747:BN1810" si="287">BM1747-BM1748</f>
        <v>5.8628641642372026E-4</v>
      </c>
      <c r="BO1747" s="130" t="str">
        <f t="shared" si="283"/>
        <v/>
      </c>
      <c r="BP1747" s="122" t="str">
        <f t="shared" si="284"/>
        <v/>
      </c>
    </row>
    <row r="1748" spans="26:68" ht="20.100000000000001" customHeight="1" x14ac:dyDescent="0.25">
      <c r="Z1748" s="121">
        <v>1213</v>
      </c>
      <c r="AA1748" s="121">
        <f t="shared" si="277"/>
        <v>0.85200000000000031</v>
      </c>
      <c r="AB1748" s="121">
        <f t="shared" si="278"/>
        <v>0.27751215826033604</v>
      </c>
      <c r="AC1748" s="121">
        <f t="shared" si="279"/>
        <v>0.80289295397276761</v>
      </c>
      <c r="AD1748" s="121" t="str">
        <f t="shared" si="280"/>
        <v/>
      </c>
      <c r="AE1748" s="121">
        <f t="shared" si="281"/>
        <v>0.27751215826033604</v>
      </c>
      <c r="AF1748" s="121" t="str">
        <f t="shared" si="282"/>
        <v/>
      </c>
      <c r="BK1748" s="130"/>
      <c r="BL1748" s="130">
        <f t="shared" si="285"/>
        <v>7.7952000000001576</v>
      </c>
      <c r="BM1748" s="147">
        <f t="shared" si="286"/>
        <v>0.35099906519162377</v>
      </c>
      <c r="BN1748" s="130">
        <f t="shared" si="287"/>
        <v>5.8561406528445659E-4</v>
      </c>
      <c r="BO1748" s="130" t="str">
        <f t="shared" si="283"/>
        <v/>
      </c>
      <c r="BP1748" s="122" t="str">
        <f t="shared" si="284"/>
        <v/>
      </c>
    </row>
    <row r="1749" spans="26:68" ht="20.100000000000001" customHeight="1" x14ac:dyDescent="0.25">
      <c r="Z1749" s="121">
        <v>1214</v>
      </c>
      <c r="AA1749" s="121">
        <f t="shared" si="277"/>
        <v>0.85599999999999987</v>
      </c>
      <c r="AB1749" s="121">
        <f t="shared" si="278"/>
        <v>0.27656579403807502</v>
      </c>
      <c r="AC1749" s="121">
        <f t="shared" si="279"/>
        <v>0.8040011102773118</v>
      </c>
      <c r="AD1749" s="121" t="str">
        <f t="shared" si="280"/>
        <v/>
      </c>
      <c r="AE1749" s="121">
        <f t="shared" si="281"/>
        <v>0.27656579403807502</v>
      </c>
      <c r="AF1749" s="121" t="str">
        <f t="shared" si="282"/>
        <v/>
      </c>
      <c r="BK1749" s="130"/>
      <c r="BL1749" s="130">
        <f t="shared" si="285"/>
        <v>7.8016000000001577</v>
      </c>
      <c r="BM1749" s="147">
        <f t="shared" si="286"/>
        <v>0.35041345112633931</v>
      </c>
      <c r="BN1749" s="130">
        <f t="shared" si="287"/>
        <v>5.8494150027310621E-4</v>
      </c>
      <c r="BO1749" s="130" t="str">
        <f t="shared" si="283"/>
        <v/>
      </c>
      <c r="BP1749" s="122" t="str">
        <f t="shared" si="284"/>
        <v/>
      </c>
    </row>
    <row r="1750" spans="26:68" ht="20.100000000000001" customHeight="1" x14ac:dyDescent="0.25">
      <c r="Z1750" s="121">
        <v>1215</v>
      </c>
      <c r="AA1750" s="121">
        <f t="shared" si="277"/>
        <v>0.86000000000000032</v>
      </c>
      <c r="AB1750" s="121">
        <f t="shared" si="278"/>
        <v>0.27561824715345662</v>
      </c>
      <c r="AC1750" s="121">
        <f t="shared" si="279"/>
        <v>0.80510547874819172</v>
      </c>
      <c r="AD1750" s="121" t="str">
        <f t="shared" si="280"/>
        <v/>
      </c>
      <c r="AE1750" s="121">
        <f t="shared" si="281"/>
        <v>0.27561824715345662</v>
      </c>
      <c r="AF1750" s="121" t="str">
        <f t="shared" si="282"/>
        <v/>
      </c>
      <c r="BK1750" s="130"/>
      <c r="BL1750" s="130">
        <f t="shared" si="285"/>
        <v>7.8080000000001579</v>
      </c>
      <c r="BM1750" s="147">
        <f t="shared" si="286"/>
        <v>0.34982850962606621</v>
      </c>
      <c r="BN1750" s="130">
        <f t="shared" si="287"/>
        <v>5.8426872551170517E-4</v>
      </c>
      <c r="BO1750" s="130" t="str">
        <f t="shared" si="283"/>
        <v/>
      </c>
      <c r="BP1750" s="122" t="str">
        <f t="shared" si="284"/>
        <v/>
      </c>
    </row>
    <row r="1751" spans="26:68" ht="20.100000000000001" customHeight="1" x14ac:dyDescent="0.25">
      <c r="Z1751" s="121">
        <v>1216</v>
      </c>
      <c r="AA1751" s="121">
        <f t="shared" ref="AA1751:AA1814" si="288">$AA$529+(Z1751*$AA$532)</f>
        <v>0.86399999999999988</v>
      </c>
      <c r="AB1751" s="121">
        <f t="shared" ref="AB1751:AB1814" si="289">_xlfn.NORM.DIST(AA1751,AA$525,AA$526,0)</f>
        <v>0.27466955192773695</v>
      </c>
      <c r="AC1751" s="121">
        <f t="shared" ref="AC1751:AC1814" si="290">_xlfn.NORM.DIST(AA1751,AA$525,AA$526,1)</f>
        <v>0.80620605472342077</v>
      </c>
      <c r="AD1751" s="121" t="str">
        <f t="shared" ref="AD1751:AD1814" si="291">IF(OR(AC1751&lt;$AE$531,AC1751&gt;$AE$532),AB1751,"")</f>
        <v/>
      </c>
      <c r="AE1751" s="121">
        <f t="shared" ref="AE1751:AE1814" si="292">IF(AND(AC1751&gt;$AE$531,AC1751&lt;$AE$532),AB1751,"")</f>
        <v>0.27466955192773695</v>
      </c>
      <c r="AF1751" s="121" t="str">
        <f t="shared" ref="AF1751:AF1814" si="293">IF(AB1751=MAX($AB$535:$AB$2535),AB1751,"")</f>
        <v/>
      </c>
      <c r="BK1751" s="130"/>
      <c r="BL1751" s="130">
        <f t="shared" si="285"/>
        <v>7.8144000000001581</v>
      </c>
      <c r="BM1751" s="147">
        <f t="shared" si="286"/>
        <v>0.3492442409005545</v>
      </c>
      <c r="BN1751" s="130">
        <f t="shared" si="287"/>
        <v>5.835957451078011E-4</v>
      </c>
      <c r="BO1751" s="130" t="str">
        <f t="shared" si="283"/>
        <v/>
      </c>
      <c r="BP1751" s="122" t="str">
        <f t="shared" si="284"/>
        <v/>
      </c>
    </row>
    <row r="1752" spans="26:68" ht="20.100000000000001" customHeight="1" x14ac:dyDescent="0.25">
      <c r="Z1752" s="130">
        <v>1217</v>
      </c>
      <c r="AA1752" s="121">
        <f t="shared" si="288"/>
        <v>0.86800000000000033</v>
      </c>
      <c r="AB1752" s="121">
        <f t="shared" si="289"/>
        <v>0.27371974261933468</v>
      </c>
      <c r="AC1752" s="121">
        <f t="shared" si="290"/>
        <v>0.8073028336781729</v>
      </c>
      <c r="AD1752" s="121" t="str">
        <f t="shared" si="291"/>
        <v/>
      </c>
      <c r="AE1752" s="121">
        <f t="shared" si="292"/>
        <v>0.27371974261933468</v>
      </c>
      <c r="AF1752" s="121" t="str">
        <f t="shared" si="293"/>
        <v/>
      </c>
      <c r="AM1752" s="130"/>
      <c r="AZ1752" s="130"/>
      <c r="BK1752" s="130"/>
      <c r="BL1752" s="130">
        <f t="shared" si="285"/>
        <v>7.8208000000001583</v>
      </c>
      <c r="BM1752" s="147">
        <f t="shared" si="286"/>
        <v>0.3486606451554467</v>
      </c>
      <c r="BN1752" s="130">
        <f t="shared" si="287"/>
        <v>5.8292256315900515E-4</v>
      </c>
      <c r="BO1752" s="130" t="str">
        <f t="shared" si="283"/>
        <v/>
      </c>
      <c r="BP1752" s="122" t="str">
        <f t="shared" si="284"/>
        <v/>
      </c>
    </row>
    <row r="1753" spans="26:68" ht="20.100000000000001" customHeight="1" x14ac:dyDescent="0.25">
      <c r="Z1753" s="121">
        <v>1218</v>
      </c>
      <c r="AA1753" s="121">
        <f t="shared" si="288"/>
        <v>0.87199999999999989</v>
      </c>
      <c r="AB1753" s="121">
        <f t="shared" si="289"/>
        <v>0.2727688534218603</v>
      </c>
      <c r="AC1753" s="121">
        <f t="shared" si="290"/>
        <v>0.8083958112245262</v>
      </c>
      <c r="AD1753" s="121" t="str">
        <f t="shared" si="291"/>
        <v/>
      </c>
      <c r="AE1753" s="121">
        <f t="shared" si="292"/>
        <v>0.2727688534218603</v>
      </c>
      <c r="AF1753" s="121" t="str">
        <f t="shared" si="293"/>
        <v/>
      </c>
      <c r="BK1753" s="130"/>
      <c r="BL1753" s="130">
        <f t="shared" si="285"/>
        <v>7.8272000000001585</v>
      </c>
      <c r="BM1753" s="147">
        <f t="shared" si="286"/>
        <v>0.3480777225922877</v>
      </c>
      <c r="BN1753" s="130">
        <f t="shared" si="287"/>
        <v>5.8224918374566448E-4</v>
      </c>
      <c r="BO1753" s="130" t="str">
        <f t="shared" si="283"/>
        <v/>
      </c>
      <c r="BP1753" s="122" t="str">
        <f t="shared" si="284"/>
        <v/>
      </c>
    </row>
    <row r="1754" spans="26:68" ht="20.100000000000001" customHeight="1" x14ac:dyDescent="0.25">
      <c r="Z1754" s="121">
        <v>1219</v>
      </c>
      <c r="AA1754" s="121">
        <f t="shared" si="288"/>
        <v>0.87600000000000033</v>
      </c>
      <c r="AB1754" s="121">
        <f t="shared" si="289"/>
        <v>0.27181691846215378</v>
      </c>
      <c r="AC1754" s="121">
        <f t="shared" si="290"/>
        <v>0.80948498311120121</v>
      </c>
      <c r="AD1754" s="121" t="str">
        <f t="shared" si="291"/>
        <v/>
      </c>
      <c r="AE1754" s="121">
        <f t="shared" si="292"/>
        <v>0.27181691846215378</v>
      </c>
      <c r="AF1754" s="121" t="str">
        <f t="shared" si="293"/>
        <v/>
      </c>
      <c r="BK1754" s="130"/>
      <c r="BL1754" s="130">
        <f t="shared" si="285"/>
        <v>7.8336000000001587</v>
      </c>
      <c r="BM1754" s="147">
        <f t="shared" si="286"/>
        <v>0.34749547340854203</v>
      </c>
      <c r="BN1754" s="130">
        <f t="shared" si="287"/>
        <v>5.8157561093852284E-4</v>
      </c>
      <c r="BO1754" s="130" t="str">
        <f t="shared" si="283"/>
        <v/>
      </c>
      <c r="BP1754" s="122" t="str">
        <f t="shared" si="284"/>
        <v/>
      </c>
    </row>
    <row r="1755" spans="26:68" ht="20.100000000000001" customHeight="1" x14ac:dyDescent="0.25">
      <c r="Z1755" s="121">
        <v>1220</v>
      </c>
      <c r="AA1755" s="121">
        <f t="shared" si="288"/>
        <v>0.87999999999999989</v>
      </c>
      <c r="AB1755" s="121">
        <f t="shared" si="289"/>
        <v>0.27086397179833804</v>
      </c>
      <c r="AC1755" s="121">
        <f t="shared" si="290"/>
        <v>0.81057034522328786</v>
      </c>
      <c r="AD1755" s="121" t="str">
        <f t="shared" si="291"/>
        <v/>
      </c>
      <c r="AE1755" s="121">
        <f t="shared" si="292"/>
        <v>0.27086397179833804</v>
      </c>
      <c r="AF1755" s="121" t="str">
        <f t="shared" si="293"/>
        <v/>
      </c>
      <c r="BK1755" s="130"/>
      <c r="BL1755" s="130">
        <f t="shared" si="285"/>
        <v>7.8400000000001588</v>
      </c>
      <c r="BM1755" s="147">
        <f t="shared" si="286"/>
        <v>0.34691389779760351</v>
      </c>
      <c r="BN1755" s="130">
        <f t="shared" si="287"/>
        <v>5.809018487930584E-4</v>
      </c>
      <c r="BO1755" s="130" t="str">
        <f t="shared" si="283"/>
        <v/>
      </c>
      <c r="BP1755" s="122" t="str">
        <f t="shared" si="284"/>
        <v/>
      </c>
    </row>
    <row r="1756" spans="26:68" ht="20.100000000000001" customHeight="1" x14ac:dyDescent="0.25">
      <c r="Z1756" s="121">
        <v>1221</v>
      </c>
      <c r="AA1756" s="121">
        <f t="shared" si="288"/>
        <v>0.88400000000000034</v>
      </c>
      <c r="AB1756" s="121">
        <f t="shared" si="289"/>
        <v>0.26991004741788122</v>
      </c>
      <c r="AC1756" s="121">
        <f t="shared" si="290"/>
        <v>0.81165189358196899</v>
      </c>
      <c r="AD1756" s="121" t="str">
        <f t="shared" si="291"/>
        <v/>
      </c>
      <c r="AE1756" s="121">
        <f t="shared" si="292"/>
        <v>0.26991004741788122</v>
      </c>
      <c r="AF1756" s="121" t="str">
        <f t="shared" si="293"/>
        <v/>
      </c>
      <c r="BK1756" s="130"/>
      <c r="BL1756" s="130">
        <f t="shared" si="285"/>
        <v>7.846400000000159</v>
      </c>
      <c r="BM1756" s="147">
        <f t="shared" si="286"/>
        <v>0.34633299594881045</v>
      </c>
      <c r="BN1756" s="130">
        <f t="shared" si="287"/>
        <v>5.8022790135298097E-4</v>
      </c>
      <c r="BO1756" s="130" t="str">
        <f t="shared" si="283"/>
        <v/>
      </c>
      <c r="BP1756" s="122" t="str">
        <f t="shared" si="284"/>
        <v/>
      </c>
    </row>
    <row r="1757" spans="26:68" ht="20.100000000000001" customHeight="1" x14ac:dyDescent="0.25">
      <c r="Z1757" s="121">
        <v>1222</v>
      </c>
      <c r="AA1757" s="121">
        <f t="shared" si="288"/>
        <v>0.8879999999999999</v>
      </c>
      <c r="AB1757" s="121">
        <f t="shared" si="289"/>
        <v>0.26895517923567464</v>
      </c>
      <c r="AC1757" s="121">
        <f t="shared" si="290"/>
        <v>0.8127296243442319</v>
      </c>
      <c r="AD1757" s="121" t="str">
        <f t="shared" si="291"/>
        <v/>
      </c>
      <c r="AE1757" s="121">
        <f t="shared" si="292"/>
        <v>0.26895517923567464</v>
      </c>
      <c r="AF1757" s="121" t="str">
        <f t="shared" si="293"/>
        <v/>
      </c>
      <c r="BK1757" s="130"/>
      <c r="BL1757" s="130">
        <f t="shared" si="285"/>
        <v>7.8528000000001592</v>
      </c>
      <c r="BM1757" s="147">
        <f t="shared" si="286"/>
        <v>0.34575276804745747</v>
      </c>
      <c r="BN1757" s="130">
        <f t="shared" si="287"/>
        <v>5.7955377264712338E-4</v>
      </c>
      <c r="BO1757" s="130" t="str">
        <f t="shared" si="283"/>
        <v/>
      </c>
      <c r="BP1757" s="122" t="str">
        <f t="shared" si="284"/>
        <v/>
      </c>
    </row>
    <row r="1758" spans="26:68" ht="20.100000000000001" customHeight="1" x14ac:dyDescent="0.25">
      <c r="Z1758" s="130">
        <v>1223</v>
      </c>
      <c r="AA1758" s="121">
        <f t="shared" si="288"/>
        <v>0.89200000000000035</v>
      </c>
      <c r="AB1758" s="121">
        <f t="shared" si="289"/>
        <v>0.26799940109211995</v>
      </c>
      <c r="AC1758" s="121">
        <f t="shared" si="290"/>
        <v>0.81380353380257597</v>
      </c>
      <c r="AD1758" s="121" t="str">
        <f t="shared" si="291"/>
        <v/>
      </c>
      <c r="AE1758" s="121">
        <f t="shared" si="292"/>
        <v>0.26799940109211995</v>
      </c>
      <c r="AF1758" s="121" t="str">
        <f t="shared" si="293"/>
        <v/>
      </c>
      <c r="AM1758" s="130"/>
      <c r="AZ1758" s="130"/>
      <c r="BK1758" s="130"/>
      <c r="BL1758" s="130">
        <f t="shared" si="285"/>
        <v>7.8592000000001594</v>
      </c>
      <c r="BM1758" s="147">
        <f t="shared" si="286"/>
        <v>0.34517321427481035</v>
      </c>
      <c r="BN1758" s="130">
        <f t="shared" si="287"/>
        <v>5.7887946669304968E-4</v>
      </c>
      <c r="BO1758" s="130" t="str">
        <f t="shared" si="283"/>
        <v/>
      </c>
      <c r="BP1758" s="122" t="str">
        <f t="shared" si="284"/>
        <v/>
      </c>
    </row>
    <row r="1759" spans="26:68" ht="20.100000000000001" customHeight="1" x14ac:dyDescent="0.25">
      <c r="Z1759" s="121">
        <v>1224</v>
      </c>
      <c r="AA1759" s="121">
        <f t="shared" si="288"/>
        <v>0.89599999999999991</v>
      </c>
      <c r="AB1759" s="121">
        <f t="shared" si="289"/>
        <v>0.26704274675123274</v>
      </c>
      <c r="AC1759" s="121">
        <f t="shared" si="290"/>
        <v>0.81487361838470918</v>
      </c>
      <c r="AD1759" s="121" t="str">
        <f t="shared" si="291"/>
        <v/>
      </c>
      <c r="AE1759" s="121">
        <f t="shared" si="292"/>
        <v>0.26704274675123274</v>
      </c>
      <c r="AF1759" s="121" t="str">
        <f t="shared" si="293"/>
        <v/>
      </c>
      <c r="BK1759" s="130"/>
      <c r="BL1759" s="130">
        <f t="shared" si="285"/>
        <v>7.8656000000001596</v>
      </c>
      <c r="BM1759" s="147">
        <f t="shared" si="286"/>
        <v>0.3445943348081173</v>
      </c>
      <c r="BN1759" s="130">
        <f t="shared" si="287"/>
        <v>5.782049874946682E-4</v>
      </c>
      <c r="BO1759" s="130" t="str">
        <f t="shared" si="283"/>
        <v/>
      </c>
      <c r="BP1759" s="122" t="str">
        <f t="shared" si="284"/>
        <v/>
      </c>
    </row>
    <row r="1760" spans="26:68" ht="20.100000000000001" customHeight="1" x14ac:dyDescent="0.25">
      <c r="Z1760" s="121">
        <v>1225</v>
      </c>
      <c r="AA1760" s="121">
        <f t="shared" si="288"/>
        <v>0.90000000000000036</v>
      </c>
      <c r="AB1760" s="121">
        <f t="shared" si="289"/>
        <v>0.26608524989875476</v>
      </c>
      <c r="AC1760" s="121">
        <f t="shared" si="290"/>
        <v>0.81593987465324058</v>
      </c>
      <c r="AD1760" s="121" t="str">
        <f t="shared" si="291"/>
        <v/>
      </c>
      <c r="AE1760" s="121">
        <f t="shared" si="292"/>
        <v>0.26608524989875476</v>
      </c>
      <c r="AF1760" s="121" t="str">
        <f t="shared" si="293"/>
        <v/>
      </c>
      <c r="BK1760" s="130"/>
      <c r="BL1760" s="130">
        <f t="shared" si="285"/>
        <v>7.8720000000001598</v>
      </c>
      <c r="BM1760" s="147">
        <f t="shared" si="286"/>
        <v>0.34401612982062263</v>
      </c>
      <c r="BN1760" s="130">
        <f t="shared" si="287"/>
        <v>5.7753033904189843E-4</v>
      </c>
      <c r="BO1760" s="130" t="str">
        <f t="shared" si="283"/>
        <v/>
      </c>
      <c r="BP1760" s="122" t="str">
        <f t="shared" si="284"/>
        <v/>
      </c>
    </row>
    <row r="1761" spans="26:68" ht="20.100000000000001" customHeight="1" x14ac:dyDescent="0.25">
      <c r="Z1761" s="121">
        <v>1226</v>
      </c>
      <c r="AA1761" s="121">
        <f t="shared" si="288"/>
        <v>0.90399999999999991</v>
      </c>
      <c r="AB1761" s="121">
        <f t="shared" si="289"/>
        <v>0.26512694414028343</v>
      </c>
      <c r="AC1761" s="121">
        <f t="shared" si="290"/>
        <v>0.81700229930536161</v>
      </c>
      <c r="AD1761" s="121" t="str">
        <f t="shared" si="291"/>
        <v/>
      </c>
      <c r="AE1761" s="121">
        <f t="shared" si="292"/>
        <v>0.26512694414028343</v>
      </c>
      <c r="AF1761" s="121" t="str">
        <f t="shared" si="293"/>
        <v/>
      </c>
      <c r="BK1761" s="130"/>
      <c r="BL1761" s="130">
        <f t="shared" si="285"/>
        <v>7.8784000000001599</v>
      </c>
      <c r="BM1761" s="147">
        <f t="shared" si="286"/>
        <v>0.34343859948158073</v>
      </c>
      <c r="BN1761" s="130">
        <f t="shared" si="287"/>
        <v>5.7685552531261397E-4</v>
      </c>
      <c r="BO1761" s="130" t="str">
        <f t="shared" si="283"/>
        <v/>
      </c>
      <c r="BP1761" s="122" t="str">
        <f t="shared" si="284"/>
        <v/>
      </c>
    </row>
    <row r="1762" spans="26:68" ht="20.100000000000001" customHeight="1" x14ac:dyDescent="0.25">
      <c r="Z1762" s="121">
        <v>1227</v>
      </c>
      <c r="AA1762" s="121">
        <f t="shared" si="288"/>
        <v>0.90800000000000036</v>
      </c>
      <c r="AB1762" s="121">
        <f t="shared" si="289"/>
        <v>0.26416786299941036</v>
      </c>
      <c r="AC1762" s="121">
        <f t="shared" si="290"/>
        <v>0.8180608891725234</v>
      </c>
      <c r="AD1762" s="121" t="str">
        <f t="shared" si="291"/>
        <v/>
      </c>
      <c r="AE1762" s="121">
        <f t="shared" si="292"/>
        <v>0.26416786299941036</v>
      </c>
      <c r="AF1762" s="121" t="str">
        <f t="shared" si="293"/>
        <v/>
      </c>
      <c r="BK1762" s="130"/>
      <c r="BL1762" s="130">
        <f t="shared" si="285"/>
        <v>7.8848000000001601</v>
      </c>
      <c r="BM1762" s="147">
        <f t="shared" si="286"/>
        <v>0.34286174395626812</v>
      </c>
      <c r="BN1762" s="130">
        <f t="shared" si="287"/>
        <v>5.7618055027192083E-4</v>
      </c>
      <c r="BO1762" s="130" t="str">
        <f t="shared" si="283"/>
        <v/>
      </c>
      <c r="BP1762" s="122" t="str">
        <f t="shared" si="284"/>
        <v/>
      </c>
    </row>
    <row r="1763" spans="26:68" ht="20.100000000000001" customHeight="1" x14ac:dyDescent="0.25">
      <c r="Z1763" s="121">
        <v>1228</v>
      </c>
      <c r="AA1763" s="121">
        <f t="shared" si="288"/>
        <v>0.91199999999999992</v>
      </c>
      <c r="AB1763" s="121">
        <f t="shared" si="289"/>
        <v>0.2632080399158771</v>
      </c>
      <c r="AC1763" s="121">
        <f t="shared" si="290"/>
        <v>0.81911564122010372</v>
      </c>
      <c r="AD1763" s="121" t="str">
        <f t="shared" si="291"/>
        <v/>
      </c>
      <c r="AE1763" s="121">
        <f t="shared" si="292"/>
        <v>0.2632080399158771</v>
      </c>
      <c r="AF1763" s="121" t="str">
        <f t="shared" si="293"/>
        <v/>
      </c>
      <c r="BK1763" s="130"/>
      <c r="BL1763" s="130">
        <f t="shared" si="285"/>
        <v>7.8912000000001603</v>
      </c>
      <c r="BM1763" s="147">
        <f t="shared" si="286"/>
        <v>0.3422855634059962</v>
      </c>
      <c r="BN1763" s="130">
        <f t="shared" si="287"/>
        <v>5.7550541787093623E-4</v>
      </c>
      <c r="BO1763" s="130" t="str">
        <f t="shared" si="283"/>
        <v/>
      </c>
      <c r="BP1763" s="122" t="str">
        <f t="shared" si="284"/>
        <v/>
      </c>
    </row>
    <row r="1764" spans="26:68" ht="20.100000000000001" customHeight="1" x14ac:dyDescent="0.25">
      <c r="Z1764" s="121">
        <v>1229</v>
      </c>
      <c r="AA1764" s="121">
        <f t="shared" si="288"/>
        <v>0.91600000000000037</v>
      </c>
      <c r="AB1764" s="121">
        <f t="shared" si="289"/>
        <v>0.26224750824374005</v>
      </c>
      <c r="AC1764" s="121">
        <f t="shared" si="290"/>
        <v>0.82016655254706949</v>
      </c>
      <c r="AD1764" s="121" t="str">
        <f t="shared" si="291"/>
        <v/>
      </c>
      <c r="AE1764" s="121">
        <f t="shared" si="292"/>
        <v>0.26224750824374005</v>
      </c>
      <c r="AF1764" s="121" t="str">
        <f t="shared" si="293"/>
        <v/>
      </c>
      <c r="BK1764" s="130"/>
      <c r="BL1764" s="130">
        <f t="shared" si="285"/>
        <v>7.8976000000001605</v>
      </c>
      <c r="BM1764" s="147">
        <f t="shared" si="286"/>
        <v>0.34171005798812526</v>
      </c>
      <c r="BN1764" s="130">
        <f t="shared" si="287"/>
        <v>5.7483013204817635E-4</v>
      </c>
      <c r="BO1764" s="130" t="str">
        <f t="shared" si="283"/>
        <v/>
      </c>
      <c r="BP1764" s="122" t="str">
        <f t="shared" si="284"/>
        <v/>
      </c>
    </row>
    <row r="1765" spans="26:68" ht="20.100000000000001" customHeight="1" x14ac:dyDescent="0.25">
      <c r="Z1765" s="130">
        <v>1230</v>
      </c>
      <c r="AA1765" s="121">
        <f t="shared" si="288"/>
        <v>0.91999999999999993</v>
      </c>
      <c r="AB1765" s="121">
        <f t="shared" si="289"/>
        <v>0.26128630124955315</v>
      </c>
      <c r="AC1765" s="121">
        <f t="shared" si="290"/>
        <v>0.82121362038562828</v>
      </c>
      <c r="AD1765" s="121" t="str">
        <f t="shared" si="291"/>
        <v/>
      </c>
      <c r="AE1765" s="121">
        <f t="shared" si="292"/>
        <v>0.26128630124955315</v>
      </c>
      <c r="AF1765" s="121" t="str">
        <f t="shared" si="293"/>
        <v/>
      </c>
      <c r="AM1765" s="130"/>
      <c r="AZ1765" s="130"/>
      <c r="BK1765" s="130"/>
      <c r="BL1765" s="130">
        <f t="shared" si="285"/>
        <v>7.9040000000001607</v>
      </c>
      <c r="BM1765" s="147">
        <f t="shared" si="286"/>
        <v>0.34113522785607708</v>
      </c>
      <c r="BN1765" s="130">
        <f t="shared" si="287"/>
        <v>5.7415469672933428E-4</v>
      </c>
      <c r="BO1765" s="130" t="str">
        <f t="shared" si="283"/>
        <v/>
      </c>
      <c r="BP1765" s="122" t="str">
        <f t="shared" si="284"/>
        <v/>
      </c>
    </row>
    <row r="1766" spans="26:68" ht="20.100000000000001" customHeight="1" x14ac:dyDescent="0.25">
      <c r="Z1766" s="121">
        <v>1231</v>
      </c>
      <c r="AA1766" s="121">
        <f t="shared" si="288"/>
        <v>0.92400000000000038</v>
      </c>
      <c r="AB1766" s="121">
        <f t="shared" si="289"/>
        <v>0.26032445211056016</v>
      </c>
      <c r="AC1766" s="121">
        <f t="shared" si="290"/>
        <v>0.82225684210087691</v>
      </c>
      <c r="AD1766" s="121" t="str">
        <f t="shared" si="291"/>
        <v/>
      </c>
      <c r="AE1766" s="121">
        <f t="shared" si="292"/>
        <v>0.26032445211056016</v>
      </c>
      <c r="AF1766" s="121" t="str">
        <f t="shared" si="293"/>
        <v/>
      </c>
      <c r="BK1766" s="130"/>
      <c r="BL1766" s="130">
        <f t="shared" si="285"/>
        <v>7.9104000000001609</v>
      </c>
      <c r="BM1766" s="147">
        <f t="shared" si="286"/>
        <v>0.34056107315934775</v>
      </c>
      <c r="BN1766" s="130">
        <f t="shared" si="287"/>
        <v>5.7347911582694699E-4</v>
      </c>
      <c r="BO1766" s="130" t="str">
        <f t="shared" si="283"/>
        <v/>
      </c>
      <c r="BP1766" s="122" t="str">
        <f t="shared" si="284"/>
        <v/>
      </c>
    </row>
    <row r="1767" spans="26:68" ht="20.100000000000001" customHeight="1" x14ac:dyDescent="0.25">
      <c r="Z1767" s="121">
        <v>1232</v>
      </c>
      <c r="AA1767" s="121">
        <f t="shared" si="288"/>
        <v>0.92799999999999994</v>
      </c>
      <c r="AB1767" s="121">
        <f t="shared" si="289"/>
        <v>0.25936199391290432</v>
      </c>
      <c r="AC1767" s="121">
        <f t="shared" si="290"/>
        <v>0.82329621519043872</v>
      </c>
      <c r="AD1767" s="121" t="str">
        <f t="shared" si="291"/>
        <v/>
      </c>
      <c r="AE1767" s="121">
        <f t="shared" si="292"/>
        <v>0.25936199391290432</v>
      </c>
      <c r="AF1767" s="121" t="str">
        <f t="shared" si="293"/>
        <v/>
      </c>
      <c r="BK1767" s="130"/>
      <c r="BL1767" s="130">
        <f t="shared" si="285"/>
        <v>7.916800000000161</v>
      </c>
      <c r="BM1767" s="147">
        <f t="shared" si="286"/>
        <v>0.3399875940435208</v>
      </c>
      <c r="BN1767" s="130">
        <f t="shared" si="287"/>
        <v>5.7280339324111695E-4</v>
      </c>
      <c r="BO1767" s="130" t="str">
        <f t="shared" si="283"/>
        <v/>
      </c>
      <c r="BP1767" s="122" t="str">
        <f t="shared" si="284"/>
        <v/>
      </c>
    </row>
    <row r="1768" spans="26:68" ht="20.100000000000001" customHeight="1" x14ac:dyDescent="0.25">
      <c r="Z1768" s="121">
        <v>1233</v>
      </c>
      <c r="AA1768" s="121">
        <f t="shared" si="288"/>
        <v>0.93200000000000038</v>
      </c>
      <c r="AB1768" s="121">
        <f t="shared" si="289"/>
        <v>0.25839895964984833</v>
      </c>
      <c r="AC1768" s="121">
        <f t="shared" si="290"/>
        <v>0.82433173728409714</v>
      </c>
      <c r="AD1768" s="121" t="str">
        <f t="shared" si="291"/>
        <v/>
      </c>
      <c r="AE1768" s="121">
        <f t="shared" si="292"/>
        <v>0.25839895964984833</v>
      </c>
      <c r="AF1768" s="121" t="str">
        <f t="shared" si="293"/>
        <v/>
      </c>
      <c r="BK1768" s="130"/>
      <c r="BL1768" s="130">
        <f t="shared" si="285"/>
        <v>7.9232000000001612</v>
      </c>
      <c r="BM1768" s="147">
        <f t="shared" si="286"/>
        <v>0.33941479065027969</v>
      </c>
      <c r="BN1768" s="130">
        <f t="shared" si="287"/>
        <v>5.7212753285801332E-4</v>
      </c>
      <c r="BO1768" s="130" t="str">
        <f t="shared" si="283"/>
        <v/>
      </c>
      <c r="BP1768" s="122" t="str">
        <f t="shared" si="284"/>
        <v/>
      </c>
    </row>
    <row r="1769" spans="26:68" ht="20.100000000000001" customHeight="1" x14ac:dyDescent="0.25">
      <c r="Z1769" s="121">
        <v>1234</v>
      </c>
      <c r="AA1769" s="121">
        <f t="shared" si="288"/>
        <v>0.93599999999999994</v>
      </c>
      <c r="AB1769" s="121">
        <f t="shared" si="289"/>
        <v>0.25743538222001205</v>
      </c>
      <c r="AC1769" s="121">
        <f t="shared" si="290"/>
        <v>0.82536340614341941</v>
      </c>
      <c r="AD1769" s="121" t="str">
        <f t="shared" si="291"/>
        <v/>
      </c>
      <c r="AE1769" s="121">
        <f t="shared" si="292"/>
        <v>0.25743538222001205</v>
      </c>
      <c r="AF1769" s="121" t="str">
        <f t="shared" si="293"/>
        <v/>
      </c>
      <c r="BK1769" s="130"/>
      <c r="BL1769" s="130">
        <f t="shared" si="285"/>
        <v>7.9296000000001614</v>
      </c>
      <c r="BM1769" s="147">
        <f t="shared" si="286"/>
        <v>0.33884266311742167</v>
      </c>
      <c r="BN1769" s="130">
        <f t="shared" si="287"/>
        <v>5.7145153855187036E-4</v>
      </c>
      <c r="BO1769" s="130" t="str">
        <f t="shared" si="283"/>
        <v/>
      </c>
      <c r="BP1769" s="122" t="str">
        <f t="shared" si="284"/>
        <v/>
      </c>
    </row>
    <row r="1770" spans="26:68" ht="20.100000000000001" customHeight="1" x14ac:dyDescent="0.25">
      <c r="Z1770" s="121">
        <v>1235</v>
      </c>
      <c r="AA1770" s="121">
        <f t="shared" si="288"/>
        <v>0.94000000000000039</v>
      </c>
      <c r="AB1770" s="121">
        <f t="shared" si="289"/>
        <v>0.25647129442562028</v>
      </c>
      <c r="AC1770" s="121">
        <f t="shared" si="290"/>
        <v>0.82639121966137552</v>
      </c>
      <c r="AD1770" s="121" t="str">
        <f t="shared" si="291"/>
        <v/>
      </c>
      <c r="AE1770" s="121">
        <f t="shared" si="292"/>
        <v>0.25647129442562028</v>
      </c>
      <c r="AF1770" s="121" t="str">
        <f t="shared" si="293"/>
        <v/>
      </c>
      <c r="BK1770" s="130"/>
      <c r="BL1770" s="130">
        <f t="shared" si="285"/>
        <v>7.9360000000001616</v>
      </c>
      <c r="BM1770" s="147">
        <f t="shared" si="286"/>
        <v>0.3382712115788698</v>
      </c>
      <c r="BN1770" s="130">
        <f t="shared" si="287"/>
        <v>5.7077541418298905E-4</v>
      </c>
      <c r="BO1770" s="130" t="str">
        <f t="shared" si="283"/>
        <v/>
      </c>
      <c r="BP1770" s="122" t="str">
        <f t="shared" si="284"/>
        <v/>
      </c>
    </row>
    <row r="1771" spans="26:68" ht="20.100000000000001" customHeight="1" x14ac:dyDescent="0.25">
      <c r="Z1771" s="130">
        <v>1236</v>
      </c>
      <c r="AA1771" s="121">
        <f t="shared" si="288"/>
        <v>0.94399999999999995</v>
      </c>
      <c r="AB1771" s="121">
        <f t="shared" si="289"/>
        <v>0.25550672897076881</v>
      </c>
      <c r="AC1771" s="121">
        <f t="shared" si="290"/>
        <v>0.82741517586194813</v>
      </c>
      <c r="AD1771" s="121" t="str">
        <f t="shared" si="291"/>
        <v/>
      </c>
      <c r="AE1771" s="121">
        <f t="shared" si="292"/>
        <v>0.25550672897076881</v>
      </c>
      <c r="AF1771" s="121" t="str">
        <f t="shared" si="293"/>
        <v/>
      </c>
      <c r="AM1771" s="130"/>
      <c r="AZ1771" s="130"/>
      <c r="BK1771" s="130"/>
      <c r="BL1771" s="130">
        <f t="shared" si="285"/>
        <v>7.9424000000001618</v>
      </c>
      <c r="BM1771" s="147">
        <f t="shared" si="286"/>
        <v>0.33770043616468681</v>
      </c>
      <c r="BN1771" s="130">
        <f t="shared" si="287"/>
        <v>5.7009916360034607E-4</v>
      </c>
      <c r="BO1771" s="130" t="str">
        <f t="shared" si="283"/>
        <v/>
      </c>
      <c r="BP1771" s="122" t="str">
        <f t="shared" si="284"/>
        <v/>
      </c>
    </row>
    <row r="1772" spans="26:68" ht="20.100000000000001" customHeight="1" x14ac:dyDescent="0.25">
      <c r="Z1772" s="121">
        <v>1237</v>
      </c>
      <c r="AA1772" s="121">
        <f t="shared" si="288"/>
        <v>0.9480000000000004</v>
      </c>
      <c r="AB1772" s="121">
        <f t="shared" si="289"/>
        <v>0.25454171845970119</v>
      </c>
      <c r="AC1772" s="121">
        <f t="shared" si="290"/>
        <v>0.82843527289973784</v>
      </c>
      <c r="AD1772" s="121" t="str">
        <f t="shared" si="291"/>
        <v/>
      </c>
      <c r="AE1772" s="121">
        <f t="shared" si="292"/>
        <v>0.25454171845970119</v>
      </c>
      <c r="AF1772" s="121" t="str">
        <f t="shared" si="293"/>
        <v/>
      </c>
      <c r="BK1772" s="130"/>
      <c r="BL1772" s="130">
        <f t="shared" si="285"/>
        <v>7.948800000000162</v>
      </c>
      <c r="BM1772" s="147">
        <f t="shared" si="286"/>
        <v>0.33713033700108647</v>
      </c>
      <c r="BN1772" s="130">
        <f t="shared" si="287"/>
        <v>5.694227906383742E-4</v>
      </c>
      <c r="BO1772" s="130" t="str">
        <f t="shared" si="283"/>
        <v/>
      </c>
      <c r="BP1772" s="122" t="str">
        <f t="shared" si="284"/>
        <v/>
      </c>
    </row>
    <row r="1773" spans="26:68" ht="20.100000000000001" customHeight="1" x14ac:dyDescent="0.25">
      <c r="Z1773" s="121">
        <v>1238</v>
      </c>
      <c r="AA1773" s="121">
        <f t="shared" si="288"/>
        <v>0.95199999999999996</v>
      </c>
      <c r="AB1773" s="121">
        <f t="shared" si="289"/>
        <v>0.25357629539510257</v>
      </c>
      <c r="AC1773" s="121">
        <f t="shared" si="290"/>
        <v>0.829451509059559</v>
      </c>
      <c r="AD1773" s="121" t="str">
        <f t="shared" si="291"/>
        <v/>
      </c>
      <c r="AE1773" s="121">
        <f t="shared" si="292"/>
        <v>0.25357629539510257</v>
      </c>
      <c r="AF1773" s="121" t="str">
        <f t="shared" si="293"/>
        <v/>
      </c>
      <c r="BK1773" s="130"/>
      <c r="BL1773" s="130">
        <f t="shared" si="285"/>
        <v>7.9552000000001621</v>
      </c>
      <c r="BM1773" s="147">
        <f t="shared" si="286"/>
        <v>0.33656091421044809</v>
      </c>
      <c r="BN1773" s="130">
        <f t="shared" si="287"/>
        <v>5.6874629911973784E-4</v>
      </c>
      <c r="BO1773" s="130" t="str">
        <f t="shared" si="283"/>
        <v/>
      </c>
      <c r="BP1773" s="122" t="str">
        <f t="shared" si="284"/>
        <v/>
      </c>
    </row>
    <row r="1774" spans="26:68" ht="20.100000000000001" customHeight="1" x14ac:dyDescent="0.25">
      <c r="Z1774" s="121">
        <v>1239</v>
      </c>
      <c r="AA1774" s="121">
        <f t="shared" si="288"/>
        <v>0.95600000000000041</v>
      </c>
      <c r="AB1774" s="121">
        <f t="shared" si="289"/>
        <v>0.25261049217640641</v>
      </c>
      <c r="AC1774" s="121">
        <f t="shared" si="290"/>
        <v>0.83046388275603134</v>
      </c>
      <c r="AD1774" s="121" t="str">
        <f t="shared" si="291"/>
        <v/>
      </c>
      <c r="AE1774" s="121">
        <f t="shared" si="292"/>
        <v>0.25261049217640641</v>
      </c>
      <c r="AF1774" s="121" t="str">
        <f t="shared" si="293"/>
        <v/>
      </c>
      <c r="BK1774" s="130"/>
      <c r="BL1774" s="130">
        <f t="shared" si="285"/>
        <v>7.9616000000001623</v>
      </c>
      <c r="BM1774" s="147">
        <f t="shared" si="286"/>
        <v>0.33599216791132835</v>
      </c>
      <c r="BN1774" s="130">
        <f t="shared" si="287"/>
        <v>5.680696928541118E-4</v>
      </c>
      <c r="BO1774" s="130" t="str">
        <f t="shared" si="283"/>
        <v/>
      </c>
      <c r="BP1774" s="122" t="str">
        <f t="shared" si="284"/>
        <v/>
      </c>
    </row>
    <row r="1775" spans="26:68" ht="20.100000000000001" customHeight="1" x14ac:dyDescent="0.25">
      <c r="Z1775" s="121">
        <v>1240</v>
      </c>
      <c r="AA1775" s="121">
        <f t="shared" si="288"/>
        <v>0.96</v>
      </c>
      <c r="AB1775" s="121">
        <f t="shared" si="289"/>
        <v>0.25164434109811712</v>
      </c>
      <c r="AC1775" s="121">
        <f t="shared" si="290"/>
        <v>0.83147239253316219</v>
      </c>
      <c r="AD1775" s="121" t="str">
        <f t="shared" si="291"/>
        <v/>
      </c>
      <c r="AE1775" s="121">
        <f t="shared" si="292"/>
        <v>0.25164434109811712</v>
      </c>
      <c r="AF1775" s="121" t="str">
        <f t="shared" si="293"/>
        <v/>
      </c>
      <c r="BK1775" s="130"/>
      <c r="BL1775" s="130">
        <f t="shared" si="285"/>
        <v>7.9680000000001625</v>
      </c>
      <c r="BM1775" s="147">
        <f t="shared" si="286"/>
        <v>0.33542409821847424</v>
      </c>
      <c r="BN1775" s="130">
        <f t="shared" si="287"/>
        <v>5.6739297563762614E-4</v>
      </c>
      <c r="BO1775" s="130" t="str">
        <f t="shared" si="283"/>
        <v/>
      </c>
      <c r="BP1775" s="122" t="str">
        <f t="shared" si="284"/>
        <v/>
      </c>
    </row>
    <row r="1776" spans="26:68" ht="20.100000000000001" customHeight="1" x14ac:dyDescent="0.25">
      <c r="Z1776" s="121">
        <v>1241</v>
      </c>
      <c r="AA1776" s="121">
        <f t="shared" si="288"/>
        <v>0.96400000000000041</v>
      </c>
      <c r="AB1776" s="121">
        <f t="shared" si="289"/>
        <v>0.25067787434814592</v>
      </c>
      <c r="AC1776" s="121">
        <f t="shared" si="290"/>
        <v>0.8324770370639254</v>
      </c>
      <c r="AD1776" s="121" t="str">
        <f t="shared" si="291"/>
        <v/>
      </c>
      <c r="AE1776" s="121">
        <f t="shared" si="292"/>
        <v>0.25067787434814592</v>
      </c>
      <c r="AF1776" s="121" t="str">
        <f t="shared" si="293"/>
        <v/>
      </c>
      <c r="BK1776" s="130"/>
      <c r="BL1776" s="130">
        <f t="shared" si="285"/>
        <v>7.9744000000001627</v>
      </c>
      <c r="BM1776" s="147">
        <f t="shared" si="286"/>
        <v>0.33485670524283662</v>
      </c>
      <c r="BN1776" s="130">
        <f t="shared" si="287"/>
        <v>5.6671615125430952E-4</v>
      </c>
      <c r="BO1776" s="130" t="str">
        <f t="shared" si="283"/>
        <v/>
      </c>
      <c r="BP1776" s="122" t="str">
        <f t="shared" si="284"/>
        <v/>
      </c>
    </row>
    <row r="1777" spans="26:68" ht="20.100000000000001" customHeight="1" x14ac:dyDescent="0.25">
      <c r="Z1777" s="121">
        <v>1242</v>
      </c>
      <c r="AA1777" s="121">
        <f t="shared" si="288"/>
        <v>0.96799999999999997</v>
      </c>
      <c r="AB1777" s="121">
        <f t="shared" si="289"/>
        <v>0.24971112400616369</v>
      </c>
      <c r="AC1777" s="121">
        <f t="shared" si="290"/>
        <v>0.83347781514982955</v>
      </c>
      <c r="AD1777" s="121" t="str">
        <f t="shared" si="291"/>
        <v/>
      </c>
      <c r="AE1777" s="121">
        <f t="shared" si="292"/>
        <v>0.24971112400616369</v>
      </c>
      <c r="AF1777" s="121" t="str">
        <f t="shared" si="293"/>
        <v/>
      </c>
      <c r="BK1777" s="130"/>
      <c r="BL1777" s="130">
        <f t="shared" si="285"/>
        <v>7.9808000000001629</v>
      </c>
      <c r="BM1777" s="147">
        <f t="shared" si="286"/>
        <v>0.33428998909158231</v>
      </c>
      <c r="BN1777" s="130">
        <f t="shared" si="287"/>
        <v>5.6603922347603364E-4</v>
      </c>
      <c r="BO1777" s="130" t="str">
        <f t="shared" si="283"/>
        <v/>
      </c>
      <c r="BP1777" s="122" t="str">
        <f t="shared" si="284"/>
        <v/>
      </c>
    </row>
    <row r="1778" spans="26:68" ht="20.100000000000001" customHeight="1" x14ac:dyDescent="0.25">
      <c r="Z1778" s="130">
        <v>1243</v>
      </c>
      <c r="AA1778" s="121">
        <f t="shared" si="288"/>
        <v>0.97200000000000042</v>
      </c>
      <c r="AB1778" s="121">
        <f t="shared" si="289"/>
        <v>0.24874412204196611</v>
      </c>
      <c r="AC1778" s="121">
        <f t="shared" si="290"/>
        <v>0.83447472572048342</v>
      </c>
      <c r="AD1778" s="121" t="str">
        <f t="shared" si="291"/>
        <v/>
      </c>
      <c r="AE1778" s="121">
        <f t="shared" si="292"/>
        <v>0.24874412204196611</v>
      </c>
      <c r="AF1778" s="121" t="str">
        <f t="shared" si="293"/>
        <v/>
      </c>
      <c r="AM1778" s="130"/>
      <c r="AZ1778" s="130"/>
      <c r="BK1778" s="130"/>
      <c r="BL1778" s="130">
        <f t="shared" si="285"/>
        <v>7.9872000000001631</v>
      </c>
      <c r="BM1778" s="147">
        <f t="shared" si="286"/>
        <v>0.33372394986810627</v>
      </c>
      <c r="BN1778" s="130">
        <f t="shared" si="287"/>
        <v>5.6536219606001525E-4</v>
      </c>
      <c r="BO1778" s="130" t="str">
        <f t="shared" si="283"/>
        <v/>
      </c>
      <c r="BP1778" s="122" t="str">
        <f t="shared" si="284"/>
        <v/>
      </c>
    </row>
    <row r="1779" spans="26:68" ht="20.100000000000001" customHeight="1" x14ac:dyDescent="0.25">
      <c r="Z1779" s="121">
        <v>1244</v>
      </c>
      <c r="AA1779" s="121">
        <f t="shared" si="288"/>
        <v>0.97599999999999998</v>
      </c>
      <c r="AB1779" s="121">
        <f t="shared" si="289"/>
        <v>0.24777690031385682</v>
      </c>
      <c r="AC1779" s="121">
        <f t="shared" si="290"/>
        <v>0.83546776783315169</v>
      </c>
      <c r="AD1779" s="121" t="str">
        <f t="shared" si="291"/>
        <v/>
      </c>
      <c r="AE1779" s="121">
        <f t="shared" si="292"/>
        <v>0.24777690031385682</v>
      </c>
      <c r="AF1779" s="121" t="str">
        <f t="shared" si="293"/>
        <v/>
      </c>
      <c r="BK1779" s="130"/>
      <c r="BL1779" s="130">
        <f t="shared" si="285"/>
        <v>7.9936000000001632</v>
      </c>
      <c r="BM1779" s="147">
        <f t="shared" si="286"/>
        <v>0.33315858767204626</v>
      </c>
      <c r="BN1779" s="130">
        <f t="shared" si="287"/>
        <v>5.6468507275270197E-4</v>
      </c>
      <c r="BO1779" s="130" t="str">
        <f t="shared" si="283"/>
        <v/>
      </c>
      <c r="BP1779" s="122" t="str">
        <f t="shared" si="284"/>
        <v/>
      </c>
    </row>
    <row r="1780" spans="26:68" ht="20.100000000000001" customHeight="1" x14ac:dyDescent="0.25">
      <c r="Z1780" s="121">
        <v>1245</v>
      </c>
      <c r="AA1780" s="121">
        <f t="shared" si="288"/>
        <v>0.98000000000000043</v>
      </c>
      <c r="AB1780" s="121">
        <f t="shared" si="289"/>
        <v>0.24680949056704266</v>
      </c>
      <c r="AC1780" s="121">
        <f t="shared" si="290"/>
        <v>0.8364569406723078</v>
      </c>
      <c r="AD1780" s="121" t="str">
        <f t="shared" si="291"/>
        <v/>
      </c>
      <c r="AE1780" s="121">
        <f t="shared" si="292"/>
        <v>0.24680949056704266</v>
      </c>
      <c r="AF1780" s="121" t="str">
        <f t="shared" si="293"/>
        <v/>
      </c>
      <c r="BK1780" s="130"/>
      <c r="BL1780" s="130">
        <f t="shared" si="285"/>
        <v>8.0000000000001634</v>
      </c>
      <c r="BM1780" s="147">
        <f t="shared" si="286"/>
        <v>0.33259390259929356</v>
      </c>
      <c r="BN1780" s="130">
        <f t="shared" si="287"/>
        <v>5.6400785728660807E-4</v>
      </c>
      <c r="BO1780" s="130" t="str">
        <f t="shared" si="283"/>
        <v/>
      </c>
      <c r="BP1780" s="122" t="str">
        <f t="shared" si="284"/>
        <v/>
      </c>
    </row>
    <row r="1781" spans="26:68" ht="20.100000000000001" customHeight="1" x14ac:dyDescent="0.25">
      <c r="Z1781" s="121">
        <v>1246</v>
      </c>
      <c r="AA1781" s="121">
        <f t="shared" si="288"/>
        <v>0.98399999999999999</v>
      </c>
      <c r="AB1781" s="121">
        <f t="shared" si="289"/>
        <v>0.24584192443204717</v>
      </c>
      <c r="AC1781" s="121">
        <f t="shared" si="290"/>
        <v>0.83744224354917574</v>
      </c>
      <c r="AD1781" s="121" t="str">
        <f t="shared" si="291"/>
        <v/>
      </c>
      <c r="AE1781" s="121">
        <f t="shared" si="292"/>
        <v>0.24584192443204717</v>
      </c>
      <c r="AF1781" s="121" t="str">
        <f t="shared" si="293"/>
        <v/>
      </c>
      <c r="BK1781" s="130"/>
      <c r="BL1781" s="130">
        <f t="shared" si="285"/>
        <v>8.0064000000001627</v>
      </c>
      <c r="BM1781" s="147">
        <f t="shared" si="286"/>
        <v>0.33202989474200695</v>
      </c>
      <c r="BN1781" s="130">
        <f t="shared" si="287"/>
        <v>5.6333055338209093E-4</v>
      </c>
      <c r="BO1781" s="130" t="str">
        <f t="shared" si="283"/>
        <v/>
      </c>
      <c r="BP1781" s="122" t="str">
        <f t="shared" si="284"/>
        <v/>
      </c>
    </row>
    <row r="1782" spans="26:68" ht="20.100000000000001" customHeight="1" x14ac:dyDescent="0.25">
      <c r="Z1782" s="121">
        <v>1247</v>
      </c>
      <c r="AA1782" s="121">
        <f t="shared" si="288"/>
        <v>0.98800000000000043</v>
      </c>
      <c r="AB1782" s="121">
        <f t="shared" si="289"/>
        <v>0.24487423342313677</v>
      </c>
      <c r="AC1782" s="121">
        <f t="shared" si="290"/>
        <v>0.83842367590127087</v>
      </c>
      <c r="AD1782" s="121" t="str">
        <f t="shared" si="291"/>
        <v/>
      </c>
      <c r="AE1782" s="121">
        <f t="shared" si="292"/>
        <v>0.24487423342313677</v>
      </c>
      <c r="AF1782" s="121" t="str">
        <f t="shared" si="293"/>
        <v/>
      </c>
      <c r="BK1782" s="130"/>
      <c r="BL1782" s="130">
        <f t="shared" si="285"/>
        <v>8.012800000000162</v>
      </c>
      <c r="BM1782" s="147">
        <f t="shared" si="286"/>
        <v>0.33146656418862486</v>
      </c>
      <c r="BN1782" s="130">
        <f t="shared" si="287"/>
        <v>5.626531647466293E-4</v>
      </c>
      <c r="BO1782" s="130" t="str">
        <f t="shared" si="283"/>
        <v/>
      </c>
      <c r="BP1782" s="122" t="str">
        <f t="shared" si="284"/>
        <v/>
      </c>
    </row>
    <row r="1783" spans="26:68" ht="20.100000000000001" customHeight="1" x14ac:dyDescent="0.25">
      <c r="Z1783" s="121">
        <v>1248</v>
      </c>
      <c r="AA1783" s="121">
        <f t="shared" si="288"/>
        <v>0.99199999999999999</v>
      </c>
      <c r="AB1783" s="121">
        <f t="shared" si="289"/>
        <v>0.24390644893676472</v>
      </c>
      <c r="AC1783" s="121">
        <f t="shared" si="290"/>
        <v>0.8394012372919295</v>
      </c>
      <c r="AD1783" s="121" t="str">
        <f t="shared" si="291"/>
        <v/>
      </c>
      <c r="AE1783" s="121">
        <f t="shared" si="292"/>
        <v>0.24390644893676472</v>
      </c>
      <c r="AF1783" s="121" t="str">
        <f t="shared" si="293"/>
        <v/>
      </c>
      <c r="BK1783" s="130"/>
      <c r="BL1783" s="130">
        <f t="shared" si="285"/>
        <v>8.0192000000001613</v>
      </c>
      <c r="BM1783" s="147">
        <f t="shared" si="286"/>
        <v>0.33090391102387823</v>
      </c>
      <c r="BN1783" s="130">
        <f t="shared" si="287"/>
        <v>5.6197569507432377E-4</v>
      </c>
      <c r="BO1783" s="130" t="str">
        <f t="shared" si="283"/>
        <v/>
      </c>
      <c r="BP1783" s="122" t="str">
        <f t="shared" si="284"/>
        <v/>
      </c>
    </row>
    <row r="1784" spans="26:68" ht="20.100000000000001" customHeight="1" x14ac:dyDescent="0.25">
      <c r="Z1784" s="130">
        <v>1249</v>
      </c>
      <c r="AA1784" s="121">
        <f t="shared" si="288"/>
        <v>0.99600000000000044</v>
      </c>
      <c r="AB1784" s="121">
        <f t="shared" si="289"/>
        <v>0.24293860225002806</v>
      </c>
      <c r="AC1784" s="121">
        <f t="shared" si="290"/>
        <v>0.84037492740983644</v>
      </c>
      <c r="AD1784" s="121" t="str">
        <f t="shared" si="291"/>
        <v/>
      </c>
      <c r="AE1784" s="121">
        <f t="shared" si="292"/>
        <v>0.24293860225002806</v>
      </c>
      <c r="AF1784" s="121" t="str">
        <f t="shared" si="293"/>
        <v/>
      </c>
      <c r="AM1784" s="130"/>
      <c r="AZ1784" s="130"/>
      <c r="BK1784" s="130"/>
      <c r="BL1784" s="130">
        <f t="shared" si="285"/>
        <v>8.0256000000001606</v>
      </c>
      <c r="BM1784" s="147">
        <f t="shared" si="286"/>
        <v>0.3303419353288039</v>
      </c>
      <c r="BN1784" s="130">
        <f t="shared" si="287"/>
        <v>5.6129814804861677E-4</v>
      </c>
      <c r="BO1784" s="130" t="str">
        <f t="shared" si="283"/>
        <v/>
      </c>
      <c r="BP1784" s="122" t="str">
        <f t="shared" si="284"/>
        <v/>
      </c>
    </row>
    <row r="1785" spans="26:68" ht="20.100000000000001" customHeight="1" x14ac:dyDescent="0.25">
      <c r="Z1785" s="121">
        <v>1250</v>
      </c>
      <c r="AA1785" s="121">
        <f t="shared" si="288"/>
        <v>1</v>
      </c>
      <c r="AB1785" s="121">
        <f t="shared" si="289"/>
        <v>0.24197072451914337</v>
      </c>
      <c r="AC1785" s="121">
        <f t="shared" si="290"/>
        <v>0.84134474606854304</v>
      </c>
      <c r="AD1785" s="121" t="str">
        <f t="shared" si="291"/>
        <v/>
      </c>
      <c r="AE1785" s="121">
        <f t="shared" si="292"/>
        <v>0.24197072451914337</v>
      </c>
      <c r="AF1785" s="121" t="str">
        <f t="shared" si="293"/>
        <v/>
      </c>
      <c r="BK1785" s="130"/>
      <c r="BL1785" s="130">
        <f t="shared" si="285"/>
        <v>8.0320000000001599</v>
      </c>
      <c r="BM1785" s="147">
        <f t="shared" si="286"/>
        <v>0.32978063718075529</v>
      </c>
      <c r="BN1785" s="130">
        <f t="shared" si="287"/>
        <v>5.6062052733835133E-4</v>
      </c>
      <c r="BO1785" s="130" t="str">
        <f t="shared" si="283"/>
        <v/>
      </c>
      <c r="BP1785" s="122" t="str">
        <f t="shared" si="284"/>
        <v/>
      </c>
    </row>
    <row r="1786" spans="26:68" ht="20.100000000000001" customHeight="1" x14ac:dyDescent="0.25">
      <c r="Z1786" s="121">
        <v>1251</v>
      </c>
      <c r="AA1786" s="121">
        <f t="shared" si="288"/>
        <v>1.0040000000000004</v>
      </c>
      <c r="AB1786" s="121">
        <f t="shared" si="289"/>
        <v>0.2410028467779344</v>
      </c>
      <c r="AC1786" s="121">
        <f t="shared" si="290"/>
        <v>0.8423106932059814</v>
      </c>
      <c r="AD1786" s="121" t="str">
        <f t="shared" si="291"/>
        <v/>
      </c>
      <c r="AE1786" s="121">
        <f t="shared" si="292"/>
        <v>0.2410028467779344</v>
      </c>
      <c r="AF1786" s="121" t="str">
        <f t="shared" si="293"/>
        <v/>
      </c>
      <c r="BK1786" s="130"/>
      <c r="BL1786" s="130">
        <f t="shared" si="285"/>
        <v>8.0384000000001592</v>
      </c>
      <c r="BM1786" s="147">
        <f t="shared" si="286"/>
        <v>0.32922001665341694</v>
      </c>
      <c r="BN1786" s="130">
        <f t="shared" si="287"/>
        <v>5.599428365997694E-4</v>
      </c>
      <c r="BO1786" s="130" t="str">
        <f t="shared" si="283"/>
        <v/>
      </c>
      <c r="BP1786" s="122" t="str">
        <f t="shared" si="284"/>
        <v/>
      </c>
    </row>
    <row r="1787" spans="26:68" ht="20.100000000000001" customHeight="1" x14ac:dyDescent="0.25">
      <c r="Z1787" s="121">
        <v>1252</v>
      </c>
      <c r="AA1787" s="121">
        <f t="shared" si="288"/>
        <v>1.008</v>
      </c>
      <c r="AB1787" s="121">
        <f t="shared" si="289"/>
        <v>0.2400349999363395</v>
      </c>
      <c r="AC1787" s="121">
        <f t="shared" si="290"/>
        <v>0.8432727688839714</v>
      </c>
      <c r="AD1787" s="121" t="str">
        <f t="shared" si="291"/>
        <v/>
      </c>
      <c r="AE1787" s="121">
        <f t="shared" si="292"/>
        <v>0.2400349999363395</v>
      </c>
      <c r="AF1787" s="121" t="str">
        <f t="shared" si="293"/>
        <v/>
      </c>
      <c r="BK1787" s="130"/>
      <c r="BL1787" s="130">
        <f t="shared" si="285"/>
        <v>8.0448000000001585</v>
      </c>
      <c r="BM1787" s="147">
        <f t="shared" si="286"/>
        <v>0.32866007381681717</v>
      </c>
      <c r="BN1787" s="130">
        <f t="shared" si="287"/>
        <v>5.5926507947862136E-4</v>
      </c>
      <c r="BO1787" s="130" t="str">
        <f t="shared" si="283"/>
        <v/>
      </c>
      <c r="BP1787" s="122" t="str">
        <f t="shared" si="284"/>
        <v/>
      </c>
    </row>
    <row r="1788" spans="26:68" ht="20.100000000000001" customHeight="1" x14ac:dyDescent="0.25">
      <c r="Z1788" s="121">
        <v>1253</v>
      </c>
      <c r="AA1788" s="121">
        <f t="shared" si="288"/>
        <v>1.0120000000000005</v>
      </c>
      <c r="AB1788" s="121">
        <f t="shared" si="289"/>
        <v>0.23906721477893106</v>
      </c>
      <c r="AC1788" s="121">
        <f t="shared" si="290"/>
        <v>0.84423097328772334</v>
      </c>
      <c r="AD1788" s="121" t="str">
        <f t="shared" si="291"/>
        <v/>
      </c>
      <c r="AE1788" s="121">
        <f t="shared" si="292"/>
        <v>0.23906721477893106</v>
      </c>
      <c r="AF1788" s="121" t="str">
        <f t="shared" si="293"/>
        <v/>
      </c>
      <c r="BK1788" s="130"/>
      <c r="BL1788" s="130">
        <f t="shared" si="285"/>
        <v>8.0512000000001578</v>
      </c>
      <c r="BM1788" s="147">
        <f t="shared" si="286"/>
        <v>0.32810080873733855</v>
      </c>
      <c r="BN1788" s="130">
        <f t="shared" si="287"/>
        <v>5.5858725960544753E-4</v>
      </c>
      <c r="BO1788" s="130" t="str">
        <f t="shared" si="283"/>
        <v/>
      </c>
      <c r="BP1788" s="122" t="str">
        <f t="shared" si="284"/>
        <v/>
      </c>
    </row>
    <row r="1789" spans="26:68" ht="20.100000000000001" customHeight="1" x14ac:dyDescent="0.25">
      <c r="Z1789" s="121">
        <v>1254</v>
      </c>
      <c r="AA1789" s="121">
        <f t="shared" si="288"/>
        <v>1.016</v>
      </c>
      <c r="AB1789" s="121">
        <f t="shared" si="289"/>
        <v>0.23809952196345438</v>
      </c>
      <c r="AC1789" s="121">
        <f t="shared" si="290"/>
        <v>0.84518530672533121</v>
      </c>
      <c r="AD1789" s="121" t="str">
        <f t="shared" si="291"/>
        <v/>
      </c>
      <c r="AE1789" s="121">
        <f t="shared" si="292"/>
        <v>0.23809952196345438</v>
      </c>
      <c r="AF1789" s="121" t="str">
        <f t="shared" si="293"/>
        <v/>
      </c>
      <c r="BK1789" s="130"/>
      <c r="BL1789" s="130">
        <f t="shared" si="285"/>
        <v>8.0576000000001571</v>
      </c>
      <c r="BM1789" s="147">
        <f t="shared" si="286"/>
        <v>0.3275422214777331</v>
      </c>
      <c r="BN1789" s="130">
        <f t="shared" si="287"/>
        <v>5.5790938059985251E-4</v>
      </c>
      <c r="BO1789" s="130" t="str">
        <f t="shared" si="283"/>
        <v/>
      </c>
      <c r="BP1789" s="122" t="str">
        <f t="shared" si="284"/>
        <v/>
      </c>
    </row>
    <row r="1790" spans="26:68" ht="20.100000000000001" customHeight="1" x14ac:dyDescent="0.25">
      <c r="Z1790" s="121">
        <v>1255</v>
      </c>
      <c r="AA1790" s="121">
        <f t="shared" si="288"/>
        <v>1.0200000000000005</v>
      </c>
      <c r="AB1790" s="121">
        <f t="shared" si="289"/>
        <v>0.23713195201937948</v>
      </c>
      <c r="AC1790" s="121">
        <f t="shared" si="290"/>
        <v>0.84613576962726522</v>
      </c>
      <c r="AD1790" s="121" t="str">
        <f t="shared" si="291"/>
        <v/>
      </c>
      <c r="AE1790" s="121">
        <f t="shared" si="292"/>
        <v>0.23713195201937948</v>
      </c>
      <c r="AF1790" s="121" t="str">
        <f t="shared" si="293"/>
        <v/>
      </c>
      <c r="BK1790" s="130"/>
      <c r="BL1790" s="130">
        <f t="shared" si="285"/>
        <v>8.0640000000001564</v>
      </c>
      <c r="BM1790" s="147">
        <f t="shared" si="286"/>
        <v>0.32698431209713325</v>
      </c>
      <c r="BN1790" s="130">
        <f t="shared" si="287"/>
        <v>5.5723144606850683E-4</v>
      </c>
      <c r="BO1790" s="130" t="str">
        <f t="shared" si="283"/>
        <v/>
      </c>
      <c r="BP1790" s="122" t="str">
        <f t="shared" si="284"/>
        <v/>
      </c>
    </row>
    <row r="1791" spans="26:68" ht="20.100000000000001" customHeight="1" x14ac:dyDescent="0.25">
      <c r="Z1791" s="130">
        <v>1256</v>
      </c>
      <c r="AA1791" s="121">
        <f t="shared" si="288"/>
        <v>1.024</v>
      </c>
      <c r="AB1791" s="121">
        <f t="shared" si="289"/>
        <v>0.23616453534647172</v>
      </c>
      <c r="AC1791" s="121">
        <f t="shared" si="290"/>
        <v>0.84708236254585367</v>
      </c>
      <c r="AD1791" s="121" t="str">
        <f t="shared" si="291"/>
        <v/>
      </c>
      <c r="AE1791" s="121">
        <f t="shared" si="292"/>
        <v>0.23616453534647172</v>
      </c>
      <c r="AF1791" s="121" t="str">
        <f t="shared" si="293"/>
        <v/>
      </c>
      <c r="AM1791" s="130"/>
      <c r="AZ1791" s="130"/>
      <c r="BK1791" s="130"/>
      <c r="BL1791" s="130">
        <f t="shared" si="285"/>
        <v>8.0704000000001557</v>
      </c>
      <c r="BM1791" s="147">
        <f t="shared" si="286"/>
        <v>0.32642708065106474</v>
      </c>
      <c r="BN1791" s="130">
        <f t="shared" si="287"/>
        <v>5.5655345960553548E-4</v>
      </c>
      <c r="BO1791" s="130" t="str">
        <f t="shared" si="283"/>
        <v/>
      </c>
      <c r="BP1791" s="122" t="str">
        <f t="shared" si="284"/>
        <v/>
      </c>
    </row>
    <row r="1792" spans="26:68" ht="20.100000000000001" customHeight="1" x14ac:dyDescent="0.25">
      <c r="Z1792" s="121">
        <v>1257</v>
      </c>
      <c r="AA1792" s="121">
        <f t="shared" si="288"/>
        <v>1.0280000000000005</v>
      </c>
      <c r="AB1792" s="121">
        <f t="shared" si="289"/>
        <v>0.23519730221337587</v>
      </c>
      <c r="AC1792" s="121">
        <f t="shared" si="290"/>
        <v>0.8480250861547628</v>
      </c>
      <c r="AD1792" s="121" t="str">
        <f t="shared" si="291"/>
        <v/>
      </c>
      <c r="AE1792" s="121">
        <f t="shared" si="292"/>
        <v>0.23519730221337587</v>
      </c>
      <c r="AF1792" s="121" t="str">
        <f t="shared" si="293"/>
        <v/>
      </c>
      <c r="BK1792" s="130"/>
      <c r="BL1792" s="130">
        <f t="shared" si="285"/>
        <v>8.076800000000155</v>
      </c>
      <c r="BM1792" s="147">
        <f t="shared" si="286"/>
        <v>0.3258705271914592</v>
      </c>
      <c r="BN1792" s="130">
        <f t="shared" si="287"/>
        <v>5.5587542479168528E-4</v>
      </c>
      <c r="BO1792" s="130" t="str">
        <f t="shared" si="283"/>
        <v/>
      </c>
      <c r="BP1792" s="122" t="str">
        <f t="shared" si="284"/>
        <v/>
      </c>
    </row>
    <row r="1793" spans="26:68" ht="20.100000000000001" customHeight="1" x14ac:dyDescent="0.25">
      <c r="Z1793" s="121">
        <v>1258</v>
      </c>
      <c r="AA1793" s="121">
        <f t="shared" si="288"/>
        <v>1.032</v>
      </c>
      <c r="AB1793" s="121">
        <f t="shared" si="289"/>
        <v>0.23423028275621952</v>
      </c>
      <c r="AC1793" s="121">
        <f t="shared" si="290"/>
        <v>0.84896394124846786</v>
      </c>
      <c r="AD1793" s="121" t="str">
        <f t="shared" si="291"/>
        <v/>
      </c>
      <c r="AE1793" s="121">
        <f t="shared" si="292"/>
        <v>0.23423028275621952</v>
      </c>
      <c r="AF1793" s="121" t="str">
        <f t="shared" si="293"/>
        <v/>
      </c>
      <c r="BK1793" s="130"/>
      <c r="BL1793" s="130">
        <f t="shared" si="285"/>
        <v>8.0832000000001543</v>
      </c>
      <c r="BM1793" s="147">
        <f t="shared" si="286"/>
        <v>0.32531465176666752</v>
      </c>
      <c r="BN1793" s="130">
        <f t="shared" si="287"/>
        <v>5.5519734519748898E-4</v>
      </c>
      <c r="BO1793" s="130" t="str">
        <f t="shared" si="283"/>
        <v/>
      </c>
      <c r="BP1793" s="122" t="str">
        <f t="shared" si="284"/>
        <v/>
      </c>
    </row>
    <row r="1794" spans="26:68" ht="20.100000000000001" customHeight="1" x14ac:dyDescent="0.25">
      <c r="Z1794" s="121">
        <v>1259</v>
      </c>
      <c r="AA1794" s="121">
        <f t="shared" si="288"/>
        <v>1.0360000000000005</v>
      </c>
      <c r="AB1794" s="121">
        <f t="shared" si="289"/>
        <v>0.23326350697722908</v>
      </c>
      <c r="AC1794" s="121">
        <f t="shared" si="290"/>
        <v>0.84989892874172268</v>
      </c>
      <c r="AD1794" s="121" t="str">
        <f t="shared" si="291"/>
        <v/>
      </c>
      <c r="AE1794" s="121">
        <f t="shared" si="292"/>
        <v>0.23326350697722908</v>
      </c>
      <c r="AF1794" s="121" t="str">
        <f t="shared" si="293"/>
        <v/>
      </c>
      <c r="BK1794" s="130"/>
      <c r="BL1794" s="130">
        <f t="shared" si="285"/>
        <v>8.0896000000001536</v>
      </c>
      <c r="BM1794" s="147">
        <f t="shared" si="286"/>
        <v>0.32475945442147003</v>
      </c>
      <c r="BN1794" s="130">
        <f t="shared" si="287"/>
        <v>5.5451922437854684E-4</v>
      </c>
      <c r="BO1794" s="130" t="str">
        <f t="shared" si="283"/>
        <v/>
      </c>
      <c r="BP1794" s="122" t="str">
        <f t="shared" si="284"/>
        <v/>
      </c>
    </row>
    <row r="1795" spans="26:68" ht="20.100000000000001" customHeight="1" x14ac:dyDescent="0.25">
      <c r="Z1795" s="121">
        <v>1260</v>
      </c>
      <c r="AA1795" s="121">
        <f t="shared" si="288"/>
        <v>1.04</v>
      </c>
      <c r="AB1795" s="121">
        <f t="shared" si="289"/>
        <v>0.2322970047433662</v>
      </c>
      <c r="AC1795" s="121">
        <f t="shared" si="290"/>
        <v>0.85083004966901865</v>
      </c>
      <c r="AD1795" s="121">
        <f t="shared" si="291"/>
        <v>0.2322970047433662</v>
      </c>
      <c r="AE1795" s="121" t="str">
        <f t="shared" si="292"/>
        <v/>
      </c>
      <c r="AF1795" s="121" t="str">
        <f t="shared" si="293"/>
        <v/>
      </c>
      <c r="BK1795" s="130"/>
      <c r="BL1795" s="130">
        <f t="shared" si="285"/>
        <v>8.0960000000001529</v>
      </c>
      <c r="BM1795" s="147">
        <f t="shared" si="286"/>
        <v>0.32420493519709148</v>
      </c>
      <c r="BN1795" s="130">
        <f t="shared" si="287"/>
        <v>5.5384106587946791E-4</v>
      </c>
      <c r="BO1795" s="130" t="str">
        <f t="shared" si="283"/>
        <v/>
      </c>
      <c r="BP1795" s="122" t="str">
        <f t="shared" si="284"/>
        <v/>
      </c>
    </row>
    <row r="1796" spans="26:68" ht="20.100000000000001" customHeight="1" x14ac:dyDescent="0.25">
      <c r="Z1796" s="121">
        <v>1261</v>
      </c>
      <c r="AA1796" s="121">
        <f t="shared" si="288"/>
        <v>1.0440000000000005</v>
      </c>
      <c r="AB1796" s="121">
        <f t="shared" si="289"/>
        <v>0.2313308057849767</v>
      </c>
      <c r="AC1796" s="121">
        <f t="shared" si="290"/>
        <v>0.85175730518404302</v>
      </c>
      <c r="AD1796" s="121">
        <f t="shared" si="291"/>
        <v>0.2313308057849767</v>
      </c>
      <c r="AE1796" s="121" t="str">
        <f t="shared" si="292"/>
        <v/>
      </c>
      <c r="AF1796" s="121" t="str">
        <f t="shared" si="293"/>
        <v/>
      </c>
      <c r="BK1796" s="130"/>
      <c r="BL1796" s="130">
        <f t="shared" si="285"/>
        <v>8.1024000000001521</v>
      </c>
      <c r="BM1796" s="147">
        <f t="shared" si="286"/>
        <v>0.32365109413121201</v>
      </c>
      <c r="BN1796" s="130">
        <f t="shared" si="287"/>
        <v>5.531628732312055E-4</v>
      </c>
      <c r="BO1796" s="130" t="str">
        <f t="shared" si="283"/>
        <v/>
      </c>
      <c r="BP1796" s="122" t="str">
        <f t="shared" si="284"/>
        <v/>
      </c>
    </row>
    <row r="1797" spans="26:68" ht="20.100000000000001" customHeight="1" x14ac:dyDescent="0.25">
      <c r="Z1797" s="130">
        <v>1262</v>
      </c>
      <c r="AA1797" s="121">
        <f t="shared" si="288"/>
        <v>1.048</v>
      </c>
      <c r="AB1797" s="121">
        <f t="shared" si="289"/>
        <v>0.23036493969445943</v>
      </c>
      <c r="AC1797" s="121">
        <f t="shared" si="290"/>
        <v>0.85268069655912848</v>
      </c>
      <c r="AD1797" s="121">
        <f t="shared" si="291"/>
        <v>0.23036493969445943</v>
      </c>
      <c r="AE1797" s="121" t="str">
        <f t="shared" si="292"/>
        <v/>
      </c>
      <c r="AF1797" s="121" t="str">
        <f t="shared" si="293"/>
        <v/>
      </c>
      <c r="AM1797" s="130"/>
      <c r="AZ1797" s="130"/>
      <c r="BK1797" s="130"/>
      <c r="BL1797" s="130">
        <f t="shared" si="285"/>
        <v>8.1088000000001514</v>
      </c>
      <c r="BM1797" s="147">
        <f t="shared" si="286"/>
        <v>0.32309793125798081</v>
      </c>
      <c r="BN1797" s="130">
        <f t="shared" si="287"/>
        <v>5.5248464995405477E-4</v>
      </c>
      <c r="BO1797" s="130" t="str">
        <f t="shared" si="283"/>
        <v/>
      </c>
      <c r="BP1797" s="122" t="str">
        <f t="shared" si="284"/>
        <v/>
      </c>
    </row>
    <row r="1798" spans="26:68" ht="20.100000000000001" customHeight="1" x14ac:dyDescent="0.25">
      <c r="Z1798" s="121">
        <v>1263</v>
      </c>
      <c r="AA1798" s="121">
        <f t="shared" si="288"/>
        <v>1.0520000000000005</v>
      </c>
      <c r="AB1798" s="121">
        <f t="shared" si="289"/>
        <v>0.22939943592494871</v>
      </c>
      <c r="AC1798" s="121">
        <f t="shared" si="290"/>
        <v>0.85360022518469969</v>
      </c>
      <c r="AD1798" s="121">
        <f t="shared" si="291"/>
        <v>0.22939943592494871</v>
      </c>
      <c r="AE1798" s="121" t="str">
        <f t="shared" si="292"/>
        <v/>
      </c>
      <c r="AF1798" s="121" t="str">
        <f t="shared" si="293"/>
        <v/>
      </c>
      <c r="BK1798" s="130"/>
      <c r="BL1798" s="130">
        <f t="shared" si="285"/>
        <v>8.1152000000001507</v>
      </c>
      <c r="BM1798" s="147">
        <f t="shared" si="286"/>
        <v>0.32254544660802675</v>
      </c>
      <c r="BN1798" s="130">
        <f t="shared" si="287"/>
        <v>5.5180639955432209E-4</v>
      </c>
      <c r="BO1798" s="130" t="str">
        <f t="shared" si="283"/>
        <v/>
      </c>
      <c r="BP1798" s="122" t="str">
        <f t="shared" si="284"/>
        <v/>
      </c>
    </row>
    <row r="1799" spans="26:68" ht="20.100000000000001" customHeight="1" x14ac:dyDescent="0.25">
      <c r="Z1799" s="121">
        <v>1264</v>
      </c>
      <c r="AA1799" s="121">
        <f t="shared" si="288"/>
        <v>1.056</v>
      </c>
      <c r="AB1799" s="121">
        <f t="shared" si="289"/>
        <v>0.22843432378901604</v>
      </c>
      <c r="AC1799" s="121">
        <f t="shared" si="290"/>
        <v>0.85451589256871241</v>
      </c>
      <c r="AD1799" s="121">
        <f t="shared" si="291"/>
        <v>0.22843432378901604</v>
      </c>
      <c r="AE1799" s="121" t="str">
        <f t="shared" si="292"/>
        <v/>
      </c>
      <c r="AF1799" s="121" t="str">
        <f t="shared" si="293"/>
        <v/>
      </c>
      <c r="BK1799" s="130"/>
      <c r="BL1799" s="130">
        <f t="shared" si="285"/>
        <v>8.12160000000015</v>
      </c>
      <c r="BM1799" s="147">
        <f t="shared" si="286"/>
        <v>0.32199364020847243</v>
      </c>
      <c r="BN1799" s="130">
        <f t="shared" si="287"/>
        <v>5.5112812552704504E-4</v>
      </c>
      <c r="BO1799" s="130" t="str">
        <f t="shared" si="283"/>
        <v/>
      </c>
      <c r="BP1799" s="122" t="str">
        <f t="shared" si="284"/>
        <v/>
      </c>
    </row>
    <row r="1800" spans="26:68" ht="20.100000000000001" customHeight="1" x14ac:dyDescent="0.25">
      <c r="Z1800" s="121">
        <v>1265</v>
      </c>
      <c r="AA1800" s="121">
        <f t="shared" si="288"/>
        <v>1.0600000000000005</v>
      </c>
      <c r="AB1800" s="121">
        <f t="shared" si="289"/>
        <v>0.22746963245738577</v>
      </c>
      <c r="AC1800" s="121">
        <f t="shared" si="290"/>
        <v>0.8554277003360905</v>
      </c>
      <c r="AD1800" s="121">
        <f t="shared" si="291"/>
        <v>0.22746963245738577</v>
      </c>
      <c r="AE1800" s="121" t="str">
        <f t="shared" si="292"/>
        <v/>
      </c>
      <c r="AF1800" s="121" t="str">
        <f t="shared" si="293"/>
        <v/>
      </c>
      <c r="BK1800" s="130"/>
      <c r="BL1800" s="130">
        <f t="shared" si="285"/>
        <v>8.1280000000001493</v>
      </c>
      <c r="BM1800" s="147">
        <f t="shared" si="286"/>
        <v>0.32144251208294539</v>
      </c>
      <c r="BN1800" s="130">
        <f t="shared" si="287"/>
        <v>5.5044983135393855E-4</v>
      </c>
      <c r="BO1800" s="130" t="str">
        <f t="shared" si="283"/>
        <v/>
      </c>
      <c r="BP1800" s="122" t="str">
        <f t="shared" si="284"/>
        <v/>
      </c>
    </row>
    <row r="1801" spans="26:68" ht="20.100000000000001" customHeight="1" x14ac:dyDescent="0.25">
      <c r="Z1801" s="121">
        <v>1266</v>
      </c>
      <c r="AA1801" s="121">
        <f t="shared" si="288"/>
        <v>1.0640000000000001</v>
      </c>
      <c r="AB1801" s="121">
        <f t="shared" si="289"/>
        <v>0.22650539095767053</v>
      </c>
      <c r="AC1801" s="121">
        <f t="shared" si="290"/>
        <v>0.85633565022815383</v>
      </c>
      <c r="AD1801" s="121">
        <f t="shared" si="291"/>
        <v>0.22650539095767053</v>
      </c>
      <c r="AE1801" s="121" t="str">
        <f t="shared" si="292"/>
        <v/>
      </c>
      <c r="AF1801" s="121" t="str">
        <f t="shared" si="293"/>
        <v/>
      </c>
      <c r="BK1801" s="130"/>
      <c r="BL1801" s="130">
        <f t="shared" si="285"/>
        <v>8.1344000000001486</v>
      </c>
      <c r="BM1801" s="147">
        <f t="shared" si="286"/>
        <v>0.32089206225159145</v>
      </c>
      <c r="BN1801" s="130">
        <f t="shared" si="287"/>
        <v>5.4977152050511569E-4</v>
      </c>
      <c r="BO1801" s="130" t="str">
        <f t="shared" si="283"/>
        <v/>
      </c>
      <c r="BP1801" s="122" t="str">
        <f t="shared" si="284"/>
        <v/>
      </c>
    </row>
    <row r="1802" spans="26:68" ht="20.100000000000001" customHeight="1" x14ac:dyDescent="0.25">
      <c r="Z1802" s="121">
        <v>1267</v>
      </c>
      <c r="AA1802" s="121">
        <f t="shared" si="288"/>
        <v>1.0680000000000005</v>
      </c>
      <c r="AB1802" s="121">
        <f t="shared" si="289"/>
        <v>0.22554162817311998</v>
      </c>
      <c r="AC1802" s="121">
        <f t="shared" si="290"/>
        <v>0.85723974410204518</v>
      </c>
      <c r="AD1802" s="121">
        <f t="shared" si="291"/>
        <v>0.22554162817311998</v>
      </c>
      <c r="AE1802" s="121" t="str">
        <f t="shared" si="292"/>
        <v/>
      </c>
      <c r="AF1802" s="121" t="str">
        <f t="shared" si="293"/>
        <v/>
      </c>
      <c r="BK1802" s="130"/>
      <c r="BL1802" s="130">
        <f t="shared" si="285"/>
        <v>8.1408000000001479</v>
      </c>
      <c r="BM1802" s="147">
        <f t="shared" si="286"/>
        <v>0.32034229073108633</v>
      </c>
      <c r="BN1802" s="130">
        <f t="shared" si="287"/>
        <v>5.4909319643775545E-4</v>
      </c>
      <c r="BO1802" s="130" t="str">
        <f t="shared" si="283"/>
        <v/>
      </c>
      <c r="BP1802" s="122" t="str">
        <f t="shared" si="284"/>
        <v/>
      </c>
    </row>
    <row r="1803" spans="26:68" ht="20.100000000000001" customHeight="1" x14ac:dyDescent="0.25">
      <c r="Z1803" s="121">
        <v>1268</v>
      </c>
      <c r="AA1803" s="121">
        <f t="shared" si="288"/>
        <v>1.0720000000000001</v>
      </c>
      <c r="AB1803" s="121">
        <f t="shared" si="289"/>
        <v>0.22457837284138993</v>
      </c>
      <c r="AC1803" s="121">
        <f t="shared" si="290"/>
        <v>0.85813998393014912</v>
      </c>
      <c r="AD1803" s="121">
        <f t="shared" si="291"/>
        <v>0.22457837284138993</v>
      </c>
      <c r="AE1803" s="121" t="str">
        <f t="shared" si="292"/>
        <v/>
      </c>
      <c r="AF1803" s="121" t="str">
        <f t="shared" si="293"/>
        <v/>
      </c>
      <c r="BK1803" s="130"/>
      <c r="BL1803" s="130">
        <f t="shared" si="285"/>
        <v>8.1472000000001472</v>
      </c>
      <c r="BM1803" s="147">
        <f t="shared" si="286"/>
        <v>0.31979319753464858</v>
      </c>
      <c r="BN1803" s="130">
        <f t="shared" si="287"/>
        <v>5.4841486259721295E-4</v>
      </c>
      <c r="BO1803" s="130" t="str">
        <f t="shared" si="283"/>
        <v/>
      </c>
      <c r="BP1803" s="122" t="str">
        <f t="shared" si="284"/>
        <v/>
      </c>
    </row>
    <row r="1804" spans="26:68" ht="20.100000000000001" customHeight="1" x14ac:dyDescent="0.25">
      <c r="Z1804" s="130">
        <v>1269</v>
      </c>
      <c r="AA1804" s="121">
        <f t="shared" si="288"/>
        <v>1.0760000000000005</v>
      </c>
      <c r="AB1804" s="121">
        <f t="shared" si="289"/>
        <v>0.22361565355332497</v>
      </c>
      <c r="AC1804" s="121">
        <f t="shared" si="290"/>
        <v>0.85903637179950787</v>
      </c>
      <c r="AD1804" s="121">
        <f t="shared" si="291"/>
        <v>0.22361565355332497</v>
      </c>
      <c r="AE1804" s="121" t="str">
        <f t="shared" si="292"/>
        <v/>
      </c>
      <c r="AF1804" s="121" t="str">
        <f t="shared" si="293"/>
        <v/>
      </c>
      <c r="AM1804" s="130"/>
      <c r="AZ1804" s="130"/>
      <c r="BK1804" s="130"/>
      <c r="BL1804" s="130">
        <f t="shared" si="285"/>
        <v>8.1536000000001465</v>
      </c>
      <c r="BM1804" s="147">
        <f t="shared" si="286"/>
        <v>0.31924478267205136</v>
      </c>
      <c r="BN1804" s="130">
        <f t="shared" si="287"/>
        <v>5.4773652241696391E-4</v>
      </c>
      <c r="BO1804" s="130" t="str">
        <f t="shared" si="283"/>
        <v/>
      </c>
      <c r="BP1804" s="122" t="str">
        <f t="shared" si="284"/>
        <v/>
      </c>
    </row>
    <row r="1805" spans="26:68" ht="20.100000000000001" customHeight="1" x14ac:dyDescent="0.25">
      <c r="Z1805" s="121">
        <v>1270</v>
      </c>
      <c r="AA1805" s="121">
        <f t="shared" si="288"/>
        <v>1.08</v>
      </c>
      <c r="AB1805" s="121">
        <f t="shared" si="289"/>
        <v>0.22265349875176113</v>
      </c>
      <c r="AC1805" s="121">
        <f t="shared" si="290"/>
        <v>0.85992890991123094</v>
      </c>
      <c r="AD1805" s="121">
        <f t="shared" si="291"/>
        <v>0.22265349875176113</v>
      </c>
      <c r="AE1805" s="121" t="str">
        <f t="shared" si="292"/>
        <v/>
      </c>
      <c r="AF1805" s="121" t="str">
        <f t="shared" si="293"/>
        <v/>
      </c>
      <c r="BK1805" s="130"/>
      <c r="BL1805" s="130">
        <f t="shared" si="285"/>
        <v>8.1600000000001458</v>
      </c>
      <c r="BM1805" s="147">
        <f t="shared" si="286"/>
        <v>0.3186970461496344</v>
      </c>
      <c r="BN1805" s="130">
        <f t="shared" si="287"/>
        <v>5.4705817931677281E-4</v>
      </c>
      <c r="BO1805" s="130" t="str">
        <f t="shared" si="283"/>
        <v/>
      </c>
      <c r="BP1805" s="122" t="str">
        <f t="shared" si="284"/>
        <v/>
      </c>
    </row>
    <row r="1806" spans="26:68" ht="20.100000000000001" customHeight="1" x14ac:dyDescent="0.25">
      <c r="Z1806" s="121">
        <v>1271</v>
      </c>
      <c r="AA1806" s="121">
        <f t="shared" si="288"/>
        <v>1.0840000000000005</v>
      </c>
      <c r="AB1806" s="121">
        <f t="shared" si="289"/>
        <v>0.22169193673034224</v>
      </c>
      <c r="AC1806" s="121">
        <f t="shared" si="290"/>
        <v>0.8608176005799022</v>
      </c>
      <c r="AD1806" s="121">
        <f t="shared" si="291"/>
        <v>0.22169193673034224</v>
      </c>
      <c r="AE1806" s="121" t="str">
        <f t="shared" si="292"/>
        <v/>
      </c>
      <c r="AF1806" s="121" t="str">
        <f t="shared" si="293"/>
        <v/>
      </c>
      <c r="BK1806" s="130"/>
      <c r="BL1806" s="130">
        <f t="shared" si="285"/>
        <v>8.1664000000001451</v>
      </c>
      <c r="BM1806" s="147">
        <f t="shared" si="286"/>
        <v>0.31814998797031763</v>
      </c>
      <c r="BN1806" s="130">
        <f t="shared" si="287"/>
        <v>5.4637983670580148E-4</v>
      </c>
      <c r="BO1806" s="130" t="str">
        <f t="shared" si="283"/>
        <v/>
      </c>
      <c r="BP1806" s="122" t="str">
        <f t="shared" si="284"/>
        <v/>
      </c>
    </row>
    <row r="1807" spans="26:68" ht="20.100000000000001" customHeight="1" x14ac:dyDescent="0.25">
      <c r="Z1807" s="121">
        <v>1272</v>
      </c>
      <c r="AA1807" s="121">
        <f t="shared" si="288"/>
        <v>1.0880000000000001</v>
      </c>
      <c r="AB1807" s="121">
        <f t="shared" si="289"/>
        <v>0.22073099563235687</v>
      </c>
      <c r="AC1807" s="121">
        <f t="shared" si="290"/>
        <v>0.86170244623297843</v>
      </c>
      <c r="AD1807" s="121">
        <f t="shared" si="291"/>
        <v>0.22073099563235687</v>
      </c>
      <c r="AE1807" s="121" t="str">
        <f t="shared" si="292"/>
        <v/>
      </c>
      <c r="AF1807" s="121" t="str">
        <f t="shared" si="293"/>
        <v/>
      </c>
      <c r="BK1807" s="130"/>
      <c r="BL1807" s="130">
        <f t="shared" si="285"/>
        <v>8.1728000000001444</v>
      </c>
      <c r="BM1807" s="147">
        <f t="shared" si="286"/>
        <v>0.31760360813361183</v>
      </c>
      <c r="BN1807" s="130">
        <f t="shared" si="287"/>
        <v>5.4570149797950052E-4</v>
      </c>
      <c r="BO1807" s="130" t="str">
        <f t="shared" si="283"/>
        <v/>
      </c>
      <c r="BP1807" s="122" t="str">
        <f t="shared" si="284"/>
        <v/>
      </c>
    </row>
    <row r="1808" spans="26:68" ht="20.100000000000001" customHeight="1" x14ac:dyDescent="0.25">
      <c r="Z1808" s="121">
        <v>1273</v>
      </c>
      <c r="AA1808" s="121">
        <f t="shared" si="288"/>
        <v>1.0920000000000005</v>
      </c>
      <c r="AB1808" s="121">
        <f t="shared" si="289"/>
        <v>0.21977070344958852</v>
      </c>
      <c r="AC1808" s="121">
        <f t="shared" si="290"/>
        <v>0.86258344941018805</v>
      </c>
      <c r="AD1808" s="121">
        <f t="shared" si="291"/>
        <v>0.21977070344958852</v>
      </c>
      <c r="AE1808" s="121" t="str">
        <f t="shared" si="292"/>
        <v/>
      </c>
      <c r="AF1808" s="121" t="str">
        <f t="shared" si="293"/>
        <v/>
      </c>
      <c r="BK1808" s="130"/>
      <c r="BL1808" s="130">
        <f t="shared" si="285"/>
        <v>8.1792000000001437</v>
      </c>
      <c r="BM1808" s="147">
        <f t="shared" si="286"/>
        <v>0.31705790663563233</v>
      </c>
      <c r="BN1808" s="130">
        <f t="shared" si="287"/>
        <v>5.4502316652282889E-4</v>
      </c>
      <c r="BO1808" s="130" t="str">
        <f t="shared" si="283"/>
        <v/>
      </c>
      <c r="BP1808" s="122" t="str">
        <f t="shared" si="284"/>
        <v/>
      </c>
    </row>
    <row r="1809" spans="26:68" ht="20.100000000000001" customHeight="1" x14ac:dyDescent="0.25">
      <c r="Z1809" s="121">
        <v>1274</v>
      </c>
      <c r="AA1809" s="121">
        <f t="shared" si="288"/>
        <v>1.0960000000000001</v>
      </c>
      <c r="AB1809" s="121">
        <f t="shared" si="289"/>
        <v>0.21881108802118646</v>
      </c>
      <c r="AC1809" s="121">
        <f t="shared" si="290"/>
        <v>0.86346061276292108</v>
      </c>
      <c r="AD1809" s="121">
        <f t="shared" si="291"/>
        <v>0.21881108802118646</v>
      </c>
      <c r="AE1809" s="121" t="str">
        <f t="shared" si="292"/>
        <v/>
      </c>
      <c r="AF1809" s="121" t="str">
        <f t="shared" si="293"/>
        <v/>
      </c>
      <c r="BK1809" s="130"/>
      <c r="BL1809" s="130">
        <f t="shared" si="285"/>
        <v>8.185600000000143</v>
      </c>
      <c r="BM1809" s="147">
        <f t="shared" si="286"/>
        <v>0.3165128834691095</v>
      </c>
      <c r="BN1809" s="130">
        <f t="shared" si="287"/>
        <v>5.4434484570686781E-4</v>
      </c>
      <c r="BO1809" s="130" t="str">
        <f t="shared" si="283"/>
        <v/>
      </c>
      <c r="BP1809" s="122" t="str">
        <f t="shared" si="284"/>
        <v/>
      </c>
    </row>
    <row r="1810" spans="26:68" ht="20.100000000000001" customHeight="1" x14ac:dyDescent="0.25">
      <c r="Z1810" s="130">
        <v>1275</v>
      </c>
      <c r="AA1810" s="121">
        <f t="shared" si="288"/>
        <v>1.1000000000000005</v>
      </c>
      <c r="AB1810" s="121">
        <f t="shared" si="289"/>
        <v>0.21785217703255041</v>
      </c>
      <c r="AC1810" s="121">
        <f t="shared" si="290"/>
        <v>0.86433393905361744</v>
      </c>
      <c r="AD1810" s="121">
        <f t="shared" si="291"/>
        <v>0.21785217703255041</v>
      </c>
      <c r="AE1810" s="121" t="str">
        <f t="shared" si="292"/>
        <v/>
      </c>
      <c r="AF1810" s="121" t="str">
        <f t="shared" si="293"/>
        <v/>
      </c>
      <c r="AM1810" s="130"/>
      <c r="AZ1810" s="130"/>
      <c r="BK1810" s="130"/>
      <c r="BL1810" s="130">
        <f t="shared" si="285"/>
        <v>8.1920000000001423</v>
      </c>
      <c r="BM1810" s="147">
        <f t="shared" si="286"/>
        <v>0.31596853862340263</v>
      </c>
      <c r="BN1810" s="130">
        <f t="shared" si="287"/>
        <v>5.4366653889181826E-4</v>
      </c>
      <c r="BO1810" s="130" t="str">
        <f t="shared" ref="BO1810:BO1873" si="294">IF(BM1810&lt;(1-$BK$534),BN1810,"")</f>
        <v/>
      </c>
      <c r="BP1810" s="122" t="str">
        <f t="shared" ref="BP1810:BP1873" si="295">IF(BM1810&lt;(1-$BK$540),BN1810,"")</f>
        <v/>
      </c>
    </row>
    <row r="1811" spans="26:68" ht="20.100000000000001" customHeight="1" x14ac:dyDescent="0.25">
      <c r="Z1811" s="121">
        <v>1276</v>
      </c>
      <c r="AA1811" s="121">
        <f t="shared" si="288"/>
        <v>1.1040000000000001</v>
      </c>
      <c r="AB1811" s="121">
        <f t="shared" si="289"/>
        <v>0.21689399801423551</v>
      </c>
      <c r="AC1811" s="121">
        <f t="shared" si="290"/>
        <v>0.86520343115514886</v>
      </c>
      <c r="AD1811" s="121">
        <f t="shared" si="291"/>
        <v>0.21689399801423551</v>
      </c>
      <c r="AE1811" s="121" t="str">
        <f t="shared" si="292"/>
        <v/>
      </c>
      <c r="AF1811" s="121" t="str">
        <f t="shared" si="293"/>
        <v/>
      </c>
      <c r="BK1811" s="130"/>
      <c r="BL1811" s="130">
        <f t="shared" ref="BL1811:BL1874" si="296">BL1810+$BO$526</f>
        <v>8.1984000000001416</v>
      </c>
      <c r="BM1811" s="147">
        <f t="shared" ref="BM1811:BM1874" si="297">_xlfn.CHISQ.DIST.RT(BL1811,7)</f>
        <v>0.31542487208451081</v>
      </c>
      <c r="BN1811" s="130">
        <f t="shared" ref="BN1811:BN1874" si="298">BM1811-BM1812</f>
        <v>5.4298824942394797E-4</v>
      </c>
      <c r="BO1811" s="130" t="str">
        <f t="shared" si="294"/>
        <v/>
      </c>
      <c r="BP1811" s="122" t="str">
        <f t="shared" si="295"/>
        <v/>
      </c>
    </row>
    <row r="1812" spans="26:68" ht="20.100000000000001" customHeight="1" x14ac:dyDescent="0.25">
      <c r="Z1812" s="121">
        <v>1277</v>
      </c>
      <c r="AA1812" s="121">
        <f t="shared" si="288"/>
        <v>1.1080000000000005</v>
      </c>
      <c r="AB1812" s="121">
        <f t="shared" si="289"/>
        <v>0.21593657834087099</v>
      </c>
      <c r="AC1812" s="121">
        <f t="shared" si="290"/>
        <v>0.86606909205019833</v>
      </c>
      <c r="AD1812" s="121">
        <f t="shared" si="291"/>
        <v>0.21593657834087099</v>
      </c>
      <c r="AE1812" s="121" t="str">
        <f t="shared" si="292"/>
        <v/>
      </c>
      <c r="AF1812" s="121" t="str">
        <f t="shared" si="293"/>
        <v/>
      </c>
      <c r="BK1812" s="130"/>
      <c r="BL1812" s="130">
        <f t="shared" si="296"/>
        <v>8.2048000000001409</v>
      </c>
      <c r="BM1812" s="147">
        <f t="shared" si="297"/>
        <v>0.31488188383508686</v>
      </c>
      <c r="BN1812" s="130">
        <f t="shared" si="298"/>
        <v>5.4230998064047631E-4</v>
      </c>
      <c r="BO1812" s="130" t="str">
        <f t="shared" si="294"/>
        <v/>
      </c>
      <c r="BP1812" s="122" t="str">
        <f t="shared" si="295"/>
        <v/>
      </c>
    </row>
    <row r="1813" spans="26:68" ht="20.100000000000001" customHeight="1" x14ac:dyDescent="0.25">
      <c r="Z1813" s="121">
        <v>1278</v>
      </c>
      <c r="AA1813" s="121">
        <f t="shared" si="288"/>
        <v>1.1120000000000001</v>
      </c>
      <c r="AB1813" s="121">
        <f t="shared" si="289"/>
        <v>0.21497994523009986</v>
      </c>
      <c r="AC1813" s="121">
        <f t="shared" si="290"/>
        <v>0.86693092483063294</v>
      </c>
      <c r="AD1813" s="121">
        <f t="shared" si="291"/>
        <v>0.21497994523009986</v>
      </c>
      <c r="AE1813" s="121" t="str">
        <f t="shared" si="292"/>
        <v/>
      </c>
      <c r="AF1813" s="121" t="str">
        <f t="shared" si="293"/>
        <v/>
      </c>
      <c r="BK1813" s="130"/>
      <c r="BL1813" s="130">
        <f t="shared" si="296"/>
        <v>8.2112000000001402</v>
      </c>
      <c r="BM1813" s="147">
        <f t="shared" si="297"/>
        <v>0.31433957385444639</v>
      </c>
      <c r="BN1813" s="130">
        <f t="shared" si="298"/>
        <v>5.4163173586313507E-4</v>
      </c>
      <c r="BO1813" s="130" t="str">
        <f t="shared" si="294"/>
        <v/>
      </c>
      <c r="BP1813" s="122" t="str">
        <f t="shared" si="295"/>
        <v/>
      </c>
    </row>
    <row r="1814" spans="26:68" ht="20.100000000000001" customHeight="1" x14ac:dyDescent="0.25">
      <c r="Z1814" s="121">
        <v>1279</v>
      </c>
      <c r="AA1814" s="121">
        <f t="shared" si="288"/>
        <v>1.1160000000000005</v>
      </c>
      <c r="AB1814" s="121">
        <f t="shared" si="289"/>
        <v>0.21402412574153201</v>
      </c>
      <c r="AC1814" s="121">
        <f t="shared" si="290"/>
        <v>0.86778893269687574</v>
      </c>
      <c r="AD1814" s="121">
        <f t="shared" si="291"/>
        <v>0.21402412574153201</v>
      </c>
      <c r="AE1814" s="121" t="str">
        <f t="shared" si="292"/>
        <v/>
      </c>
      <c r="AF1814" s="121" t="str">
        <f t="shared" si="293"/>
        <v/>
      </c>
      <c r="BK1814" s="130"/>
      <c r="BL1814" s="130">
        <f t="shared" si="296"/>
        <v>8.2176000000001395</v>
      </c>
      <c r="BM1814" s="147">
        <f t="shared" si="297"/>
        <v>0.31379794211858325</v>
      </c>
      <c r="BN1814" s="130">
        <f t="shared" si="298"/>
        <v>5.4095351840394157E-4</v>
      </c>
      <c r="BO1814" s="130" t="str">
        <f t="shared" si="294"/>
        <v/>
      </c>
      <c r="BP1814" s="122" t="str">
        <f t="shared" si="295"/>
        <v/>
      </c>
    </row>
    <row r="1815" spans="26:68" ht="20.100000000000001" customHeight="1" x14ac:dyDescent="0.25">
      <c r="Z1815" s="121">
        <v>1280</v>
      </c>
      <c r="AA1815" s="121">
        <f t="shared" ref="AA1815:AA1878" si="299">$AA$529+(Z1815*$AA$532)</f>
        <v>1.1200000000000001</v>
      </c>
      <c r="AB1815" s="121">
        <f t="shared" ref="AB1815:AB1878" si="300">_xlfn.NORM.DIST(AA1815,AA$525,AA$526,0)</f>
        <v>0.21306914677571784</v>
      </c>
      <c r="AC1815" s="121">
        <f t="shared" ref="AC1815:AC1878" si="301">_xlfn.NORM.DIST(AA1815,AA$525,AA$526,1)</f>
        <v>0.86864311895726931</v>
      </c>
      <c r="AD1815" s="121">
        <f t="shared" ref="AD1815:AD1878" si="302">IF(OR(AC1815&lt;$AE$531,AC1815&gt;$AE$532),AB1815,"")</f>
        <v>0.21306914677571784</v>
      </c>
      <c r="AE1815" s="121" t="str">
        <f t="shared" ref="AE1815:AE1878" si="303">IF(AND(AC1815&gt;$AE$531,AC1815&lt;$AE$532),AB1815,"")</f>
        <v/>
      </c>
      <c r="AF1815" s="121" t="str">
        <f t="shared" ref="AF1815:AF1878" si="304">IF(AB1815=MAX($AB$535:$AB$2535),AB1815,"")</f>
        <v/>
      </c>
      <c r="BK1815" s="130"/>
      <c r="BL1815" s="130">
        <f t="shared" si="296"/>
        <v>8.2240000000001388</v>
      </c>
      <c r="BM1815" s="147">
        <f t="shared" si="297"/>
        <v>0.31325698860017931</v>
      </c>
      <c r="BN1815" s="130">
        <f t="shared" si="298"/>
        <v>5.4027533156147944E-4</v>
      </c>
      <c r="BO1815" s="130" t="str">
        <f t="shared" si="294"/>
        <v/>
      </c>
      <c r="BP1815" s="122" t="str">
        <f t="shared" si="295"/>
        <v/>
      </c>
    </row>
    <row r="1816" spans="26:68" ht="20.100000000000001" customHeight="1" x14ac:dyDescent="0.25">
      <c r="Z1816" s="121">
        <v>1281</v>
      </c>
      <c r="AA1816" s="121">
        <f t="shared" si="299"/>
        <v>1.1239999999999997</v>
      </c>
      <c r="AB1816" s="121">
        <f t="shared" si="300"/>
        <v>0.21211503507313653</v>
      </c>
      <c r="AC1816" s="121">
        <f t="shared" si="301"/>
        <v>0.86949348702743945</v>
      </c>
      <c r="AD1816" s="121">
        <f t="shared" si="302"/>
        <v>0.21211503507313653</v>
      </c>
      <c r="AE1816" s="121" t="str">
        <f t="shared" si="303"/>
        <v/>
      </c>
      <c r="AF1816" s="121" t="str">
        <f t="shared" si="304"/>
        <v/>
      </c>
      <c r="BK1816" s="130"/>
      <c r="BL1816" s="130">
        <f t="shared" si="296"/>
        <v>8.230400000000138</v>
      </c>
      <c r="BM1816" s="147">
        <f t="shared" si="297"/>
        <v>0.31271671326861783</v>
      </c>
      <c r="BN1816" s="130">
        <f t="shared" si="298"/>
        <v>5.3959717862289702E-4</v>
      </c>
      <c r="BO1816" s="130" t="str">
        <f t="shared" si="294"/>
        <v/>
      </c>
      <c r="BP1816" s="122" t="str">
        <f t="shared" si="295"/>
        <v/>
      </c>
    </row>
    <row r="1817" spans="26:68" ht="20.100000000000001" customHeight="1" x14ac:dyDescent="0.25">
      <c r="Z1817" s="130">
        <v>1282</v>
      </c>
      <c r="AA1817" s="121">
        <f t="shared" si="299"/>
        <v>1.1280000000000001</v>
      </c>
      <c r="AB1817" s="121">
        <f t="shared" si="300"/>
        <v>0.21116181721320312</v>
      </c>
      <c r="AC1817" s="121">
        <f t="shared" si="301"/>
        <v>0.87034004042965185</v>
      </c>
      <c r="AD1817" s="121">
        <f t="shared" si="302"/>
        <v>0.21116181721320312</v>
      </c>
      <c r="AE1817" s="121" t="str">
        <f t="shared" si="303"/>
        <v/>
      </c>
      <c r="AF1817" s="121" t="str">
        <f t="shared" si="304"/>
        <v/>
      </c>
      <c r="AM1817" s="130"/>
      <c r="AZ1817" s="130"/>
      <c r="BK1817" s="130"/>
      <c r="BL1817" s="130">
        <f t="shared" si="296"/>
        <v>8.2368000000001373</v>
      </c>
      <c r="BM1817" s="147">
        <f t="shared" si="297"/>
        <v>0.31217711608999493</v>
      </c>
      <c r="BN1817" s="130">
        <f t="shared" si="298"/>
        <v>5.3891906286401836E-4</v>
      </c>
      <c r="BO1817" s="130" t="str">
        <f t="shared" si="294"/>
        <v/>
      </c>
      <c r="BP1817" s="122" t="str">
        <f t="shared" si="295"/>
        <v/>
      </c>
    </row>
    <row r="1818" spans="26:68" ht="20.100000000000001" customHeight="1" x14ac:dyDescent="0.25">
      <c r="Z1818" s="121">
        <v>1283</v>
      </c>
      <c r="AA1818" s="121">
        <f t="shared" si="299"/>
        <v>1.1319999999999997</v>
      </c>
      <c r="AB1818" s="121">
        <f t="shared" si="300"/>
        <v>0.21020951961329321</v>
      </c>
      <c r="AC1818" s="121">
        <f t="shared" si="301"/>
        <v>0.87118278279216566</v>
      </c>
      <c r="AD1818" s="121">
        <f t="shared" si="302"/>
        <v>0.21020951961329321</v>
      </c>
      <c r="AE1818" s="121" t="str">
        <f t="shared" si="303"/>
        <v/>
      </c>
      <c r="AF1818" s="121" t="str">
        <f t="shared" si="304"/>
        <v/>
      </c>
      <c r="BK1818" s="130"/>
      <c r="BL1818" s="130">
        <f t="shared" si="296"/>
        <v>8.2432000000001366</v>
      </c>
      <c r="BM1818" s="147">
        <f t="shared" si="297"/>
        <v>0.31163819702713091</v>
      </c>
      <c r="BN1818" s="130">
        <f t="shared" si="298"/>
        <v>5.3824098754667871E-4</v>
      </c>
      <c r="BO1818" s="130" t="str">
        <f t="shared" si="294"/>
        <v/>
      </c>
      <c r="BP1818" s="122" t="str">
        <f t="shared" si="295"/>
        <v/>
      </c>
    </row>
    <row r="1819" spans="26:68" ht="20.100000000000001" customHeight="1" x14ac:dyDescent="0.25">
      <c r="Z1819" s="121">
        <v>1284</v>
      </c>
      <c r="AA1819" s="121">
        <f t="shared" si="299"/>
        <v>1.1360000000000001</v>
      </c>
      <c r="AB1819" s="121">
        <f t="shared" si="300"/>
        <v>0.20925816852778276</v>
      </c>
      <c r="AC1819" s="121">
        <f t="shared" si="301"/>
        <v>0.87202171784858462</v>
      </c>
      <c r="AD1819" s="121">
        <f t="shared" si="302"/>
        <v>0.20925816852778276</v>
      </c>
      <c r="AE1819" s="121" t="str">
        <f t="shared" si="303"/>
        <v/>
      </c>
      <c r="AF1819" s="121" t="str">
        <f t="shared" si="304"/>
        <v/>
      </c>
      <c r="BK1819" s="130"/>
      <c r="BL1819" s="130">
        <f t="shared" si="296"/>
        <v>8.2496000000001359</v>
      </c>
      <c r="BM1819" s="147">
        <f t="shared" si="297"/>
        <v>0.31109995603958424</v>
      </c>
      <c r="BN1819" s="130">
        <f t="shared" si="298"/>
        <v>5.3756295592255476E-4</v>
      </c>
      <c r="BO1819" s="130" t="str">
        <f t="shared" si="294"/>
        <v/>
      </c>
      <c r="BP1819" s="122" t="str">
        <f t="shared" si="295"/>
        <v/>
      </c>
    </row>
    <row r="1820" spans="26:68" ht="20.100000000000001" customHeight="1" x14ac:dyDescent="0.25">
      <c r="Z1820" s="121">
        <v>1285</v>
      </c>
      <c r="AA1820" s="121">
        <f t="shared" si="299"/>
        <v>1.1399999999999997</v>
      </c>
      <c r="AB1820" s="121">
        <f t="shared" si="300"/>
        <v>0.20830779004710845</v>
      </c>
      <c r="AC1820" s="121">
        <f t="shared" si="301"/>
        <v>0.87285684943720176</v>
      </c>
      <c r="AD1820" s="121">
        <f t="shared" si="302"/>
        <v>0.20830779004710845</v>
      </c>
      <c r="AE1820" s="121" t="str">
        <f t="shared" si="303"/>
        <v/>
      </c>
      <c r="AF1820" s="121" t="str">
        <f t="shared" si="304"/>
        <v/>
      </c>
      <c r="BK1820" s="130"/>
      <c r="BL1820" s="130">
        <f t="shared" si="296"/>
        <v>8.2560000000001352</v>
      </c>
      <c r="BM1820" s="147">
        <f t="shared" si="297"/>
        <v>0.31056239308366168</v>
      </c>
      <c r="BN1820" s="130">
        <f t="shared" si="298"/>
        <v>5.3688497123072221E-4</v>
      </c>
      <c r="BO1820" s="130" t="str">
        <f t="shared" si="294"/>
        <v/>
      </c>
      <c r="BP1820" s="122" t="str">
        <f t="shared" si="295"/>
        <v/>
      </c>
    </row>
    <row r="1821" spans="26:68" ht="20.100000000000001" customHeight="1" x14ac:dyDescent="0.25">
      <c r="Z1821" s="121">
        <v>1286</v>
      </c>
      <c r="AA1821" s="121">
        <f t="shared" si="299"/>
        <v>1.1440000000000001</v>
      </c>
      <c r="AB1821" s="121">
        <f t="shared" si="300"/>
        <v>0.20735841009684183</v>
      </c>
      <c r="AC1821" s="121">
        <f t="shared" si="301"/>
        <v>0.87368818150034278</v>
      </c>
      <c r="AD1821" s="121">
        <f t="shared" si="302"/>
        <v>0.20735841009684183</v>
      </c>
      <c r="AE1821" s="121" t="str">
        <f t="shared" si="303"/>
        <v/>
      </c>
      <c r="AF1821" s="121" t="str">
        <f t="shared" si="304"/>
        <v/>
      </c>
      <c r="BK1821" s="130"/>
      <c r="BL1821" s="130">
        <f t="shared" si="296"/>
        <v>8.2624000000001345</v>
      </c>
      <c r="BM1821" s="147">
        <f t="shared" si="297"/>
        <v>0.31002550811243096</v>
      </c>
      <c r="BN1821" s="130">
        <f t="shared" si="298"/>
        <v>5.3620703669804426E-4</v>
      </c>
      <c r="BO1821" s="130" t="str">
        <f t="shared" si="294"/>
        <v/>
      </c>
      <c r="BP1821" s="122" t="str">
        <f t="shared" si="295"/>
        <v/>
      </c>
    </row>
    <row r="1822" spans="26:68" ht="20.100000000000001" customHeight="1" x14ac:dyDescent="0.25">
      <c r="Z1822" s="121">
        <v>1287</v>
      </c>
      <c r="AA1822" s="121">
        <f t="shared" si="299"/>
        <v>1.1479999999999997</v>
      </c>
      <c r="AB1822" s="121">
        <f t="shared" si="300"/>
        <v>0.20641005443678451</v>
      </c>
      <c r="AC1822" s="121">
        <f t="shared" si="301"/>
        <v>0.8745157180837041</v>
      </c>
      <c r="AD1822" s="121">
        <f t="shared" si="302"/>
        <v>0.20641005443678451</v>
      </c>
      <c r="AE1822" s="121" t="str">
        <f t="shared" si="303"/>
        <v/>
      </c>
      <c r="AF1822" s="121" t="str">
        <f t="shared" si="304"/>
        <v/>
      </c>
      <c r="BK1822" s="130"/>
      <c r="BL1822" s="130">
        <f t="shared" si="296"/>
        <v>8.2688000000001338</v>
      </c>
      <c r="BM1822" s="147">
        <f t="shared" si="297"/>
        <v>0.30948930107573291</v>
      </c>
      <c r="BN1822" s="130">
        <f t="shared" si="298"/>
        <v>5.3552915553961578E-4</v>
      </c>
      <c r="BO1822" s="130" t="str">
        <f t="shared" si="294"/>
        <v/>
      </c>
      <c r="BP1822" s="122" t="str">
        <f t="shared" si="295"/>
        <v/>
      </c>
    </row>
    <row r="1823" spans="26:68" ht="20.100000000000001" customHeight="1" x14ac:dyDescent="0.25">
      <c r="Z1823" s="130">
        <v>1288</v>
      </c>
      <c r="AA1823" s="121">
        <f t="shared" si="299"/>
        <v>1.1520000000000001</v>
      </c>
      <c r="AB1823" s="121">
        <f t="shared" si="300"/>
        <v>0.20546274866007688</v>
      </c>
      <c r="AC1823" s="121">
        <f t="shared" si="301"/>
        <v>0.87533946333568891</v>
      </c>
      <c r="AD1823" s="121">
        <f t="shared" si="302"/>
        <v>0.20546274866007688</v>
      </c>
      <c r="AE1823" s="121" t="str">
        <f t="shared" si="303"/>
        <v/>
      </c>
      <c r="AF1823" s="121" t="str">
        <f t="shared" si="304"/>
        <v/>
      </c>
      <c r="AM1823" s="130"/>
      <c r="AZ1823" s="130"/>
      <c r="BK1823" s="130"/>
      <c r="BL1823" s="130">
        <f t="shared" si="296"/>
        <v>8.2752000000001331</v>
      </c>
      <c r="BM1823" s="147">
        <f t="shared" si="297"/>
        <v>0.3089537719201933</v>
      </c>
      <c r="BN1823" s="130">
        <f t="shared" si="298"/>
        <v>5.3485133095909632E-4</v>
      </c>
      <c r="BO1823" s="130" t="str">
        <f t="shared" si="294"/>
        <v/>
      </c>
      <c r="BP1823" s="122" t="str">
        <f t="shared" si="295"/>
        <v/>
      </c>
    </row>
    <row r="1824" spans="26:68" ht="20.100000000000001" customHeight="1" x14ac:dyDescent="0.25">
      <c r="Z1824" s="121">
        <v>1289</v>
      </c>
      <c r="AA1824" s="121">
        <f t="shared" si="299"/>
        <v>1.1559999999999997</v>
      </c>
      <c r="AB1824" s="121">
        <f t="shared" si="300"/>
        <v>0.20451651819232805</v>
      </c>
      <c r="AC1824" s="121">
        <f t="shared" si="301"/>
        <v>0.87615942150673753</v>
      </c>
      <c r="AD1824" s="121">
        <f t="shared" si="302"/>
        <v>0.20451651819232805</v>
      </c>
      <c r="AE1824" s="121" t="str">
        <f t="shared" si="303"/>
        <v/>
      </c>
      <c r="AF1824" s="121" t="str">
        <f t="shared" si="304"/>
        <v/>
      </c>
      <c r="BK1824" s="130"/>
      <c r="BL1824" s="130">
        <f t="shared" si="296"/>
        <v>8.2816000000001324</v>
      </c>
      <c r="BM1824" s="147">
        <f t="shared" si="297"/>
        <v>0.3084189205892342</v>
      </c>
      <c r="BN1824" s="130">
        <f t="shared" si="298"/>
        <v>5.3417356614804401E-4</v>
      </c>
      <c r="BO1824" s="130" t="str">
        <f t="shared" si="294"/>
        <v/>
      </c>
      <c r="BP1824" s="122" t="str">
        <f t="shared" si="295"/>
        <v/>
      </c>
    </row>
    <row r="1825" spans="26:68" ht="20.100000000000001" customHeight="1" x14ac:dyDescent="0.25">
      <c r="Z1825" s="121">
        <v>1290</v>
      </c>
      <c r="AA1825" s="121">
        <f t="shared" si="299"/>
        <v>1.1600000000000001</v>
      </c>
      <c r="AB1825" s="121">
        <f t="shared" si="300"/>
        <v>0.20357138829075938</v>
      </c>
      <c r="AC1825" s="121">
        <f t="shared" si="301"/>
        <v>0.87697559694865668</v>
      </c>
      <c r="AD1825" s="121">
        <f t="shared" si="302"/>
        <v>0.20357138829075938</v>
      </c>
      <c r="AE1825" s="121" t="str">
        <f t="shared" si="303"/>
        <v/>
      </c>
      <c r="AF1825" s="121" t="str">
        <f t="shared" si="304"/>
        <v/>
      </c>
      <c r="BK1825" s="130"/>
      <c r="BL1825" s="130">
        <f t="shared" si="296"/>
        <v>8.2880000000001317</v>
      </c>
      <c r="BM1825" s="147">
        <f t="shared" si="297"/>
        <v>0.30788474702308616</v>
      </c>
      <c r="BN1825" s="130">
        <f t="shared" si="298"/>
        <v>5.3349586428491635E-4</v>
      </c>
      <c r="BO1825" s="130" t="str">
        <f t="shared" si="294"/>
        <v/>
      </c>
      <c r="BP1825" s="122" t="str">
        <f t="shared" si="295"/>
        <v/>
      </c>
    </row>
    <row r="1826" spans="26:68" ht="20.100000000000001" customHeight="1" x14ac:dyDescent="0.25">
      <c r="Z1826" s="121">
        <v>1291</v>
      </c>
      <c r="AA1826" s="121">
        <f t="shared" si="299"/>
        <v>1.1639999999999997</v>
      </c>
      <c r="AB1826" s="121">
        <f t="shared" si="300"/>
        <v>0.20262738404336914</v>
      </c>
      <c r="AC1826" s="121">
        <f t="shared" si="301"/>
        <v>0.87778799411394337</v>
      </c>
      <c r="AD1826" s="121">
        <f t="shared" si="302"/>
        <v>0.20262738404336914</v>
      </c>
      <c r="AE1826" s="121" t="str">
        <f t="shared" si="303"/>
        <v/>
      </c>
      <c r="AF1826" s="121" t="str">
        <f t="shared" si="304"/>
        <v/>
      </c>
      <c r="BK1826" s="130"/>
      <c r="BL1826" s="130">
        <f t="shared" si="296"/>
        <v>8.294400000000131</v>
      </c>
      <c r="BM1826" s="147">
        <f t="shared" si="297"/>
        <v>0.30735125115880124</v>
      </c>
      <c r="BN1826" s="130">
        <f t="shared" si="298"/>
        <v>5.3281822853840088E-4</v>
      </c>
      <c r="BO1826" s="130" t="str">
        <f t="shared" si="294"/>
        <v/>
      </c>
      <c r="BP1826" s="122" t="str">
        <f t="shared" si="295"/>
        <v/>
      </c>
    </row>
    <row r="1827" spans="26:68" ht="20.100000000000001" customHeight="1" x14ac:dyDescent="0.25">
      <c r="Z1827" s="121">
        <v>1292</v>
      </c>
      <c r="AA1827" s="121">
        <f t="shared" si="299"/>
        <v>1.1680000000000001</v>
      </c>
      <c r="AB1827" s="121">
        <f t="shared" si="300"/>
        <v>0.20168453036811068</v>
      </c>
      <c r="AC1827" s="121">
        <f t="shared" si="301"/>
        <v>0.87859661755510743</v>
      </c>
      <c r="AD1827" s="121">
        <f t="shared" si="302"/>
        <v>0.20168453036811068</v>
      </c>
      <c r="AE1827" s="121" t="str">
        <f t="shared" si="303"/>
        <v/>
      </c>
      <c r="AF1827" s="121" t="str">
        <f t="shared" si="304"/>
        <v/>
      </c>
      <c r="BK1827" s="130"/>
      <c r="BL1827" s="130">
        <f t="shared" si="296"/>
        <v>8.3008000000001303</v>
      </c>
      <c r="BM1827" s="147">
        <f t="shared" si="297"/>
        <v>0.30681843293026284</v>
      </c>
      <c r="BN1827" s="130">
        <f t="shared" si="298"/>
        <v>5.3214066206452859E-4</v>
      </c>
      <c r="BO1827" s="130" t="str">
        <f t="shared" si="294"/>
        <v/>
      </c>
      <c r="BP1827" s="122" t="str">
        <f t="shared" si="295"/>
        <v/>
      </c>
    </row>
    <row r="1828" spans="26:68" ht="20.100000000000001" customHeight="1" x14ac:dyDescent="0.25">
      <c r="Z1828" s="121">
        <v>1293</v>
      </c>
      <c r="AA1828" s="121">
        <f t="shared" si="299"/>
        <v>1.1719999999999997</v>
      </c>
      <c r="AB1828" s="121">
        <f t="shared" si="300"/>
        <v>0.20074285201209183</v>
      </c>
      <c r="AC1828" s="121">
        <f t="shared" si="301"/>
        <v>0.87940147192398821</v>
      </c>
      <c r="AD1828" s="121">
        <f t="shared" si="302"/>
        <v>0.20074285201209183</v>
      </c>
      <c r="AE1828" s="121" t="str">
        <f t="shared" si="303"/>
        <v/>
      </c>
      <c r="AF1828" s="121" t="str">
        <f t="shared" si="304"/>
        <v/>
      </c>
      <c r="BK1828" s="130"/>
      <c r="BL1828" s="130">
        <f t="shared" si="296"/>
        <v>8.3072000000001296</v>
      </c>
      <c r="BM1828" s="147">
        <f t="shared" si="297"/>
        <v>0.30628629226819831</v>
      </c>
      <c r="BN1828" s="130">
        <f t="shared" si="298"/>
        <v>5.3146316800584126E-4</v>
      </c>
      <c r="BO1828" s="130" t="str">
        <f t="shared" si="294"/>
        <v/>
      </c>
      <c r="BP1828" s="122" t="str">
        <f t="shared" si="295"/>
        <v/>
      </c>
    </row>
    <row r="1829" spans="26:68" ht="20.100000000000001" customHeight="1" x14ac:dyDescent="0.25">
      <c r="Z1829" s="121">
        <v>1294</v>
      </c>
      <c r="AA1829" s="121">
        <f t="shared" si="299"/>
        <v>1.1760000000000002</v>
      </c>
      <c r="AB1829" s="121">
        <f t="shared" si="300"/>
        <v>0.19980237355078795</v>
      </c>
      <c r="AC1829" s="121">
        <f t="shared" si="301"/>
        <v>0.88020256197107138</v>
      </c>
      <c r="AD1829" s="121">
        <f t="shared" si="302"/>
        <v>0.19980237355078795</v>
      </c>
      <c r="AE1829" s="121" t="str">
        <f t="shared" si="303"/>
        <v/>
      </c>
      <c r="AF1829" s="121" t="str">
        <f t="shared" si="304"/>
        <v/>
      </c>
      <c r="BK1829" s="130"/>
      <c r="BL1829" s="130">
        <f t="shared" si="296"/>
        <v>8.3136000000001289</v>
      </c>
      <c r="BM1829" s="147">
        <f t="shared" si="297"/>
        <v>0.30575482910019247</v>
      </c>
      <c r="BN1829" s="130">
        <f t="shared" si="298"/>
        <v>5.3078574949655399E-4</v>
      </c>
      <c r="BO1829" s="130" t="str">
        <f t="shared" si="294"/>
        <v/>
      </c>
      <c r="BP1829" s="122" t="str">
        <f t="shared" si="295"/>
        <v/>
      </c>
    </row>
    <row r="1830" spans="26:68" ht="20.100000000000001" customHeight="1" x14ac:dyDescent="0.25">
      <c r="Z1830" s="130">
        <v>1295</v>
      </c>
      <c r="AA1830" s="121">
        <f t="shared" si="299"/>
        <v>1.1799999999999997</v>
      </c>
      <c r="AB1830" s="121">
        <f t="shared" si="300"/>
        <v>0.19886311938727594</v>
      </c>
      <c r="AC1830" s="121">
        <f t="shared" si="301"/>
        <v>0.88099989254479927</v>
      </c>
      <c r="AD1830" s="121">
        <f t="shared" si="302"/>
        <v>0.19886311938727594</v>
      </c>
      <c r="AE1830" s="121" t="str">
        <f t="shared" si="303"/>
        <v/>
      </c>
      <c r="AF1830" s="121" t="str">
        <f t="shared" si="304"/>
        <v/>
      </c>
      <c r="AM1830" s="130"/>
      <c r="AZ1830" s="130"/>
      <c r="BK1830" s="130"/>
      <c r="BL1830" s="130">
        <f t="shared" si="296"/>
        <v>8.3200000000001282</v>
      </c>
      <c r="BM1830" s="147">
        <f t="shared" si="297"/>
        <v>0.30522404335069592</v>
      </c>
      <c r="BN1830" s="130">
        <f t="shared" si="298"/>
        <v>5.3010840965550532E-4</v>
      </c>
      <c r="BO1830" s="130" t="str">
        <f t="shared" si="294"/>
        <v/>
      </c>
      <c r="BP1830" s="122" t="str">
        <f t="shared" si="295"/>
        <v/>
      </c>
    </row>
    <row r="1831" spans="26:68" ht="20.100000000000001" customHeight="1" x14ac:dyDescent="0.25">
      <c r="Z1831" s="121">
        <v>1296</v>
      </c>
      <c r="AA1831" s="121">
        <f t="shared" si="299"/>
        <v>1.1840000000000002</v>
      </c>
      <c r="AB1831" s="121">
        <f t="shared" si="300"/>
        <v>0.19792511375148211</v>
      </c>
      <c r="AC1831" s="121">
        <f t="shared" si="301"/>
        <v>0.88179346859088092</v>
      </c>
      <c r="AD1831" s="121">
        <f t="shared" si="302"/>
        <v>0.19792511375148211</v>
      </c>
      <c r="AE1831" s="121" t="str">
        <f t="shared" si="303"/>
        <v/>
      </c>
      <c r="AF1831" s="121" t="str">
        <f t="shared" si="304"/>
        <v/>
      </c>
      <c r="BK1831" s="130"/>
      <c r="BL1831" s="130">
        <f t="shared" si="296"/>
        <v>8.3264000000001275</v>
      </c>
      <c r="BM1831" s="147">
        <f t="shared" si="297"/>
        <v>0.30469393494104041</v>
      </c>
      <c r="BN1831" s="130">
        <f t="shared" si="298"/>
        <v>5.2943115159220788E-4</v>
      </c>
      <c r="BO1831" s="130" t="str">
        <f t="shared" si="294"/>
        <v/>
      </c>
      <c r="BP1831" s="122" t="str">
        <f t="shared" si="295"/>
        <v/>
      </c>
    </row>
    <row r="1832" spans="26:68" ht="20.100000000000001" customHeight="1" x14ac:dyDescent="0.25">
      <c r="Z1832" s="121">
        <v>1297</v>
      </c>
      <c r="AA1832" s="121">
        <f t="shared" si="299"/>
        <v>1.1879999999999997</v>
      </c>
      <c r="AB1832" s="121">
        <f t="shared" si="300"/>
        <v>0.19698838069945057</v>
      </c>
      <c r="AC1832" s="121">
        <f t="shared" si="301"/>
        <v>0.88258329515159728</v>
      </c>
      <c r="AD1832" s="121">
        <f t="shared" si="302"/>
        <v>0.19698838069945057</v>
      </c>
      <c r="AE1832" s="121" t="str">
        <f t="shared" si="303"/>
        <v/>
      </c>
      <c r="AF1832" s="121" t="str">
        <f t="shared" si="304"/>
        <v/>
      </c>
      <c r="BK1832" s="130"/>
      <c r="BL1832" s="130">
        <f t="shared" si="296"/>
        <v>8.3328000000001268</v>
      </c>
      <c r="BM1832" s="147">
        <f t="shared" si="297"/>
        <v>0.3041645037894482</v>
      </c>
      <c r="BN1832" s="130">
        <f t="shared" si="298"/>
        <v>5.2875397840351779E-4</v>
      </c>
      <c r="BO1832" s="130" t="str">
        <f t="shared" si="294"/>
        <v/>
      </c>
      <c r="BP1832" s="122" t="str">
        <f t="shared" si="295"/>
        <v/>
      </c>
    </row>
    <row r="1833" spans="26:68" ht="20.100000000000001" customHeight="1" x14ac:dyDescent="0.25">
      <c r="Z1833" s="121">
        <v>1298</v>
      </c>
      <c r="AA1833" s="121">
        <f t="shared" si="299"/>
        <v>1.1920000000000002</v>
      </c>
      <c r="AB1833" s="121">
        <f t="shared" si="300"/>
        <v>0.19605294411262605</v>
      </c>
      <c r="AC1833" s="121">
        <f t="shared" si="301"/>
        <v>0.88336937736510468</v>
      </c>
      <c r="AD1833" s="121">
        <f t="shared" si="302"/>
        <v>0.19605294411262605</v>
      </c>
      <c r="AE1833" s="121" t="str">
        <f t="shared" si="303"/>
        <v/>
      </c>
      <c r="AF1833" s="121" t="str">
        <f t="shared" si="304"/>
        <v/>
      </c>
      <c r="BK1833" s="130"/>
      <c r="BL1833" s="130">
        <f t="shared" si="296"/>
        <v>8.3392000000001261</v>
      </c>
      <c r="BM1833" s="147">
        <f t="shared" si="297"/>
        <v>0.30363574981104469</v>
      </c>
      <c r="BN1833" s="130">
        <f t="shared" si="298"/>
        <v>5.2807689317485584E-4</v>
      </c>
      <c r="BO1833" s="130" t="str">
        <f t="shared" si="294"/>
        <v/>
      </c>
      <c r="BP1833" s="122" t="str">
        <f t="shared" si="295"/>
        <v/>
      </c>
    </row>
    <row r="1834" spans="26:68" ht="20.100000000000001" customHeight="1" x14ac:dyDescent="0.25">
      <c r="Z1834" s="121">
        <v>1299</v>
      </c>
      <c r="AA1834" s="121">
        <f t="shared" si="299"/>
        <v>1.1959999999999997</v>
      </c>
      <c r="AB1834" s="121">
        <f t="shared" si="300"/>
        <v>0.19511882769715705</v>
      </c>
      <c r="AC1834" s="121">
        <f t="shared" si="301"/>
        <v>0.88415172046473456</v>
      </c>
      <c r="AD1834" s="121">
        <f t="shared" si="302"/>
        <v>0.19511882769715705</v>
      </c>
      <c r="AE1834" s="121" t="str">
        <f t="shared" si="303"/>
        <v/>
      </c>
      <c r="AF1834" s="121" t="str">
        <f t="shared" si="304"/>
        <v/>
      </c>
      <c r="BK1834" s="130"/>
      <c r="BL1834" s="130">
        <f t="shared" si="296"/>
        <v>8.3456000000001254</v>
      </c>
      <c r="BM1834" s="147">
        <f t="shared" si="297"/>
        <v>0.30310767291786983</v>
      </c>
      <c r="BN1834" s="130">
        <f t="shared" si="298"/>
        <v>5.2739989897970796E-4</v>
      </c>
      <c r="BO1834" s="130" t="str">
        <f t="shared" si="294"/>
        <v/>
      </c>
      <c r="BP1834" s="122" t="str">
        <f t="shared" si="295"/>
        <v/>
      </c>
    </row>
    <row r="1835" spans="26:68" ht="20.100000000000001" customHeight="1" x14ac:dyDescent="0.25">
      <c r="Z1835" s="121">
        <v>1300</v>
      </c>
      <c r="AA1835" s="121">
        <f t="shared" si="299"/>
        <v>1.2000000000000002</v>
      </c>
      <c r="AB1835" s="121">
        <f t="shared" si="300"/>
        <v>0.19418605498321292</v>
      </c>
      <c r="AC1835" s="121">
        <f t="shared" si="301"/>
        <v>0.88493032977829178</v>
      </c>
      <c r="AD1835" s="121">
        <f t="shared" si="302"/>
        <v>0.19418605498321292</v>
      </c>
      <c r="AE1835" s="121" t="str">
        <f t="shared" si="303"/>
        <v/>
      </c>
      <c r="AF1835" s="121" t="str">
        <f t="shared" si="304"/>
        <v/>
      </c>
      <c r="BK1835" s="130"/>
      <c r="BL1835" s="130">
        <f t="shared" si="296"/>
        <v>8.3520000000001247</v>
      </c>
      <c r="BM1835" s="147">
        <f t="shared" si="297"/>
        <v>0.30258027301889012</v>
      </c>
      <c r="BN1835" s="130">
        <f t="shared" si="298"/>
        <v>5.2672299888023577E-4</v>
      </c>
      <c r="BO1835" s="130" t="str">
        <f t="shared" si="294"/>
        <v/>
      </c>
      <c r="BP1835" s="122" t="str">
        <f t="shared" si="295"/>
        <v/>
      </c>
    </row>
    <row r="1836" spans="26:68" ht="20.100000000000001" customHeight="1" x14ac:dyDescent="0.25">
      <c r="Z1836" s="130">
        <v>1301</v>
      </c>
      <c r="AA1836" s="121">
        <f t="shared" si="299"/>
        <v>1.2039999999999997</v>
      </c>
      <c r="AB1836" s="121">
        <f t="shared" si="300"/>
        <v>0.19325464932432182</v>
      </c>
      <c r="AC1836" s="121">
        <f t="shared" si="301"/>
        <v>0.8857052107273482</v>
      </c>
      <c r="AD1836" s="121">
        <f t="shared" si="302"/>
        <v>0.19325464932432182</v>
      </c>
      <c r="AE1836" s="121" t="str">
        <f t="shared" si="303"/>
        <v/>
      </c>
      <c r="AF1836" s="121" t="str">
        <f t="shared" si="304"/>
        <v/>
      </c>
      <c r="AM1836" s="130"/>
      <c r="AZ1836" s="130"/>
      <c r="BK1836" s="130"/>
      <c r="BL1836" s="130">
        <f t="shared" si="296"/>
        <v>8.358400000000124</v>
      </c>
      <c r="BM1836" s="147">
        <f t="shared" si="297"/>
        <v>0.30205355002000989</v>
      </c>
      <c r="BN1836" s="130">
        <f t="shared" si="298"/>
        <v>5.2604619592677704E-4</v>
      </c>
      <c r="BO1836" s="130" t="str">
        <f t="shared" si="294"/>
        <v/>
      </c>
      <c r="BP1836" s="122" t="str">
        <f t="shared" si="295"/>
        <v/>
      </c>
    </row>
    <row r="1837" spans="26:68" ht="20.100000000000001" customHeight="1" x14ac:dyDescent="0.25">
      <c r="Z1837" s="121">
        <v>1302</v>
      </c>
      <c r="AA1837" s="121">
        <f t="shared" si="299"/>
        <v>1.2080000000000002</v>
      </c>
      <c r="AB1837" s="121">
        <f t="shared" si="300"/>
        <v>0.19232463389672244</v>
      </c>
      <c r="AC1837" s="121">
        <f t="shared" si="301"/>
        <v>0.88647636882653602</v>
      </c>
      <c r="AD1837" s="121">
        <f t="shared" si="302"/>
        <v>0.19232463389672244</v>
      </c>
      <c r="AE1837" s="121" t="str">
        <f t="shared" si="303"/>
        <v/>
      </c>
      <c r="AF1837" s="121" t="str">
        <f t="shared" si="304"/>
        <v/>
      </c>
      <c r="BK1837" s="130"/>
      <c r="BL1837" s="130">
        <f t="shared" si="296"/>
        <v>8.3648000000001232</v>
      </c>
      <c r="BM1837" s="147">
        <f t="shared" si="297"/>
        <v>0.30152750382408311</v>
      </c>
      <c r="BN1837" s="130">
        <f t="shared" si="298"/>
        <v>5.2536949315717951E-4</v>
      </c>
      <c r="BO1837" s="130" t="str">
        <f t="shared" si="294"/>
        <v/>
      </c>
      <c r="BP1837" s="122" t="str">
        <f t="shared" si="295"/>
        <v/>
      </c>
    </row>
    <row r="1838" spans="26:68" ht="20.100000000000001" customHeight="1" x14ac:dyDescent="0.25">
      <c r="Z1838" s="121">
        <v>1303</v>
      </c>
      <c r="AA1838" s="121">
        <f t="shared" si="299"/>
        <v>1.2119999999999997</v>
      </c>
      <c r="AB1838" s="121">
        <f t="shared" si="300"/>
        <v>0.19139603169873612</v>
      </c>
      <c r="AC1838" s="121">
        <f t="shared" si="301"/>
        <v>0.88724380968283612</v>
      </c>
      <c r="AD1838" s="121">
        <f t="shared" si="302"/>
        <v>0.19139603169873612</v>
      </c>
      <c r="AE1838" s="121" t="str">
        <f t="shared" si="303"/>
        <v/>
      </c>
      <c r="AF1838" s="121" t="str">
        <f t="shared" si="304"/>
        <v/>
      </c>
      <c r="BK1838" s="130"/>
      <c r="BL1838" s="130">
        <f t="shared" si="296"/>
        <v>8.3712000000001225</v>
      </c>
      <c r="BM1838" s="147">
        <f t="shared" si="297"/>
        <v>0.30100213433092593</v>
      </c>
      <c r="BN1838" s="130">
        <f t="shared" si="298"/>
        <v>5.2469289359946547E-4</v>
      </c>
      <c r="BO1838" s="130" t="str">
        <f t="shared" si="294"/>
        <v/>
      </c>
      <c r="BP1838" s="122" t="str">
        <f t="shared" si="295"/>
        <v/>
      </c>
    </row>
    <row r="1839" spans="26:68" ht="20.100000000000001" customHeight="1" x14ac:dyDescent="0.25">
      <c r="Z1839" s="121">
        <v>1304</v>
      </c>
      <c r="AA1839" s="121">
        <f t="shared" si="299"/>
        <v>1.2160000000000002</v>
      </c>
      <c r="AB1839" s="121">
        <f t="shared" si="300"/>
        <v>0.19046886555015335</v>
      </c>
      <c r="AC1839" s="121">
        <f t="shared" si="301"/>
        <v>0.8880075389948664</v>
      </c>
      <c r="AD1839" s="121">
        <f t="shared" si="302"/>
        <v>0.19046886555015335</v>
      </c>
      <c r="AE1839" s="121" t="str">
        <f t="shared" si="303"/>
        <v/>
      </c>
      <c r="AF1839" s="121" t="str">
        <f t="shared" si="304"/>
        <v/>
      </c>
      <c r="BK1839" s="130"/>
      <c r="BL1839" s="130">
        <f t="shared" si="296"/>
        <v>8.3776000000001218</v>
      </c>
      <c r="BM1839" s="147">
        <f t="shared" si="297"/>
        <v>0.30047744143732646</v>
      </c>
      <c r="BN1839" s="130">
        <f t="shared" si="298"/>
        <v>5.2401640026883411E-4</v>
      </c>
      <c r="BO1839" s="130" t="str">
        <f t="shared" si="294"/>
        <v/>
      </c>
      <c r="BP1839" s="122" t="str">
        <f t="shared" si="295"/>
        <v/>
      </c>
    </row>
    <row r="1840" spans="26:68" ht="20.100000000000001" customHeight="1" x14ac:dyDescent="0.25">
      <c r="Z1840" s="121">
        <v>1305</v>
      </c>
      <c r="AA1840" s="121">
        <f t="shared" si="299"/>
        <v>1.2199999999999998</v>
      </c>
      <c r="AB1840" s="121">
        <f t="shared" si="300"/>
        <v>0.1895431580916403</v>
      </c>
      <c r="AC1840" s="121">
        <f t="shared" si="301"/>
        <v>0.88876756255216538</v>
      </c>
      <c r="AD1840" s="121">
        <f t="shared" si="302"/>
        <v>0.1895431580916403</v>
      </c>
      <c r="AE1840" s="121" t="str">
        <f t="shared" si="303"/>
        <v/>
      </c>
      <c r="AF1840" s="121" t="str">
        <f t="shared" si="304"/>
        <v/>
      </c>
      <c r="BK1840" s="130"/>
      <c r="BL1840" s="130">
        <f t="shared" si="296"/>
        <v>8.3840000000001211</v>
      </c>
      <c r="BM1840" s="147">
        <f t="shared" si="297"/>
        <v>0.29995342503705763</v>
      </c>
      <c r="BN1840" s="130">
        <f t="shared" si="298"/>
        <v>5.2334001616938242E-4</v>
      </c>
      <c r="BO1840" s="130" t="str">
        <f t="shared" si="294"/>
        <v/>
      </c>
      <c r="BP1840" s="122" t="str">
        <f t="shared" si="295"/>
        <v/>
      </c>
    </row>
    <row r="1841" spans="26:68" ht="20.100000000000001" customHeight="1" x14ac:dyDescent="0.25">
      <c r="Z1841" s="121">
        <v>1306</v>
      </c>
      <c r="AA1841" s="121">
        <f t="shared" si="299"/>
        <v>1.2240000000000002</v>
      </c>
      <c r="AB1841" s="121">
        <f t="shared" si="300"/>
        <v>0.18861893178415948</v>
      </c>
      <c r="AC1841" s="121">
        <f t="shared" si="301"/>
        <v>0.88952388623447554</v>
      </c>
      <c r="AD1841" s="121">
        <f t="shared" si="302"/>
        <v>0.18861893178415948</v>
      </c>
      <c r="AE1841" s="121" t="str">
        <f t="shared" si="303"/>
        <v/>
      </c>
      <c r="AF1841" s="121" t="str">
        <f t="shared" si="304"/>
        <v/>
      </c>
      <c r="BK1841" s="130"/>
      <c r="BL1841" s="130">
        <f t="shared" si="296"/>
        <v>8.3904000000001204</v>
      </c>
      <c r="BM1841" s="147">
        <f t="shared" si="297"/>
        <v>0.29943008502088825</v>
      </c>
      <c r="BN1841" s="130">
        <f t="shared" si="298"/>
        <v>5.2266374429343898E-4</v>
      </c>
      <c r="BO1841" s="130" t="str">
        <f t="shared" si="294"/>
        <v/>
      </c>
      <c r="BP1841" s="122" t="str">
        <f t="shared" si="295"/>
        <v/>
      </c>
    </row>
    <row r="1842" spans="26:68" ht="20.100000000000001" customHeight="1" x14ac:dyDescent="0.25">
      <c r="Z1842" s="121">
        <v>1307</v>
      </c>
      <c r="AA1842" s="121">
        <f t="shared" si="299"/>
        <v>1.2279999999999998</v>
      </c>
      <c r="AB1842" s="121">
        <f t="shared" si="300"/>
        <v>0.18769620890841079</v>
      </c>
      <c r="AC1842" s="121">
        <f t="shared" si="301"/>
        <v>0.89027651601102231</v>
      </c>
      <c r="AD1842" s="121">
        <f t="shared" si="302"/>
        <v>0.18769620890841079</v>
      </c>
      <c r="AE1842" s="121" t="str">
        <f t="shared" si="303"/>
        <v/>
      </c>
      <c r="AF1842" s="121" t="str">
        <f t="shared" si="304"/>
        <v/>
      </c>
      <c r="BK1842" s="130"/>
      <c r="BL1842" s="130">
        <f t="shared" si="296"/>
        <v>8.3968000000001197</v>
      </c>
      <c r="BM1842" s="147">
        <f t="shared" si="297"/>
        <v>0.29890742127659481</v>
      </c>
      <c r="BN1842" s="130">
        <f t="shared" si="298"/>
        <v>5.2198758762139752E-4</v>
      </c>
      <c r="BO1842" s="130" t="str">
        <f t="shared" si="294"/>
        <v/>
      </c>
      <c r="BP1842" s="122" t="str">
        <f t="shared" si="295"/>
        <v/>
      </c>
    </row>
    <row r="1843" spans="26:68" ht="20.100000000000001" customHeight="1" x14ac:dyDescent="0.25">
      <c r="Z1843" s="130">
        <v>1308</v>
      </c>
      <c r="AA1843" s="121">
        <f t="shared" si="299"/>
        <v>1.2320000000000002</v>
      </c>
      <c r="AB1843" s="121">
        <f t="shared" si="300"/>
        <v>0.18677501156428639</v>
      </c>
      <c r="AC1843" s="121">
        <f t="shared" si="301"/>
        <v>0.89102545793979304</v>
      </c>
      <c r="AD1843" s="121">
        <f t="shared" si="302"/>
        <v>0.18677501156428639</v>
      </c>
      <c r="AE1843" s="121" t="str">
        <f t="shared" si="303"/>
        <v/>
      </c>
      <c r="AF1843" s="121" t="str">
        <f t="shared" si="304"/>
        <v/>
      </c>
      <c r="AM1843" s="130"/>
      <c r="AZ1843" s="130"/>
      <c r="BK1843" s="130"/>
      <c r="BL1843" s="130">
        <f t="shared" si="296"/>
        <v>8.403200000000119</v>
      </c>
      <c r="BM1843" s="147">
        <f t="shared" si="297"/>
        <v>0.29838543368897341</v>
      </c>
      <c r="BN1843" s="130">
        <f t="shared" si="298"/>
        <v>5.2131154912332667E-4</v>
      </c>
      <c r="BO1843" s="130" t="str">
        <f t="shared" si="294"/>
        <v/>
      </c>
      <c r="BP1843" s="122" t="str">
        <f t="shared" si="295"/>
        <v/>
      </c>
    </row>
    <row r="1844" spans="26:68" ht="20.100000000000001" customHeight="1" x14ac:dyDescent="0.25">
      <c r="Z1844" s="121">
        <v>1309</v>
      </c>
      <c r="AA1844" s="121">
        <f t="shared" si="299"/>
        <v>1.2359999999999998</v>
      </c>
      <c r="AB1844" s="121">
        <f t="shared" si="300"/>
        <v>0.18585536167034583</v>
      </c>
      <c r="AC1844" s="121">
        <f t="shared" si="301"/>
        <v>0.89177071816681164</v>
      </c>
      <c r="AD1844" s="121">
        <f t="shared" si="302"/>
        <v>0.18585536167034583</v>
      </c>
      <c r="AE1844" s="121" t="str">
        <f t="shared" si="303"/>
        <v/>
      </c>
      <c r="AF1844" s="121" t="str">
        <f t="shared" si="304"/>
        <v/>
      </c>
      <c r="BK1844" s="130"/>
      <c r="BL1844" s="130">
        <f t="shared" si="296"/>
        <v>8.4096000000001183</v>
      </c>
      <c r="BM1844" s="147">
        <f t="shared" si="297"/>
        <v>0.29786412213985008</v>
      </c>
      <c r="BN1844" s="130">
        <f t="shared" si="298"/>
        <v>5.2063563175691607E-4</v>
      </c>
      <c r="BO1844" s="130" t="str">
        <f t="shared" si="294"/>
        <v/>
      </c>
      <c r="BP1844" s="122" t="str">
        <f t="shared" si="295"/>
        <v/>
      </c>
    </row>
    <row r="1845" spans="26:68" ht="20.100000000000001" customHeight="1" x14ac:dyDescent="0.25">
      <c r="Z1845" s="121">
        <v>1310</v>
      </c>
      <c r="AA1845" s="121">
        <f t="shared" si="299"/>
        <v>1.2400000000000002</v>
      </c>
      <c r="AB1845" s="121">
        <f t="shared" si="300"/>
        <v>0.18493728096330525</v>
      </c>
      <c r="AC1845" s="121">
        <f t="shared" si="301"/>
        <v>0.89251230292541317</v>
      </c>
      <c r="AD1845" s="121">
        <f t="shared" si="302"/>
        <v>0.18493728096330525</v>
      </c>
      <c r="AE1845" s="121" t="str">
        <f t="shared" si="303"/>
        <v/>
      </c>
      <c r="AF1845" s="121" t="str">
        <f t="shared" si="304"/>
        <v/>
      </c>
      <c r="BK1845" s="130"/>
      <c r="BL1845" s="130">
        <f t="shared" si="296"/>
        <v>8.4160000000001176</v>
      </c>
      <c r="BM1845" s="147">
        <f t="shared" si="297"/>
        <v>0.29734348650809317</v>
      </c>
      <c r="BN1845" s="130">
        <f t="shared" si="298"/>
        <v>5.1995983846869764E-4</v>
      </c>
      <c r="BO1845" s="130" t="str">
        <f t="shared" si="294"/>
        <v/>
      </c>
      <c r="BP1845" s="122" t="str">
        <f t="shared" si="295"/>
        <v/>
      </c>
    </row>
    <row r="1846" spans="26:68" ht="20.100000000000001" customHeight="1" x14ac:dyDescent="0.25">
      <c r="Z1846" s="121">
        <v>1311</v>
      </c>
      <c r="AA1846" s="121">
        <f t="shared" si="299"/>
        <v>1.2439999999999998</v>
      </c>
      <c r="AB1846" s="121">
        <f t="shared" si="300"/>
        <v>0.1840207909975464</v>
      </c>
      <c r="AC1846" s="121">
        <f t="shared" si="301"/>
        <v>0.89325021853551456</v>
      </c>
      <c r="AD1846" s="121">
        <f t="shared" si="302"/>
        <v>0.1840207909975464</v>
      </c>
      <c r="AE1846" s="121" t="str">
        <f t="shared" si="303"/>
        <v/>
      </c>
      <c r="AF1846" s="121" t="str">
        <f t="shared" si="304"/>
        <v/>
      </c>
      <c r="BK1846" s="130"/>
      <c r="BL1846" s="130">
        <f t="shared" si="296"/>
        <v>8.4224000000001169</v>
      </c>
      <c r="BM1846" s="147">
        <f t="shared" si="297"/>
        <v>0.29682352666962447</v>
      </c>
      <c r="BN1846" s="130">
        <f t="shared" si="298"/>
        <v>5.1928417219321288E-4</v>
      </c>
      <c r="BO1846" s="130" t="str">
        <f t="shared" si="294"/>
        <v/>
      </c>
      <c r="BP1846" s="122" t="str">
        <f t="shared" si="295"/>
        <v/>
      </c>
    </row>
    <row r="1847" spans="26:68" ht="20.100000000000001" customHeight="1" x14ac:dyDescent="0.25">
      <c r="Z1847" s="121">
        <v>1312</v>
      </c>
      <c r="AA1847" s="121">
        <f t="shared" si="299"/>
        <v>1.2480000000000002</v>
      </c>
      <c r="AB1847" s="121">
        <f t="shared" si="300"/>
        <v>0.18310591314463986</v>
      </c>
      <c r="AC1847" s="121">
        <f t="shared" si="301"/>
        <v>0.89398447140288551</v>
      </c>
      <c r="AD1847" s="121">
        <f t="shared" si="302"/>
        <v>0.18310591314463986</v>
      </c>
      <c r="AE1847" s="121" t="str">
        <f t="shared" si="303"/>
        <v/>
      </c>
      <c r="AF1847" s="121" t="str">
        <f t="shared" si="304"/>
        <v/>
      </c>
      <c r="BK1847" s="130"/>
      <c r="BL1847" s="130">
        <f t="shared" si="296"/>
        <v>8.4288000000001162</v>
      </c>
      <c r="BM1847" s="147">
        <f t="shared" si="297"/>
        <v>0.29630424249743126</v>
      </c>
      <c r="BN1847" s="130">
        <f t="shared" si="298"/>
        <v>5.1860863585490025E-4</v>
      </c>
      <c r="BO1847" s="130" t="str">
        <f t="shared" si="294"/>
        <v/>
      </c>
      <c r="BP1847" s="122" t="str">
        <f t="shared" si="295"/>
        <v/>
      </c>
    </row>
    <row r="1848" spans="26:68" ht="20.100000000000001" customHeight="1" x14ac:dyDescent="0.25">
      <c r="Z1848" s="121">
        <v>1313</v>
      </c>
      <c r="AA1848" s="121">
        <f t="shared" si="299"/>
        <v>1.2519999999999998</v>
      </c>
      <c r="AB1848" s="121">
        <f t="shared" si="300"/>
        <v>0.18219266859288816</v>
      </c>
      <c r="AC1848" s="121">
        <f t="shared" si="301"/>
        <v>0.89471506801841472</v>
      </c>
      <c r="AD1848" s="121">
        <f t="shared" si="302"/>
        <v>0.18219266859288816</v>
      </c>
      <c r="AE1848" s="121" t="str">
        <f t="shared" si="303"/>
        <v/>
      </c>
      <c r="AF1848" s="121" t="str">
        <f t="shared" si="304"/>
        <v/>
      </c>
      <c r="BK1848" s="130"/>
      <c r="BL1848" s="130">
        <f t="shared" si="296"/>
        <v>8.4352000000001155</v>
      </c>
      <c r="BM1848" s="147">
        <f t="shared" si="297"/>
        <v>0.29578563386157636</v>
      </c>
      <c r="BN1848" s="130">
        <f t="shared" si="298"/>
        <v>5.1793323236509758E-4</v>
      </c>
      <c r="BO1848" s="130" t="str">
        <f t="shared" si="294"/>
        <v/>
      </c>
      <c r="BP1848" s="122" t="str">
        <f t="shared" si="295"/>
        <v/>
      </c>
    </row>
    <row r="1849" spans="26:68" ht="20.100000000000001" customHeight="1" x14ac:dyDescent="0.25">
      <c r="Z1849" s="130">
        <v>1314</v>
      </c>
      <c r="AA1849" s="121">
        <f t="shared" si="299"/>
        <v>1.2560000000000002</v>
      </c>
      <c r="AB1849" s="121">
        <f t="shared" si="300"/>
        <v>0.18128107834688265</v>
      </c>
      <c r="AC1849" s="121">
        <f t="shared" si="301"/>
        <v>0.89544201495737774</v>
      </c>
      <c r="AD1849" s="121">
        <f t="shared" si="302"/>
        <v>0.18128107834688265</v>
      </c>
      <c r="AE1849" s="121" t="str">
        <f t="shared" si="303"/>
        <v/>
      </c>
      <c r="AF1849" s="121" t="str">
        <f t="shared" si="304"/>
        <v/>
      </c>
      <c r="AM1849" s="130"/>
      <c r="AZ1849" s="130"/>
      <c r="BK1849" s="130"/>
      <c r="BL1849" s="130">
        <f t="shared" si="296"/>
        <v>8.4416000000001148</v>
      </c>
      <c r="BM1849" s="147">
        <f t="shared" si="297"/>
        <v>0.29526770062921126</v>
      </c>
      <c r="BN1849" s="130">
        <f t="shared" si="298"/>
        <v>5.1725796462487317E-4</v>
      </c>
      <c r="BO1849" s="130" t="str">
        <f t="shared" si="294"/>
        <v/>
      </c>
      <c r="BP1849" s="122" t="str">
        <f t="shared" si="295"/>
        <v/>
      </c>
    </row>
    <row r="1850" spans="26:68" ht="20.100000000000001" customHeight="1" x14ac:dyDescent="0.25">
      <c r="Z1850" s="121">
        <v>1315</v>
      </c>
      <c r="AA1850" s="121">
        <f t="shared" si="299"/>
        <v>1.2599999999999998</v>
      </c>
      <c r="AB1850" s="121">
        <f t="shared" si="300"/>
        <v>0.18037116322708038</v>
      </c>
      <c r="AC1850" s="121">
        <f t="shared" si="301"/>
        <v>0.89616531887869966</v>
      </c>
      <c r="AD1850" s="121">
        <f t="shared" si="302"/>
        <v>0.18037116322708038</v>
      </c>
      <c r="AE1850" s="121" t="str">
        <f t="shared" si="303"/>
        <v/>
      </c>
      <c r="AF1850" s="121" t="str">
        <f t="shared" si="304"/>
        <v/>
      </c>
      <c r="BK1850" s="130"/>
      <c r="BL1850" s="130">
        <f t="shared" si="296"/>
        <v>8.4480000000001141</v>
      </c>
      <c r="BM1850" s="147">
        <f t="shared" si="297"/>
        <v>0.29475044266458639</v>
      </c>
      <c r="BN1850" s="130">
        <f t="shared" si="298"/>
        <v>5.1658283552458162E-4</v>
      </c>
      <c r="BO1850" s="130" t="str">
        <f t="shared" si="294"/>
        <v/>
      </c>
      <c r="BP1850" s="122" t="str">
        <f t="shared" si="295"/>
        <v/>
      </c>
    </row>
    <row r="1851" spans="26:68" ht="20.100000000000001" customHeight="1" x14ac:dyDescent="0.25">
      <c r="Z1851" s="121">
        <v>1316</v>
      </c>
      <c r="AA1851" s="121">
        <f t="shared" si="299"/>
        <v>1.2640000000000002</v>
      </c>
      <c r="AB1851" s="121">
        <f t="shared" si="300"/>
        <v>0.17946294386939476</v>
      </c>
      <c r="AC1851" s="121">
        <f t="shared" si="301"/>
        <v>0.89688498652421877</v>
      </c>
      <c r="AD1851" s="121">
        <f t="shared" si="302"/>
        <v>0.17946294386939476</v>
      </c>
      <c r="AE1851" s="121" t="str">
        <f t="shared" si="303"/>
        <v/>
      </c>
      <c r="AF1851" s="121" t="str">
        <f t="shared" si="304"/>
        <v/>
      </c>
      <c r="BK1851" s="130"/>
      <c r="BL1851" s="130">
        <f t="shared" si="296"/>
        <v>8.4544000000001134</v>
      </c>
      <c r="BM1851" s="147">
        <f t="shared" si="297"/>
        <v>0.29423385982906181</v>
      </c>
      <c r="BN1851" s="130">
        <f t="shared" si="298"/>
        <v>5.1590784794125488E-4</v>
      </c>
      <c r="BO1851" s="130" t="str">
        <f t="shared" si="294"/>
        <v/>
      </c>
      <c r="BP1851" s="122" t="str">
        <f t="shared" si="295"/>
        <v/>
      </c>
    </row>
    <row r="1852" spans="26:68" ht="20.100000000000001" customHeight="1" x14ac:dyDescent="0.25">
      <c r="Z1852" s="121">
        <v>1317</v>
      </c>
      <c r="AA1852" s="121">
        <f t="shared" si="299"/>
        <v>1.2679999999999998</v>
      </c>
      <c r="AB1852" s="121">
        <f t="shared" si="300"/>
        <v>0.178556440724806</v>
      </c>
      <c r="AC1852" s="121">
        <f t="shared" si="301"/>
        <v>0.89760102471794712</v>
      </c>
      <c r="AD1852" s="121">
        <f t="shared" si="302"/>
        <v>0.178556440724806</v>
      </c>
      <c r="AE1852" s="121" t="str">
        <f t="shared" si="303"/>
        <v/>
      </c>
      <c r="AF1852" s="121" t="str">
        <f t="shared" si="304"/>
        <v/>
      </c>
      <c r="BK1852" s="130"/>
      <c r="BL1852" s="130">
        <f t="shared" si="296"/>
        <v>8.4608000000001127</v>
      </c>
      <c r="BM1852" s="147">
        <f t="shared" si="297"/>
        <v>0.29371795198112055</v>
      </c>
      <c r="BN1852" s="130">
        <f t="shared" si="298"/>
        <v>5.1523300474221045E-4</v>
      </c>
      <c r="BO1852" s="130" t="str">
        <f t="shared" si="294"/>
        <v/>
      </c>
      <c r="BP1852" s="122" t="str">
        <f t="shared" si="295"/>
        <v/>
      </c>
    </row>
    <row r="1853" spans="26:68" ht="20.100000000000001" customHeight="1" x14ac:dyDescent="0.25">
      <c r="Z1853" s="121">
        <v>1318</v>
      </c>
      <c r="AA1853" s="121">
        <f t="shared" si="299"/>
        <v>1.2720000000000002</v>
      </c>
      <c r="AB1853" s="121">
        <f t="shared" si="300"/>
        <v>0.1776516740589851</v>
      </c>
      <c r="AC1853" s="121">
        <f t="shared" si="301"/>
        <v>0.89831344036533045</v>
      </c>
      <c r="AD1853" s="121">
        <f t="shared" si="302"/>
        <v>0.1776516740589851</v>
      </c>
      <c r="AE1853" s="121" t="str">
        <f t="shared" si="303"/>
        <v/>
      </c>
      <c r="AF1853" s="121" t="str">
        <f t="shared" si="304"/>
        <v/>
      </c>
      <c r="BK1853" s="130"/>
      <c r="BL1853" s="130">
        <f t="shared" si="296"/>
        <v>8.467200000000112</v>
      </c>
      <c r="BM1853" s="147">
        <f t="shared" si="297"/>
        <v>0.29320271897637834</v>
      </c>
      <c r="BN1853" s="130">
        <f t="shared" si="298"/>
        <v>5.1455830878294195E-4</v>
      </c>
      <c r="BO1853" s="130" t="str">
        <f t="shared" si="294"/>
        <v/>
      </c>
      <c r="BP1853" s="122" t="str">
        <f t="shared" si="295"/>
        <v/>
      </c>
    </row>
    <row r="1854" spans="26:68" ht="20.100000000000001" customHeight="1" x14ac:dyDescent="0.25">
      <c r="Z1854" s="121">
        <v>1319</v>
      </c>
      <c r="AA1854" s="121">
        <f t="shared" si="299"/>
        <v>1.2759999999999998</v>
      </c>
      <c r="AB1854" s="121">
        <f t="shared" si="300"/>
        <v>0.17674866395193792</v>
      </c>
      <c r="AC1854" s="121">
        <f t="shared" si="301"/>
        <v>0.89902224045250567</v>
      </c>
      <c r="AD1854" s="121">
        <f t="shared" si="302"/>
        <v>0.17674866395193792</v>
      </c>
      <c r="AE1854" s="121" t="str">
        <f t="shared" si="303"/>
        <v/>
      </c>
      <c r="AF1854" s="121" t="str">
        <f t="shared" si="304"/>
        <v/>
      </c>
      <c r="BK1854" s="130"/>
      <c r="BL1854" s="130">
        <f t="shared" si="296"/>
        <v>8.4736000000001113</v>
      </c>
      <c r="BM1854" s="147">
        <f t="shared" si="297"/>
        <v>0.2926881606675954</v>
      </c>
      <c r="BN1854" s="130">
        <f t="shared" si="298"/>
        <v>5.1388376290806281E-4</v>
      </c>
      <c r="BO1854" s="130" t="str">
        <f t="shared" si="294"/>
        <v/>
      </c>
      <c r="BP1854" s="122" t="str">
        <f t="shared" si="295"/>
        <v/>
      </c>
    </row>
    <row r="1855" spans="26:68" ht="20.100000000000001" customHeight="1" x14ac:dyDescent="0.25">
      <c r="Z1855" s="121">
        <v>1320</v>
      </c>
      <c r="AA1855" s="121">
        <f t="shared" si="299"/>
        <v>1.2800000000000002</v>
      </c>
      <c r="AB1855" s="121">
        <f t="shared" si="300"/>
        <v>0.17584743029766231</v>
      </c>
      <c r="AC1855" s="121">
        <f t="shared" si="301"/>
        <v>0.89972743204555794</v>
      </c>
      <c r="AD1855" s="121">
        <f t="shared" si="302"/>
        <v>0.17584743029766231</v>
      </c>
      <c r="AE1855" s="121" t="str">
        <f t="shared" si="303"/>
        <v/>
      </c>
      <c r="AF1855" s="121" t="str">
        <f t="shared" si="304"/>
        <v/>
      </c>
      <c r="BK1855" s="130"/>
      <c r="BL1855" s="130">
        <f t="shared" si="296"/>
        <v>8.4800000000001106</v>
      </c>
      <c r="BM1855" s="147">
        <f t="shared" si="297"/>
        <v>0.29217427690468734</v>
      </c>
      <c r="BN1855" s="130">
        <f t="shared" si="298"/>
        <v>5.1320936995025157E-4</v>
      </c>
      <c r="BO1855" s="130" t="str">
        <f t="shared" si="294"/>
        <v/>
      </c>
      <c r="BP1855" s="122" t="str">
        <f t="shared" si="295"/>
        <v/>
      </c>
    </row>
    <row r="1856" spans="26:68" ht="20.100000000000001" customHeight="1" x14ac:dyDescent="0.25">
      <c r="Z1856" s="130">
        <v>1321</v>
      </c>
      <c r="AA1856" s="121">
        <f t="shared" si="299"/>
        <v>1.2839999999999998</v>
      </c>
      <c r="AB1856" s="121">
        <f t="shared" si="300"/>
        <v>0.1749479928038255</v>
      </c>
      <c r="AC1856" s="121">
        <f t="shared" si="301"/>
        <v>0.90042902228977573</v>
      </c>
      <c r="AD1856" s="121">
        <f t="shared" si="302"/>
        <v>0.1749479928038255</v>
      </c>
      <c r="AE1856" s="121" t="str">
        <f t="shared" si="303"/>
        <v/>
      </c>
      <c r="AF1856" s="121" t="str">
        <f t="shared" si="304"/>
        <v/>
      </c>
      <c r="AM1856" s="130"/>
      <c r="AZ1856" s="130"/>
      <c r="BK1856" s="130"/>
      <c r="BL1856" s="130">
        <f t="shared" si="296"/>
        <v>8.4864000000001099</v>
      </c>
      <c r="BM1856" s="147">
        <f t="shared" si="297"/>
        <v>0.29166106753473708</v>
      </c>
      <c r="BN1856" s="130">
        <f t="shared" si="298"/>
        <v>5.1253513273086249E-4</v>
      </c>
      <c r="BO1856" s="130" t="str">
        <f t="shared" si="294"/>
        <v/>
      </c>
      <c r="BP1856" s="122" t="str">
        <f t="shared" si="295"/>
        <v/>
      </c>
    </row>
    <row r="1857" spans="26:68" ht="20.100000000000001" customHeight="1" x14ac:dyDescent="0.25">
      <c r="Z1857" s="121">
        <v>1322</v>
      </c>
      <c r="AA1857" s="121">
        <f t="shared" si="299"/>
        <v>1.2880000000000003</v>
      </c>
      <c r="AB1857" s="121">
        <f t="shared" si="300"/>
        <v>0.17405037099145421</v>
      </c>
      <c r="AC1857" s="121">
        <f t="shared" si="301"/>
        <v>0.90112701840890552</v>
      </c>
      <c r="AD1857" s="121">
        <f t="shared" si="302"/>
        <v>0.17405037099145421</v>
      </c>
      <c r="AE1857" s="121" t="str">
        <f t="shared" si="303"/>
        <v/>
      </c>
      <c r="AF1857" s="121" t="str">
        <f t="shared" si="304"/>
        <v/>
      </c>
      <c r="BK1857" s="130"/>
      <c r="BL1857" s="130">
        <f t="shared" si="296"/>
        <v>8.4928000000001092</v>
      </c>
      <c r="BM1857" s="147">
        <f t="shared" si="297"/>
        <v>0.29114853240200622</v>
      </c>
      <c r="BN1857" s="130">
        <f t="shared" si="298"/>
        <v>5.1186105406181293E-4</v>
      </c>
      <c r="BO1857" s="130" t="str">
        <f t="shared" si="294"/>
        <v/>
      </c>
      <c r="BP1857" s="122" t="str">
        <f t="shared" si="295"/>
        <v/>
      </c>
    </row>
    <row r="1858" spans="26:68" ht="20.100000000000001" customHeight="1" x14ac:dyDescent="0.25">
      <c r="Z1858" s="121">
        <v>1323</v>
      </c>
      <c r="AA1858" s="121">
        <f t="shared" si="299"/>
        <v>1.2919999999999998</v>
      </c>
      <c r="AB1858" s="121">
        <f t="shared" si="300"/>
        <v>0.17315458419464502</v>
      </c>
      <c r="AC1858" s="121">
        <f t="shared" si="301"/>
        <v>0.90182142770440321</v>
      </c>
      <c r="AD1858" s="121">
        <f t="shared" si="302"/>
        <v>0.17315458419464502</v>
      </c>
      <c r="AE1858" s="121" t="str">
        <f t="shared" si="303"/>
        <v/>
      </c>
      <c r="AF1858" s="121" t="str">
        <f t="shared" si="304"/>
        <v/>
      </c>
      <c r="BK1858" s="130"/>
      <c r="BL1858" s="130">
        <f t="shared" si="296"/>
        <v>8.4992000000001084</v>
      </c>
      <c r="BM1858" s="147">
        <f t="shared" si="297"/>
        <v>0.29063667134794441</v>
      </c>
      <c r="BN1858" s="130">
        <f t="shared" si="298"/>
        <v>5.1118713674158656E-4</v>
      </c>
      <c r="BO1858" s="130" t="str">
        <f t="shared" si="294"/>
        <v/>
      </c>
      <c r="BP1858" s="122" t="str">
        <f t="shared" si="295"/>
        <v/>
      </c>
    </row>
    <row r="1859" spans="26:68" ht="20.100000000000001" customHeight="1" x14ac:dyDescent="0.25">
      <c r="Z1859" s="121">
        <v>1324</v>
      </c>
      <c r="AA1859" s="121">
        <f t="shared" si="299"/>
        <v>1.2960000000000003</v>
      </c>
      <c r="AB1859" s="121">
        <f t="shared" si="300"/>
        <v>0.17226065156028758</v>
      </c>
      <c r="AC1859" s="121">
        <f t="shared" si="301"/>
        <v>0.90251225755468756</v>
      </c>
      <c r="AD1859" s="121">
        <f t="shared" si="302"/>
        <v>0.17226065156028758</v>
      </c>
      <c r="AE1859" s="121" t="str">
        <f t="shared" si="303"/>
        <v/>
      </c>
      <c r="AF1859" s="121" t="str">
        <f t="shared" si="304"/>
        <v/>
      </c>
      <c r="BK1859" s="130"/>
      <c r="BL1859" s="130">
        <f t="shared" si="296"/>
        <v>8.5056000000001077</v>
      </c>
      <c r="BM1859" s="147">
        <f t="shared" si="297"/>
        <v>0.29012548421120282</v>
      </c>
      <c r="BN1859" s="130">
        <f t="shared" si="298"/>
        <v>5.1051338355856402E-4</v>
      </c>
      <c r="BO1859" s="130" t="str">
        <f t="shared" si="294"/>
        <v/>
      </c>
      <c r="BP1859" s="122" t="str">
        <f t="shared" si="295"/>
        <v/>
      </c>
    </row>
    <row r="1860" spans="26:68" ht="20.100000000000001" customHeight="1" x14ac:dyDescent="0.25">
      <c r="Z1860" s="121">
        <v>1325</v>
      </c>
      <c r="AA1860" s="121">
        <f t="shared" si="299"/>
        <v>1.2999999999999998</v>
      </c>
      <c r="AB1860" s="121">
        <f t="shared" si="300"/>
        <v>0.17136859204780741</v>
      </c>
      <c r="AC1860" s="121">
        <f t="shared" si="301"/>
        <v>0.9031995154143897</v>
      </c>
      <c r="AD1860" s="121">
        <f t="shared" si="302"/>
        <v>0.17136859204780741</v>
      </c>
      <c r="AE1860" s="121" t="str">
        <f t="shared" si="303"/>
        <v/>
      </c>
      <c r="AF1860" s="121" t="str">
        <f t="shared" si="304"/>
        <v/>
      </c>
      <c r="BK1860" s="130"/>
      <c r="BL1860" s="130">
        <f t="shared" si="296"/>
        <v>8.512000000000107</v>
      </c>
      <c r="BM1860" s="147">
        <f t="shared" si="297"/>
        <v>0.28961497082764426</v>
      </c>
      <c r="BN1860" s="130">
        <f t="shared" si="298"/>
        <v>5.0983979729019024E-4</v>
      </c>
      <c r="BO1860" s="130" t="str">
        <f t="shared" si="294"/>
        <v/>
      </c>
      <c r="BP1860" s="122" t="str">
        <f t="shared" si="295"/>
        <v/>
      </c>
    </row>
    <row r="1861" spans="26:68" ht="20.100000000000001" customHeight="1" x14ac:dyDescent="0.25">
      <c r="Z1861" s="121">
        <v>1326</v>
      </c>
      <c r="AA1861" s="121">
        <f t="shared" si="299"/>
        <v>1.3040000000000003</v>
      </c>
      <c r="AB1861" s="121">
        <f t="shared" si="300"/>
        <v>0.17047842442892194</v>
      </c>
      <c r="AC1861" s="121">
        <f t="shared" si="301"/>
        <v>0.90388320881360318</v>
      </c>
      <c r="AD1861" s="121">
        <f t="shared" si="302"/>
        <v>0.17047842442892194</v>
      </c>
      <c r="AE1861" s="121" t="str">
        <f t="shared" si="303"/>
        <v/>
      </c>
      <c r="AF1861" s="121" t="str">
        <f t="shared" si="304"/>
        <v/>
      </c>
      <c r="BK1861" s="130"/>
      <c r="BL1861" s="130">
        <f t="shared" si="296"/>
        <v>8.5184000000001063</v>
      </c>
      <c r="BM1861" s="147">
        <f t="shared" si="297"/>
        <v>0.28910513103035407</v>
      </c>
      <c r="BN1861" s="130">
        <f t="shared" si="298"/>
        <v>5.0916638070236386E-4</v>
      </c>
      <c r="BO1861" s="130" t="str">
        <f t="shared" si="294"/>
        <v/>
      </c>
      <c r="BP1861" s="122" t="str">
        <f t="shared" si="295"/>
        <v/>
      </c>
    </row>
    <row r="1862" spans="26:68" ht="20.100000000000001" customHeight="1" x14ac:dyDescent="0.25">
      <c r="Z1862" s="130">
        <v>1327</v>
      </c>
      <c r="AA1862" s="121">
        <f t="shared" si="299"/>
        <v>1.3079999999999998</v>
      </c>
      <c r="AB1862" s="121">
        <f t="shared" si="300"/>
        <v>0.16959016728741586</v>
      </c>
      <c r="AC1862" s="121">
        <f t="shared" si="301"/>
        <v>0.90456334535713256</v>
      </c>
      <c r="AD1862" s="121">
        <f t="shared" si="302"/>
        <v>0.16959016728741586</v>
      </c>
      <c r="AE1862" s="121" t="str">
        <f t="shared" si="303"/>
        <v/>
      </c>
      <c r="AF1862" s="121" t="str">
        <f t="shared" si="304"/>
        <v/>
      </c>
      <c r="AM1862" s="130"/>
      <c r="AZ1862" s="130"/>
      <c r="BK1862" s="130"/>
      <c r="BL1862" s="130">
        <f t="shared" si="296"/>
        <v>8.5248000000001056</v>
      </c>
      <c r="BM1862" s="147">
        <f t="shared" si="297"/>
        <v>0.2885959646496517</v>
      </c>
      <c r="BN1862" s="130">
        <f t="shared" si="298"/>
        <v>5.0849313654999229E-4</v>
      </c>
      <c r="BO1862" s="130" t="str">
        <f t="shared" si="294"/>
        <v/>
      </c>
      <c r="BP1862" s="122" t="str">
        <f t="shared" si="295"/>
        <v/>
      </c>
    </row>
    <row r="1863" spans="26:68" ht="20.100000000000001" customHeight="1" x14ac:dyDescent="0.25">
      <c r="Z1863" s="121">
        <v>1328</v>
      </c>
      <c r="AA1863" s="121">
        <f t="shared" si="299"/>
        <v>1.3120000000000003</v>
      </c>
      <c r="AB1863" s="121">
        <f t="shared" si="300"/>
        <v>0.16870383901892946</v>
      </c>
      <c r="AC1863" s="121">
        <f t="shared" si="301"/>
        <v>0.90523993272374159</v>
      </c>
      <c r="AD1863" s="121">
        <f t="shared" si="302"/>
        <v>0.16870383901892946</v>
      </c>
      <c r="AE1863" s="121" t="str">
        <f t="shared" si="303"/>
        <v/>
      </c>
      <c r="AF1863" s="121" t="str">
        <f t="shared" si="304"/>
        <v/>
      </c>
      <c r="BK1863" s="130"/>
      <c r="BL1863" s="130">
        <f t="shared" si="296"/>
        <v>8.5312000000001049</v>
      </c>
      <c r="BM1863" s="147">
        <f t="shared" si="297"/>
        <v>0.28808747151310171</v>
      </c>
      <c r="BN1863" s="130">
        <f t="shared" si="298"/>
        <v>5.0782006757693621E-4</v>
      </c>
      <c r="BO1863" s="130" t="str">
        <f t="shared" si="294"/>
        <v/>
      </c>
      <c r="BP1863" s="122" t="str">
        <f t="shared" si="295"/>
        <v/>
      </c>
    </row>
    <row r="1864" spans="26:68" ht="20.100000000000001" customHeight="1" x14ac:dyDescent="0.25">
      <c r="Z1864" s="121">
        <v>1329</v>
      </c>
      <c r="AA1864" s="121">
        <f t="shared" si="299"/>
        <v>1.3159999999999998</v>
      </c>
      <c r="AB1864" s="121">
        <f t="shared" si="300"/>
        <v>0.16781945783076629</v>
      </c>
      <c r="AC1864" s="121">
        <f t="shared" si="301"/>
        <v>0.90591297866539944</v>
      </c>
      <c r="AD1864" s="121">
        <f t="shared" si="302"/>
        <v>0.16781945783076629</v>
      </c>
      <c r="AE1864" s="121" t="str">
        <f t="shared" si="303"/>
        <v/>
      </c>
      <c r="AF1864" s="121" t="str">
        <f t="shared" si="304"/>
        <v/>
      </c>
      <c r="BK1864" s="130"/>
      <c r="BL1864" s="130">
        <f t="shared" si="296"/>
        <v>8.5376000000001042</v>
      </c>
      <c r="BM1864" s="147">
        <f t="shared" si="297"/>
        <v>0.28757965144552478</v>
      </c>
      <c r="BN1864" s="130">
        <f t="shared" si="298"/>
        <v>5.0714717651595409E-4</v>
      </c>
      <c r="BO1864" s="130" t="str">
        <f t="shared" si="294"/>
        <v/>
      </c>
      <c r="BP1864" s="122" t="str">
        <f t="shared" si="295"/>
        <v/>
      </c>
    </row>
    <row r="1865" spans="26:68" ht="20.100000000000001" customHeight="1" x14ac:dyDescent="0.25">
      <c r="Z1865" s="121">
        <v>1330</v>
      </c>
      <c r="AA1865" s="121">
        <f t="shared" si="299"/>
        <v>1.3200000000000003</v>
      </c>
      <c r="AB1865" s="121">
        <f t="shared" si="300"/>
        <v>0.16693704174171375</v>
      </c>
      <c r="AC1865" s="121">
        <f t="shared" si="301"/>
        <v>0.90658249100652832</v>
      </c>
      <c r="AD1865" s="121">
        <f t="shared" si="302"/>
        <v>0.16693704174171375</v>
      </c>
      <c r="AE1865" s="121" t="str">
        <f t="shared" si="303"/>
        <v/>
      </c>
      <c r="AF1865" s="121" t="str">
        <f t="shared" si="304"/>
        <v/>
      </c>
      <c r="BK1865" s="130"/>
      <c r="BL1865" s="130">
        <f t="shared" si="296"/>
        <v>8.5440000000001035</v>
      </c>
      <c r="BM1865" s="147">
        <f t="shared" si="297"/>
        <v>0.28707250426900882</v>
      </c>
      <c r="BN1865" s="130">
        <f t="shared" si="298"/>
        <v>5.0647446608897972E-4</v>
      </c>
      <c r="BO1865" s="130" t="str">
        <f t="shared" si="294"/>
        <v/>
      </c>
      <c r="BP1865" s="122" t="str">
        <f t="shared" si="295"/>
        <v/>
      </c>
    </row>
    <row r="1866" spans="26:68" ht="20.100000000000001" customHeight="1" x14ac:dyDescent="0.25">
      <c r="Z1866" s="121">
        <v>1331</v>
      </c>
      <c r="AA1866" s="121">
        <f t="shared" si="299"/>
        <v>1.3239999999999998</v>
      </c>
      <c r="AB1866" s="121">
        <f t="shared" si="300"/>
        <v>0.16605660858188256</v>
      </c>
      <c r="AC1866" s="121">
        <f t="shared" si="301"/>
        <v>0.90724847764324723</v>
      </c>
      <c r="AD1866" s="121">
        <f t="shared" si="302"/>
        <v>0.16605660858188256</v>
      </c>
      <c r="AE1866" s="121" t="str">
        <f t="shared" si="303"/>
        <v/>
      </c>
      <c r="AF1866" s="121" t="str">
        <f t="shared" si="304"/>
        <v/>
      </c>
      <c r="BK1866" s="130"/>
      <c r="BL1866" s="130">
        <f t="shared" si="296"/>
        <v>8.5504000000001028</v>
      </c>
      <c r="BM1866" s="147">
        <f t="shared" si="297"/>
        <v>0.28656602980291984</v>
      </c>
      <c r="BN1866" s="130">
        <f t="shared" si="298"/>
        <v>5.0580193900684467E-4</v>
      </c>
      <c r="BO1866" s="130" t="str">
        <f t="shared" si="294"/>
        <v/>
      </c>
      <c r="BP1866" s="122" t="str">
        <f t="shared" si="295"/>
        <v/>
      </c>
    </row>
    <row r="1867" spans="26:68" ht="20.100000000000001" customHeight="1" x14ac:dyDescent="0.25">
      <c r="Z1867" s="121">
        <v>1332</v>
      </c>
      <c r="AA1867" s="121">
        <f t="shared" si="299"/>
        <v>1.3280000000000003</v>
      </c>
      <c r="AB1867" s="121">
        <f t="shared" si="300"/>
        <v>0.16517817599255935</v>
      </c>
      <c r="AC1867" s="121">
        <f t="shared" si="301"/>
        <v>0.90791094654261906</v>
      </c>
      <c r="AD1867" s="121">
        <f t="shared" si="302"/>
        <v>0.16517817599255935</v>
      </c>
      <c r="AE1867" s="121" t="str">
        <f t="shared" si="303"/>
        <v/>
      </c>
      <c r="AF1867" s="121" t="str">
        <f t="shared" si="304"/>
        <v/>
      </c>
      <c r="BK1867" s="130"/>
      <c r="BL1867" s="130">
        <f t="shared" si="296"/>
        <v>8.5568000000001021</v>
      </c>
      <c r="BM1867" s="147">
        <f t="shared" si="297"/>
        <v>0.286060227863913</v>
      </c>
      <c r="BN1867" s="130">
        <f t="shared" si="298"/>
        <v>5.0512959796883417E-4</v>
      </c>
      <c r="BO1867" s="130" t="str">
        <f t="shared" si="294"/>
        <v/>
      </c>
      <c r="BP1867" s="122" t="str">
        <f t="shared" si="295"/>
        <v/>
      </c>
    </row>
    <row r="1868" spans="26:68" ht="20.100000000000001" customHeight="1" x14ac:dyDescent="0.25">
      <c r="Z1868" s="121">
        <v>1333</v>
      </c>
      <c r="AA1868" s="121">
        <f t="shared" si="299"/>
        <v>1.3319999999999999</v>
      </c>
      <c r="AB1868" s="121">
        <f t="shared" si="300"/>
        <v>0.16430176142607786</v>
      </c>
      <c r="AC1868" s="121">
        <f t="shared" si="301"/>
        <v>0.90856990574189322</v>
      </c>
      <c r="AD1868" s="121">
        <f t="shared" si="302"/>
        <v>0.16430176142607786</v>
      </c>
      <c r="AE1868" s="121" t="str">
        <f t="shared" si="303"/>
        <v/>
      </c>
      <c r="AF1868" s="121" t="str">
        <f t="shared" si="304"/>
        <v/>
      </c>
      <c r="BK1868" s="130"/>
      <c r="BL1868" s="130">
        <f t="shared" si="296"/>
        <v>8.5632000000001014</v>
      </c>
      <c r="BM1868" s="147">
        <f t="shared" si="297"/>
        <v>0.28555509826594416</v>
      </c>
      <c r="BN1868" s="130">
        <f t="shared" si="298"/>
        <v>5.0445744566440798E-4</v>
      </c>
      <c r="BO1868" s="130" t="str">
        <f t="shared" si="294"/>
        <v/>
      </c>
      <c r="BP1868" s="122" t="str">
        <f t="shared" si="295"/>
        <v/>
      </c>
    </row>
    <row r="1869" spans="26:68" ht="20.100000000000001" customHeight="1" x14ac:dyDescent="0.25">
      <c r="Z1869" s="130">
        <v>1334</v>
      </c>
      <c r="AA1869" s="121">
        <f t="shared" si="299"/>
        <v>1.3360000000000003</v>
      </c>
      <c r="AB1869" s="121">
        <f t="shared" si="300"/>
        <v>0.16342738214570313</v>
      </c>
      <c r="AC1869" s="121">
        <f t="shared" si="301"/>
        <v>0.90922536334775095</v>
      </c>
      <c r="AD1869" s="121">
        <f t="shared" si="302"/>
        <v>0.16342738214570313</v>
      </c>
      <c r="AE1869" s="121" t="str">
        <f t="shared" si="303"/>
        <v/>
      </c>
      <c r="AF1869" s="121" t="str">
        <f t="shared" si="304"/>
        <v/>
      </c>
      <c r="AM1869" s="130"/>
      <c r="AZ1869" s="130"/>
      <c r="BK1869" s="130"/>
      <c r="BL1869" s="130">
        <f t="shared" si="296"/>
        <v>8.5696000000001007</v>
      </c>
      <c r="BM1869" s="147">
        <f t="shared" si="297"/>
        <v>0.28505064082027975</v>
      </c>
      <c r="BN1869" s="130">
        <f t="shared" si="298"/>
        <v>5.03785484771202E-4</v>
      </c>
      <c r="BO1869" s="130" t="str">
        <f t="shared" si="294"/>
        <v/>
      </c>
      <c r="BP1869" s="122" t="str">
        <f t="shared" si="295"/>
        <v/>
      </c>
    </row>
    <row r="1870" spans="26:68" ht="20.100000000000001" customHeight="1" x14ac:dyDescent="0.25">
      <c r="Z1870" s="121">
        <v>1335</v>
      </c>
      <c r="AA1870" s="121">
        <f t="shared" si="299"/>
        <v>1.3399999999999999</v>
      </c>
      <c r="AB1870" s="121">
        <f t="shared" si="300"/>
        <v>0.16255505522553418</v>
      </c>
      <c r="AC1870" s="121">
        <f t="shared" si="301"/>
        <v>0.90987732753554751</v>
      </c>
      <c r="AD1870" s="121">
        <f t="shared" si="302"/>
        <v>0.16255505522553418</v>
      </c>
      <c r="AE1870" s="121" t="str">
        <f t="shared" si="303"/>
        <v/>
      </c>
      <c r="AF1870" s="121" t="str">
        <f t="shared" si="304"/>
        <v/>
      </c>
      <c r="BK1870" s="130"/>
      <c r="BL1870" s="130">
        <f t="shared" si="296"/>
        <v>8.5760000000001</v>
      </c>
      <c r="BM1870" s="147">
        <f t="shared" si="297"/>
        <v>0.28454685533550855</v>
      </c>
      <c r="BN1870" s="130">
        <f t="shared" si="298"/>
        <v>5.0311371795569437E-4</v>
      </c>
      <c r="BO1870" s="130" t="str">
        <f t="shared" si="294"/>
        <v/>
      </c>
      <c r="BP1870" s="122" t="str">
        <f t="shared" si="295"/>
        <v/>
      </c>
    </row>
    <row r="1871" spans="26:68" ht="20.100000000000001" customHeight="1" x14ac:dyDescent="0.25">
      <c r="Z1871" s="121">
        <v>1336</v>
      </c>
      <c r="AA1871" s="121">
        <f t="shared" si="299"/>
        <v>1.3440000000000003</v>
      </c>
      <c r="AB1871" s="121">
        <f t="shared" si="300"/>
        <v>0.1616847975504194</v>
      </c>
      <c r="AC1871" s="121">
        <f t="shared" si="301"/>
        <v>0.91052580654855697</v>
      </c>
      <c r="AD1871" s="121">
        <f t="shared" si="302"/>
        <v>0.1616847975504194</v>
      </c>
      <c r="AE1871" s="121" t="str">
        <f t="shared" si="303"/>
        <v/>
      </c>
      <c r="AF1871" s="121" t="str">
        <f t="shared" si="304"/>
        <v/>
      </c>
      <c r="BK1871" s="130"/>
      <c r="BL1871" s="130">
        <f t="shared" si="296"/>
        <v>8.5824000000000993</v>
      </c>
      <c r="BM1871" s="147">
        <f t="shared" si="297"/>
        <v>0.28404374161755286</v>
      </c>
      <c r="BN1871" s="130">
        <f t="shared" si="298"/>
        <v>5.0244214787475983E-4</v>
      </c>
      <c r="BO1871" s="130" t="str">
        <f t="shared" si="294"/>
        <v/>
      </c>
      <c r="BP1871" s="122" t="str">
        <f t="shared" si="295"/>
        <v/>
      </c>
    </row>
    <row r="1872" spans="26:68" ht="20.100000000000001" customHeight="1" x14ac:dyDescent="0.25">
      <c r="Z1872" s="121">
        <v>1337</v>
      </c>
      <c r="AA1872" s="121">
        <f t="shared" si="299"/>
        <v>1.3479999999999999</v>
      </c>
      <c r="AB1872" s="121">
        <f t="shared" si="300"/>
        <v>0.16081662581589054</v>
      </c>
      <c r="AC1872" s="121">
        <f t="shared" si="301"/>
        <v>0.91117080869721345</v>
      </c>
      <c r="AD1872" s="121">
        <f t="shared" si="302"/>
        <v>0.16081662581589054</v>
      </c>
      <c r="AE1872" s="121" t="str">
        <f t="shared" si="303"/>
        <v/>
      </c>
      <c r="AF1872" s="121" t="str">
        <f t="shared" si="304"/>
        <v/>
      </c>
      <c r="BK1872" s="130"/>
      <c r="BL1872" s="130">
        <f t="shared" si="296"/>
        <v>8.5888000000000986</v>
      </c>
      <c r="BM1872" s="147">
        <f t="shared" si="297"/>
        <v>0.2835412994696781</v>
      </c>
      <c r="BN1872" s="130">
        <f t="shared" si="298"/>
        <v>5.0177077717311613E-4</v>
      </c>
      <c r="BO1872" s="130" t="str">
        <f t="shared" si="294"/>
        <v/>
      </c>
      <c r="BP1872" s="122" t="str">
        <f t="shared" si="295"/>
        <v/>
      </c>
    </row>
    <row r="1873" spans="26:68" ht="20.100000000000001" customHeight="1" x14ac:dyDescent="0.25">
      <c r="Z1873" s="121">
        <v>1338</v>
      </c>
      <c r="AA1873" s="121">
        <f t="shared" si="299"/>
        <v>1.3520000000000003</v>
      </c>
      <c r="AB1873" s="121">
        <f t="shared" si="300"/>
        <v>0.15995055652810899</v>
      </c>
      <c r="AC1873" s="121">
        <f t="shared" si="301"/>
        <v>0.91181234235835484</v>
      </c>
      <c r="AD1873" s="121">
        <f t="shared" si="302"/>
        <v>0.15995055652810899</v>
      </c>
      <c r="AE1873" s="121" t="str">
        <f t="shared" si="303"/>
        <v/>
      </c>
      <c r="AF1873" s="121" t="str">
        <f t="shared" si="304"/>
        <v/>
      </c>
      <c r="BK1873" s="130"/>
      <c r="BL1873" s="130">
        <f t="shared" si="296"/>
        <v>8.5952000000000979</v>
      </c>
      <c r="BM1873" s="147">
        <f t="shared" si="297"/>
        <v>0.28303952869250498</v>
      </c>
      <c r="BN1873" s="130">
        <f t="shared" si="298"/>
        <v>5.0109960848493396E-4</v>
      </c>
      <c r="BO1873" s="130" t="str">
        <f t="shared" si="294"/>
        <v/>
      </c>
      <c r="BP1873" s="122" t="str">
        <f t="shared" si="295"/>
        <v/>
      </c>
    </row>
    <row r="1874" spans="26:68" ht="20.100000000000001" customHeight="1" x14ac:dyDescent="0.25">
      <c r="Z1874" s="121">
        <v>1339</v>
      </c>
      <c r="AA1874" s="121">
        <f t="shared" si="299"/>
        <v>1.3559999999999999</v>
      </c>
      <c r="AB1874" s="121">
        <f t="shared" si="300"/>
        <v>0.15908660600383065</v>
      </c>
      <c r="AC1874" s="121">
        <f t="shared" si="301"/>
        <v>0.91245041597446463</v>
      </c>
      <c r="AD1874" s="121">
        <f t="shared" si="302"/>
        <v>0.15908660600383065</v>
      </c>
      <c r="AE1874" s="121" t="str">
        <f t="shared" si="303"/>
        <v/>
      </c>
      <c r="AF1874" s="121" t="str">
        <f t="shared" si="304"/>
        <v/>
      </c>
      <c r="BK1874" s="130"/>
      <c r="BL1874" s="130">
        <f t="shared" si="296"/>
        <v>8.6016000000000972</v>
      </c>
      <c r="BM1874" s="147">
        <f t="shared" si="297"/>
        <v>0.28253842908402005</v>
      </c>
      <c r="BN1874" s="130">
        <f t="shared" si="298"/>
        <v>5.0042864443394786E-4</v>
      </c>
      <c r="BO1874" s="130" t="str">
        <f t="shared" ref="BO1874:BO1937" si="305">IF(BM1874&lt;(1-$BK$534),BN1874,"")</f>
        <v/>
      </c>
      <c r="BP1874" s="122" t="str">
        <f t="shared" ref="BP1874:BP1937" si="306">IF(BM1874&lt;(1-$BK$540),BN1874,"")</f>
        <v/>
      </c>
    </row>
    <row r="1875" spans="26:68" ht="20.100000000000001" customHeight="1" x14ac:dyDescent="0.25">
      <c r="Z1875" s="130">
        <v>1340</v>
      </c>
      <c r="AA1875" s="121">
        <f t="shared" si="299"/>
        <v>1.3600000000000003</v>
      </c>
      <c r="AB1875" s="121">
        <f t="shared" si="300"/>
        <v>0.15822479037038298</v>
      </c>
      <c r="AC1875" s="121">
        <f t="shared" si="301"/>
        <v>0.91308503805291497</v>
      </c>
      <c r="AD1875" s="121">
        <f t="shared" si="302"/>
        <v>0.15822479037038298</v>
      </c>
      <c r="AE1875" s="121" t="str">
        <f t="shared" si="303"/>
        <v/>
      </c>
      <c r="AF1875" s="121" t="str">
        <f t="shared" si="304"/>
        <v/>
      </c>
      <c r="AM1875" s="130"/>
      <c r="AZ1875" s="130"/>
      <c r="BK1875" s="130"/>
      <c r="BL1875" s="130">
        <f t="shared" ref="BL1875:BL1938" si="307">BL1874+$BO$526</f>
        <v>8.6080000000000965</v>
      </c>
      <c r="BM1875" s="147">
        <f t="shared" ref="BM1875:BM1938" si="308">_xlfn.CHISQ.DIST.RT(BL1875,7)</f>
        <v>0.2820380004395861</v>
      </c>
      <c r="BN1875" s="130">
        <f t="shared" ref="BN1875:BN1938" si="309">BM1875-BM1876</f>
        <v>4.9975788763267914E-4</v>
      </c>
      <c r="BO1875" s="130" t="str">
        <f t="shared" si="305"/>
        <v/>
      </c>
      <c r="BP1875" s="122" t="str">
        <f t="shared" si="306"/>
        <v/>
      </c>
    </row>
    <row r="1876" spans="26:68" ht="20.100000000000001" customHeight="1" x14ac:dyDescent="0.25">
      <c r="Z1876" s="121">
        <v>1341</v>
      </c>
      <c r="AA1876" s="121">
        <f t="shared" si="299"/>
        <v>1.3639999999999999</v>
      </c>
      <c r="AB1876" s="121">
        <f t="shared" si="300"/>
        <v>0.15736512556566029</v>
      </c>
      <c r="AC1876" s="121">
        <f t="shared" si="301"/>
        <v>0.91371621716520779</v>
      </c>
      <c r="AD1876" s="121">
        <f t="shared" si="302"/>
        <v>0.15736512556566029</v>
      </c>
      <c r="AE1876" s="121" t="str">
        <f t="shared" si="303"/>
        <v/>
      </c>
      <c r="AF1876" s="121" t="str">
        <f t="shared" si="304"/>
        <v/>
      </c>
      <c r="BK1876" s="130"/>
      <c r="BL1876" s="130">
        <f t="shared" si="307"/>
        <v>8.6144000000000958</v>
      </c>
      <c r="BM1876" s="147">
        <f t="shared" si="308"/>
        <v>0.28153824255195342</v>
      </c>
      <c r="BN1876" s="130">
        <f t="shared" si="309"/>
        <v>4.9908734068326854E-4</v>
      </c>
      <c r="BO1876" s="130" t="str">
        <f t="shared" si="305"/>
        <v/>
      </c>
      <c r="BP1876" s="122" t="str">
        <f t="shared" si="306"/>
        <v/>
      </c>
    </row>
    <row r="1877" spans="26:68" ht="20.100000000000001" customHeight="1" x14ac:dyDescent="0.25">
      <c r="Z1877" s="121">
        <v>1342</v>
      </c>
      <c r="AA1877" s="121">
        <f t="shared" si="299"/>
        <v>1.3680000000000003</v>
      </c>
      <c r="AB1877" s="121">
        <f t="shared" si="300"/>
        <v>0.15650762733813126</v>
      </c>
      <c r="AC1877" s="121">
        <f t="shared" si="301"/>
        <v>0.91434396194621836</v>
      </c>
      <c r="AD1877" s="121">
        <f t="shared" si="302"/>
        <v>0.15650762733813126</v>
      </c>
      <c r="AE1877" s="121" t="str">
        <f t="shared" si="303"/>
        <v/>
      </c>
      <c r="AF1877" s="121" t="str">
        <f t="shared" si="304"/>
        <v/>
      </c>
      <c r="BK1877" s="130"/>
      <c r="BL1877" s="130">
        <f t="shared" si="307"/>
        <v>8.6208000000000951</v>
      </c>
      <c r="BM1877" s="147">
        <f t="shared" si="308"/>
        <v>0.28103915521127015</v>
      </c>
      <c r="BN1877" s="130">
        <f t="shared" si="309"/>
        <v>4.9841700617642148E-4</v>
      </c>
      <c r="BO1877" s="130" t="str">
        <f t="shared" si="305"/>
        <v/>
      </c>
      <c r="BP1877" s="122" t="str">
        <f t="shared" si="306"/>
        <v/>
      </c>
    </row>
    <row r="1878" spans="26:68" ht="20.100000000000001" customHeight="1" x14ac:dyDescent="0.25">
      <c r="Z1878" s="121">
        <v>1343</v>
      </c>
      <c r="AA1878" s="121">
        <f t="shared" si="299"/>
        <v>1.3719999999999999</v>
      </c>
      <c r="AB1878" s="121">
        <f t="shared" si="300"/>
        <v>0.15565231124686443</v>
      </c>
      <c r="AC1878" s="121">
        <f t="shared" si="301"/>
        <v>0.91496828109343631</v>
      </c>
      <c r="AD1878" s="121">
        <f t="shared" si="302"/>
        <v>0.15565231124686443</v>
      </c>
      <c r="AE1878" s="121" t="str">
        <f t="shared" si="303"/>
        <v/>
      </c>
      <c r="AF1878" s="121" t="str">
        <f t="shared" si="304"/>
        <v/>
      </c>
      <c r="BK1878" s="130"/>
      <c r="BL1878" s="130">
        <f t="shared" si="307"/>
        <v>8.6272000000000943</v>
      </c>
      <c r="BM1878" s="147">
        <f t="shared" si="308"/>
        <v>0.28054073820509373</v>
      </c>
      <c r="BN1878" s="130">
        <f t="shared" si="309"/>
        <v>4.9774688669268485E-4</v>
      </c>
      <c r="BO1878" s="130" t="str">
        <f t="shared" si="305"/>
        <v/>
      </c>
      <c r="BP1878" s="122" t="str">
        <f t="shared" si="306"/>
        <v/>
      </c>
    </row>
    <row r="1879" spans="26:68" ht="20.100000000000001" customHeight="1" x14ac:dyDescent="0.25">
      <c r="Z1879" s="121">
        <v>1344</v>
      </c>
      <c r="AA1879" s="121">
        <f t="shared" ref="AA1879:AA1942" si="310">$AA$529+(Z1879*$AA$532)</f>
        <v>1.3760000000000003</v>
      </c>
      <c r="AB1879" s="121">
        <f t="shared" ref="AB1879:AB1942" si="311">_xlfn.NORM.DIST(AA1879,AA$525,AA$526,0)</f>
        <v>0.15479919266156569</v>
      </c>
      <c r="AC1879" s="121">
        <f t="shared" ref="AC1879:AC1942" si="312">_xlfn.NORM.DIST(AA1879,AA$525,AA$526,1)</f>
        <v>0.91558918336620965</v>
      </c>
      <c r="AD1879" s="121">
        <f t="shared" ref="AD1879:AD1942" si="313">IF(OR(AC1879&lt;$AE$531,AC1879&gt;$AE$532),AB1879,"")</f>
        <v>0.15479919266156569</v>
      </c>
      <c r="AE1879" s="121" t="str">
        <f t="shared" ref="AE1879:AE1942" si="314">IF(AND(AC1879&gt;$AE$531,AC1879&lt;$AE$532),AB1879,"")</f>
        <v/>
      </c>
      <c r="AF1879" s="121" t="str">
        <f t="shared" ref="AF1879:AF1942" si="315">IF(AB1879=MAX($AB$535:$AB$2535),AB1879,"")</f>
        <v/>
      </c>
      <c r="BK1879" s="130"/>
      <c r="BL1879" s="130">
        <f t="shared" si="307"/>
        <v>8.6336000000000936</v>
      </c>
      <c r="BM1879" s="147">
        <f t="shared" si="308"/>
        <v>0.28004299131840105</v>
      </c>
      <c r="BN1879" s="130">
        <f t="shared" si="309"/>
        <v>4.9707698480189189E-4</v>
      </c>
      <c r="BO1879" s="130" t="str">
        <f t="shared" si="305"/>
        <v/>
      </c>
      <c r="BP1879" s="122" t="str">
        <f t="shared" si="306"/>
        <v/>
      </c>
    </row>
    <row r="1880" spans="26:68" ht="20.100000000000001" customHeight="1" x14ac:dyDescent="0.25">
      <c r="Z1880" s="121">
        <v>1345</v>
      </c>
      <c r="AA1880" s="121">
        <f t="shared" si="310"/>
        <v>1.38</v>
      </c>
      <c r="AB1880" s="121">
        <f t="shared" si="311"/>
        <v>0.15394828676263372</v>
      </c>
      <c r="AC1880" s="121">
        <f t="shared" si="312"/>
        <v>0.91620667758498575</v>
      </c>
      <c r="AD1880" s="121">
        <f t="shared" si="313"/>
        <v>0.15394828676263372</v>
      </c>
      <c r="AE1880" s="121" t="str">
        <f t="shared" si="314"/>
        <v/>
      </c>
      <c r="AF1880" s="121" t="str">
        <f t="shared" si="315"/>
        <v/>
      </c>
      <c r="BK1880" s="130"/>
      <c r="BL1880" s="130">
        <f t="shared" si="307"/>
        <v>8.6400000000000929</v>
      </c>
      <c r="BM1880" s="147">
        <f t="shared" si="308"/>
        <v>0.27954591433359915</v>
      </c>
      <c r="BN1880" s="130">
        <f t="shared" si="309"/>
        <v>4.9640730306238501E-4</v>
      </c>
      <c r="BO1880" s="130" t="str">
        <f t="shared" si="305"/>
        <v/>
      </c>
      <c r="BP1880" s="122" t="str">
        <f t="shared" si="306"/>
        <v/>
      </c>
    </row>
    <row r="1881" spans="26:68" ht="20.100000000000001" customHeight="1" x14ac:dyDescent="0.25">
      <c r="Z1881" s="121">
        <v>1346</v>
      </c>
      <c r="AA1881" s="121">
        <f t="shared" si="310"/>
        <v>1.3840000000000003</v>
      </c>
      <c r="AB1881" s="121">
        <f t="shared" si="311"/>
        <v>0.1530996085412272</v>
      </c>
      <c r="AC1881" s="121">
        <f t="shared" si="312"/>
        <v>0.91682077263055572</v>
      </c>
      <c r="AD1881" s="121">
        <f t="shared" si="313"/>
        <v>0.1530996085412272</v>
      </c>
      <c r="AE1881" s="121" t="str">
        <f t="shared" si="314"/>
        <v/>
      </c>
      <c r="AF1881" s="121" t="str">
        <f t="shared" si="315"/>
        <v/>
      </c>
      <c r="BK1881" s="130"/>
      <c r="BL1881" s="130">
        <f t="shared" si="307"/>
        <v>8.6464000000000922</v>
      </c>
      <c r="BM1881" s="147">
        <f t="shared" si="308"/>
        <v>0.27904950703053677</v>
      </c>
      <c r="BN1881" s="130">
        <f t="shared" si="309"/>
        <v>4.9573784402290322E-4</v>
      </c>
      <c r="BO1881" s="130" t="str">
        <f t="shared" si="305"/>
        <v/>
      </c>
      <c r="BP1881" s="122" t="str">
        <f t="shared" si="306"/>
        <v/>
      </c>
    </row>
    <row r="1882" spans="26:68" ht="20.100000000000001" customHeight="1" x14ac:dyDescent="0.25">
      <c r="Z1882" s="130">
        <v>1347</v>
      </c>
      <c r="AA1882" s="121">
        <f t="shared" si="310"/>
        <v>1.3879999999999999</v>
      </c>
      <c r="AB1882" s="121">
        <f t="shared" si="311"/>
        <v>0.15225317279934966</v>
      </c>
      <c r="AC1882" s="121">
        <f t="shared" si="312"/>
        <v>0.91743147744329667</v>
      </c>
      <c r="AD1882" s="121">
        <f t="shared" si="313"/>
        <v>0.15225317279934966</v>
      </c>
      <c r="AE1882" s="121" t="str">
        <f t="shared" si="314"/>
        <v/>
      </c>
      <c r="AF1882" s="121" t="str">
        <f t="shared" si="315"/>
        <v/>
      </c>
      <c r="AM1882" s="130"/>
      <c r="AZ1882" s="130"/>
      <c r="BK1882" s="130"/>
      <c r="BL1882" s="130">
        <f t="shared" si="307"/>
        <v>8.6528000000000915</v>
      </c>
      <c r="BM1882" s="147">
        <f t="shared" si="308"/>
        <v>0.27855376918651387</v>
      </c>
      <c r="BN1882" s="130">
        <f t="shared" si="309"/>
        <v>4.9506861022108328E-4</v>
      </c>
      <c r="BO1882" s="130" t="str">
        <f t="shared" si="305"/>
        <v/>
      </c>
      <c r="BP1882" s="122" t="str">
        <f t="shared" si="306"/>
        <v/>
      </c>
    </row>
    <row r="1883" spans="26:68" ht="20.100000000000001" customHeight="1" x14ac:dyDescent="0.25">
      <c r="Z1883" s="121">
        <v>1348</v>
      </c>
      <c r="AA1883" s="121">
        <f t="shared" si="310"/>
        <v>1.3920000000000003</v>
      </c>
      <c r="AB1883" s="121">
        <f t="shared" si="311"/>
        <v>0.15140899414994616</v>
      </c>
      <c r="AC1883" s="121">
        <f t="shared" si="312"/>
        <v>0.91803880102241564</v>
      </c>
      <c r="AD1883" s="121">
        <f t="shared" si="313"/>
        <v>0.15140899414994616</v>
      </c>
      <c r="AE1883" s="121" t="str">
        <f t="shared" si="314"/>
        <v/>
      </c>
      <c r="AF1883" s="121" t="str">
        <f t="shared" si="315"/>
        <v/>
      </c>
      <c r="BK1883" s="130"/>
      <c r="BL1883" s="130">
        <f t="shared" si="307"/>
        <v>8.6592000000000908</v>
      </c>
      <c r="BM1883" s="147">
        <f t="shared" si="308"/>
        <v>0.27805870057629278</v>
      </c>
      <c r="BN1883" s="130">
        <f t="shared" si="309"/>
        <v>4.9439960418307116E-4</v>
      </c>
      <c r="BO1883" s="130" t="str">
        <f t="shared" si="305"/>
        <v/>
      </c>
      <c r="BP1883" s="122" t="str">
        <f t="shared" si="306"/>
        <v/>
      </c>
    </row>
    <row r="1884" spans="26:68" ht="20.100000000000001" customHeight="1" x14ac:dyDescent="0.25">
      <c r="Z1884" s="121">
        <v>1349</v>
      </c>
      <c r="AA1884" s="121">
        <f t="shared" si="310"/>
        <v>1.3959999999999999</v>
      </c>
      <c r="AB1884" s="121">
        <f t="shared" si="311"/>
        <v>0.15056708701701729</v>
      </c>
      <c r="AC1884" s="121">
        <f t="shared" si="312"/>
        <v>0.91864275242519322</v>
      </c>
      <c r="AD1884" s="121">
        <f t="shared" si="313"/>
        <v>0.15056708701701729</v>
      </c>
      <c r="AE1884" s="121" t="str">
        <f t="shared" si="314"/>
        <v/>
      </c>
      <c r="AF1884" s="121" t="str">
        <f t="shared" si="315"/>
        <v/>
      </c>
      <c r="BK1884" s="130"/>
      <c r="BL1884" s="130">
        <f t="shared" si="307"/>
        <v>8.6656000000000901</v>
      </c>
      <c r="BM1884" s="147">
        <f t="shared" si="308"/>
        <v>0.27756430097210971</v>
      </c>
      <c r="BN1884" s="130">
        <f t="shared" si="309"/>
        <v>4.9373082842613103E-4</v>
      </c>
      <c r="BO1884" s="130" t="str">
        <f t="shared" si="305"/>
        <v/>
      </c>
      <c r="BP1884" s="122" t="str">
        <f t="shared" si="306"/>
        <v/>
      </c>
    </row>
    <row r="1885" spans="26:68" ht="20.100000000000001" customHeight="1" x14ac:dyDescent="0.25">
      <c r="Z1885" s="121">
        <v>1350</v>
      </c>
      <c r="AA1885" s="121">
        <f t="shared" si="310"/>
        <v>1.4000000000000004</v>
      </c>
      <c r="AB1885" s="121">
        <f t="shared" si="311"/>
        <v>0.14972746563574479</v>
      </c>
      <c r="AC1885" s="121">
        <f t="shared" si="312"/>
        <v>0.91924334076622904</v>
      </c>
      <c r="AD1885" s="121">
        <f t="shared" si="313"/>
        <v>0.14972746563574479</v>
      </c>
      <c r="AE1885" s="121" t="str">
        <f t="shared" si="314"/>
        <v/>
      </c>
      <c r="AF1885" s="121" t="str">
        <f t="shared" si="315"/>
        <v/>
      </c>
      <c r="BK1885" s="130"/>
      <c r="BL1885" s="130">
        <f t="shared" si="307"/>
        <v>8.6720000000000894</v>
      </c>
      <c r="BM1885" s="147">
        <f t="shared" si="308"/>
        <v>0.27707057014368358</v>
      </c>
      <c r="BN1885" s="130">
        <f t="shared" si="309"/>
        <v>4.930622854557587E-4</v>
      </c>
      <c r="BO1885" s="130" t="str">
        <f t="shared" si="305"/>
        <v/>
      </c>
      <c r="BP1885" s="122" t="str">
        <f t="shared" si="306"/>
        <v/>
      </c>
    </row>
    <row r="1886" spans="26:68" ht="20.100000000000001" customHeight="1" x14ac:dyDescent="0.25">
      <c r="Z1886" s="121">
        <v>1351</v>
      </c>
      <c r="AA1886" s="121">
        <f t="shared" si="310"/>
        <v>1.4039999999999999</v>
      </c>
      <c r="AB1886" s="121">
        <f t="shared" si="311"/>
        <v>0.14889014405263437</v>
      </c>
      <c r="AC1886" s="121">
        <f t="shared" si="312"/>
        <v>0.91984057521668516</v>
      </c>
      <c r="AD1886" s="121">
        <f t="shared" si="313"/>
        <v>0.14889014405263437</v>
      </c>
      <c r="AE1886" s="121" t="str">
        <f t="shared" si="314"/>
        <v/>
      </c>
      <c r="AF1886" s="121" t="str">
        <f t="shared" si="315"/>
        <v/>
      </c>
      <c r="BK1886" s="130"/>
      <c r="BL1886" s="130">
        <f t="shared" si="307"/>
        <v>8.6784000000000887</v>
      </c>
      <c r="BM1886" s="147">
        <f t="shared" si="308"/>
        <v>0.27657750785822782</v>
      </c>
      <c r="BN1886" s="130">
        <f t="shared" si="309"/>
        <v>4.9239397776645877E-4</v>
      </c>
      <c r="BO1886" s="130" t="str">
        <f t="shared" si="305"/>
        <v/>
      </c>
      <c r="BP1886" s="122" t="str">
        <f t="shared" si="306"/>
        <v/>
      </c>
    </row>
    <row r="1887" spans="26:68" ht="20.100000000000001" customHeight="1" x14ac:dyDescent="0.25">
      <c r="Z1887" s="121">
        <v>1352</v>
      </c>
      <c r="AA1887" s="121">
        <f t="shared" si="310"/>
        <v>1.4080000000000004</v>
      </c>
      <c r="AB1887" s="121">
        <f t="shared" si="311"/>
        <v>0.14805513612567003</v>
      </c>
      <c r="AC1887" s="121">
        <f t="shared" si="312"/>
        <v>0.92043446500353332</v>
      </c>
      <c r="AD1887" s="121">
        <f t="shared" si="313"/>
        <v>0.14805513612567003</v>
      </c>
      <c r="AE1887" s="121" t="str">
        <f t="shared" si="314"/>
        <v/>
      </c>
      <c r="AF1887" s="121" t="str">
        <f t="shared" si="315"/>
        <v/>
      </c>
      <c r="BK1887" s="130"/>
      <c r="BL1887" s="130">
        <f t="shared" si="307"/>
        <v>8.684800000000088</v>
      </c>
      <c r="BM1887" s="147">
        <f t="shared" si="308"/>
        <v>0.27608511388046136</v>
      </c>
      <c r="BN1887" s="130">
        <f t="shared" si="309"/>
        <v>4.9172590784363202E-4</v>
      </c>
      <c r="BO1887" s="130" t="str">
        <f t="shared" si="305"/>
        <v/>
      </c>
      <c r="BP1887" s="122" t="str">
        <f t="shared" si="306"/>
        <v/>
      </c>
    </row>
    <row r="1888" spans="26:68" ht="20.100000000000001" customHeight="1" x14ac:dyDescent="0.25">
      <c r="Z1888" s="130">
        <v>1353</v>
      </c>
      <c r="AA1888" s="121">
        <f t="shared" si="310"/>
        <v>1.4119999999999999</v>
      </c>
      <c r="AB1888" s="121">
        <f t="shared" si="311"/>
        <v>0.14722245552448529</v>
      </c>
      <c r="AC1888" s="121">
        <f t="shared" si="312"/>
        <v>0.92102501940879988</v>
      </c>
      <c r="AD1888" s="121">
        <f t="shared" si="313"/>
        <v>0.14722245552448529</v>
      </c>
      <c r="AE1888" s="121" t="str">
        <f t="shared" si="314"/>
        <v/>
      </c>
      <c r="AF1888" s="121" t="str">
        <f t="shared" si="315"/>
        <v/>
      </c>
      <c r="AM1888" s="130"/>
      <c r="AZ1888" s="130"/>
      <c r="BK1888" s="130"/>
      <c r="BL1888" s="130">
        <f t="shared" si="307"/>
        <v>8.6912000000000873</v>
      </c>
      <c r="BM1888" s="147">
        <f t="shared" si="308"/>
        <v>0.27559338797261773</v>
      </c>
      <c r="BN1888" s="130">
        <f t="shared" si="309"/>
        <v>4.9105807816074432E-4</v>
      </c>
      <c r="BO1888" s="130" t="str">
        <f t="shared" si="305"/>
        <v/>
      </c>
      <c r="BP1888" s="122" t="str">
        <f t="shared" si="306"/>
        <v/>
      </c>
    </row>
    <row r="1889" spans="26:68" ht="20.100000000000001" customHeight="1" x14ac:dyDescent="0.25">
      <c r="Z1889" s="121">
        <v>1354</v>
      </c>
      <c r="AA1889" s="121">
        <f t="shared" si="310"/>
        <v>1.4160000000000004</v>
      </c>
      <c r="AB1889" s="121">
        <f t="shared" si="311"/>
        <v>0.1463921157305455</v>
      </c>
      <c r="AC1889" s="121">
        <f t="shared" si="312"/>
        <v>0.9216122477688139</v>
      </c>
      <c r="AD1889" s="121">
        <f t="shared" si="313"/>
        <v>0.1463921157305455</v>
      </c>
      <c r="AE1889" s="121" t="str">
        <f t="shared" si="314"/>
        <v/>
      </c>
      <c r="AF1889" s="121" t="str">
        <f t="shared" si="315"/>
        <v/>
      </c>
      <c r="BK1889" s="130"/>
      <c r="BL1889" s="130">
        <f t="shared" si="307"/>
        <v>8.6976000000000866</v>
      </c>
      <c r="BM1889" s="147">
        <f t="shared" si="308"/>
        <v>0.27510232989445699</v>
      </c>
      <c r="BN1889" s="130">
        <f t="shared" si="309"/>
        <v>4.9039049118188016E-4</v>
      </c>
      <c r="BO1889" s="130" t="str">
        <f t="shared" si="305"/>
        <v/>
      </c>
      <c r="BP1889" s="122" t="str">
        <f t="shared" si="306"/>
        <v/>
      </c>
    </row>
    <row r="1890" spans="26:68" ht="20.100000000000001" customHeight="1" x14ac:dyDescent="0.25">
      <c r="Z1890" s="121">
        <v>1355</v>
      </c>
      <c r="AA1890" s="121">
        <f t="shared" si="310"/>
        <v>1.42</v>
      </c>
      <c r="AB1890" s="121">
        <f t="shared" si="311"/>
        <v>0.14556413003734761</v>
      </c>
      <c r="AC1890" s="121">
        <f t="shared" si="312"/>
        <v>0.92219615947345368</v>
      </c>
      <c r="AD1890" s="121">
        <f t="shared" si="313"/>
        <v>0.14556413003734761</v>
      </c>
      <c r="AE1890" s="121" t="str">
        <f t="shared" si="314"/>
        <v/>
      </c>
      <c r="AF1890" s="121" t="str">
        <f t="shared" si="315"/>
        <v/>
      </c>
      <c r="BK1890" s="130"/>
      <c r="BL1890" s="130">
        <f t="shared" si="307"/>
        <v>8.7040000000000859</v>
      </c>
      <c r="BM1890" s="147">
        <f t="shared" si="308"/>
        <v>0.27461193940327511</v>
      </c>
      <c r="BN1890" s="130">
        <f t="shared" si="309"/>
        <v>4.8972314935930017E-4</v>
      </c>
      <c r="BO1890" s="130" t="str">
        <f t="shared" si="305"/>
        <v/>
      </c>
      <c r="BP1890" s="122" t="str">
        <f t="shared" si="306"/>
        <v/>
      </c>
    </row>
    <row r="1891" spans="26:68" ht="20.100000000000001" customHeight="1" x14ac:dyDescent="0.25">
      <c r="Z1891" s="121">
        <v>1356</v>
      </c>
      <c r="AA1891" s="121">
        <f t="shared" si="310"/>
        <v>1.4240000000000004</v>
      </c>
      <c r="AB1891" s="121">
        <f t="shared" si="311"/>
        <v>0.14473851155063003</v>
      </c>
      <c r="AC1891" s="121">
        <f t="shared" si="312"/>
        <v>0.92277676396539632</v>
      </c>
      <c r="AD1891" s="121">
        <f t="shared" si="313"/>
        <v>0.14473851155063003</v>
      </c>
      <c r="AE1891" s="121" t="str">
        <f t="shared" si="314"/>
        <v/>
      </c>
      <c r="AF1891" s="121" t="str">
        <f t="shared" si="315"/>
        <v/>
      </c>
      <c r="BK1891" s="130"/>
      <c r="BL1891" s="130">
        <f t="shared" si="307"/>
        <v>8.7104000000000852</v>
      </c>
      <c r="BM1891" s="147">
        <f t="shared" si="308"/>
        <v>0.27412221625391581</v>
      </c>
      <c r="BN1891" s="130">
        <f t="shared" si="309"/>
        <v>4.8905605513660522E-4</v>
      </c>
      <c r="BO1891" s="130" t="str">
        <f t="shared" si="305"/>
        <v/>
      </c>
      <c r="BP1891" s="122" t="str">
        <f t="shared" si="306"/>
        <v/>
      </c>
    </row>
    <row r="1892" spans="26:68" ht="20.100000000000001" customHeight="1" x14ac:dyDescent="0.25">
      <c r="Z1892" s="121">
        <v>1357</v>
      </c>
      <c r="AA1892" s="121">
        <f t="shared" si="310"/>
        <v>1.4279999999999999</v>
      </c>
      <c r="AB1892" s="121">
        <f t="shared" si="311"/>
        <v>0.1439152731885999</v>
      </c>
      <c r="AC1892" s="121">
        <f t="shared" si="312"/>
        <v>0.92335407073936659</v>
      </c>
      <c r="AD1892" s="121">
        <f t="shared" si="313"/>
        <v>0.1439152731885999</v>
      </c>
      <c r="AE1892" s="121" t="str">
        <f t="shared" si="314"/>
        <v/>
      </c>
      <c r="AF1892" s="121" t="str">
        <f t="shared" si="315"/>
        <v/>
      </c>
      <c r="BK1892" s="130"/>
      <c r="BL1892" s="130">
        <f t="shared" si="307"/>
        <v>8.7168000000000845</v>
      </c>
      <c r="BM1892" s="147">
        <f t="shared" si="308"/>
        <v>0.2736331601987792</v>
      </c>
      <c r="BN1892" s="130">
        <f t="shared" si="309"/>
        <v>4.8838921094546128E-4</v>
      </c>
      <c r="BO1892" s="130" t="str">
        <f t="shared" si="305"/>
        <v/>
      </c>
      <c r="BP1892" s="122" t="str">
        <f t="shared" si="306"/>
        <v/>
      </c>
    </row>
    <row r="1893" spans="26:68" ht="20.100000000000001" customHeight="1" x14ac:dyDescent="0.25">
      <c r="Z1893" s="121">
        <v>1358</v>
      </c>
      <c r="AA1893" s="121">
        <f t="shared" si="310"/>
        <v>1.4320000000000004</v>
      </c>
      <c r="AB1893" s="121">
        <f t="shared" si="311"/>
        <v>0.14309442768217082</v>
      </c>
      <c r="AC1893" s="121">
        <f t="shared" si="312"/>
        <v>0.92392808934138759</v>
      </c>
      <c r="AD1893" s="121">
        <f t="shared" si="313"/>
        <v>0.14309442768217082</v>
      </c>
      <c r="AE1893" s="121" t="str">
        <f t="shared" si="314"/>
        <v/>
      </c>
      <c r="AF1893" s="121" t="str">
        <f t="shared" si="315"/>
        <v/>
      </c>
      <c r="BK1893" s="130"/>
      <c r="BL1893" s="130">
        <f t="shared" si="307"/>
        <v>8.7232000000000838</v>
      </c>
      <c r="BM1893" s="147">
        <f t="shared" si="308"/>
        <v>0.27314477098783374</v>
      </c>
      <c r="BN1893" s="130">
        <f t="shared" si="309"/>
        <v>4.8772261920726478E-4</v>
      </c>
      <c r="BO1893" s="130" t="str">
        <f t="shared" si="305"/>
        <v/>
      </c>
      <c r="BP1893" s="122" t="str">
        <f t="shared" si="306"/>
        <v/>
      </c>
    </row>
    <row r="1894" spans="26:68" ht="20.100000000000001" customHeight="1" x14ac:dyDescent="0.25">
      <c r="Z1894" s="121">
        <v>1359</v>
      </c>
      <c r="AA1894" s="121">
        <f t="shared" si="310"/>
        <v>1.4359999999999999</v>
      </c>
      <c r="AB1894" s="121">
        <f t="shared" si="311"/>
        <v>0.14227598757521709</v>
      </c>
      <c r="AC1894" s="121">
        <f t="shared" si="312"/>
        <v>0.92449882936803152</v>
      </c>
      <c r="AD1894" s="121">
        <f t="shared" si="313"/>
        <v>0.14227598757521709</v>
      </c>
      <c r="AE1894" s="121" t="str">
        <f t="shared" si="314"/>
        <v/>
      </c>
      <c r="AF1894" s="121" t="str">
        <f t="shared" si="315"/>
        <v/>
      </c>
      <c r="BK1894" s="130"/>
      <c r="BL1894" s="130">
        <f t="shared" si="307"/>
        <v>8.7296000000000831</v>
      </c>
      <c r="BM1894" s="147">
        <f t="shared" si="308"/>
        <v>0.27265704836862648</v>
      </c>
      <c r="BN1894" s="130">
        <f t="shared" si="309"/>
        <v>4.8705628233403075E-4</v>
      </c>
      <c r="BO1894" s="130" t="str">
        <f t="shared" si="305"/>
        <v/>
      </c>
      <c r="BP1894" s="122" t="str">
        <f t="shared" si="306"/>
        <v/>
      </c>
    </row>
    <row r="1895" spans="26:68" ht="20.100000000000001" customHeight="1" x14ac:dyDescent="0.25">
      <c r="Z1895" s="130">
        <v>1360</v>
      </c>
      <c r="AA1895" s="121">
        <f t="shared" si="310"/>
        <v>1.4400000000000004</v>
      </c>
      <c r="AB1895" s="121">
        <f t="shared" si="311"/>
        <v>0.1414599652248387</v>
      </c>
      <c r="AC1895" s="121">
        <f t="shared" si="312"/>
        <v>0.92506630046567306</v>
      </c>
      <c r="AD1895" s="121">
        <f t="shared" si="313"/>
        <v>0.1414599652248387</v>
      </c>
      <c r="AE1895" s="121" t="str">
        <f t="shared" si="314"/>
        <v/>
      </c>
      <c r="AF1895" s="121" t="str">
        <f t="shared" si="315"/>
        <v/>
      </c>
      <c r="AM1895" s="130"/>
      <c r="AZ1895" s="130"/>
      <c r="BK1895" s="130"/>
      <c r="BL1895" s="130">
        <f t="shared" si="307"/>
        <v>8.7360000000000824</v>
      </c>
      <c r="BM1895" s="147">
        <f t="shared" si="308"/>
        <v>0.27216999208629244</v>
      </c>
      <c r="BN1895" s="130">
        <f t="shared" si="309"/>
        <v>4.8639020272600586E-4</v>
      </c>
      <c r="BO1895" s="130" t="str">
        <f t="shared" si="305"/>
        <v/>
      </c>
      <c r="BP1895" s="122" t="str">
        <f t="shared" si="306"/>
        <v/>
      </c>
    </row>
    <row r="1896" spans="26:68" ht="20.100000000000001" customHeight="1" x14ac:dyDescent="0.25">
      <c r="Z1896" s="121">
        <v>1361</v>
      </c>
      <c r="AA1896" s="121">
        <f t="shared" si="310"/>
        <v>1.444</v>
      </c>
      <c r="AB1896" s="121">
        <f t="shared" si="311"/>
        <v>0.14064637280164224</v>
      </c>
      <c r="AC1896" s="121">
        <f t="shared" si="312"/>
        <v>0.92563051232974147</v>
      </c>
      <c r="AD1896" s="121">
        <f t="shared" si="313"/>
        <v>0.14064637280164224</v>
      </c>
      <c r="AE1896" s="121" t="str">
        <f t="shared" si="314"/>
        <v/>
      </c>
      <c r="AF1896" s="121" t="str">
        <f t="shared" si="315"/>
        <v/>
      </c>
      <c r="BK1896" s="130"/>
      <c r="BL1896" s="130">
        <f t="shared" si="307"/>
        <v>8.7424000000000817</v>
      </c>
      <c r="BM1896" s="147">
        <f t="shared" si="308"/>
        <v>0.27168360188356644</v>
      </c>
      <c r="BN1896" s="130">
        <f t="shared" si="309"/>
        <v>4.8572438277455499E-4</v>
      </c>
      <c r="BO1896" s="130" t="str">
        <f t="shared" si="305"/>
        <v/>
      </c>
      <c r="BP1896" s="122" t="str">
        <f t="shared" si="306"/>
        <v/>
      </c>
    </row>
    <row r="1897" spans="26:68" ht="20.100000000000001" customHeight="1" x14ac:dyDescent="0.25">
      <c r="Z1897" s="121">
        <v>1362</v>
      </c>
      <c r="AA1897" s="121">
        <f t="shared" si="310"/>
        <v>1.4480000000000004</v>
      </c>
      <c r="AB1897" s="121">
        <f t="shared" si="311"/>
        <v>0.13983522229003253</v>
      </c>
      <c r="AC1897" s="121">
        <f t="shared" si="312"/>
        <v>0.92619147470397656</v>
      </c>
      <c r="AD1897" s="121">
        <f t="shared" si="313"/>
        <v>0.13983522229003253</v>
      </c>
      <c r="AE1897" s="121" t="str">
        <f t="shared" si="314"/>
        <v/>
      </c>
      <c r="AF1897" s="121" t="str">
        <f t="shared" si="315"/>
        <v/>
      </c>
      <c r="BK1897" s="130"/>
      <c r="BL1897" s="130">
        <f t="shared" si="307"/>
        <v>8.748800000000081</v>
      </c>
      <c r="BM1897" s="147">
        <f t="shared" si="308"/>
        <v>0.27119787750079188</v>
      </c>
      <c r="BN1897" s="130">
        <f t="shared" si="309"/>
        <v>4.8505882485927465E-4</v>
      </c>
      <c r="BO1897" s="130" t="str">
        <f t="shared" si="305"/>
        <v/>
      </c>
      <c r="BP1897" s="122" t="str">
        <f t="shared" si="306"/>
        <v/>
      </c>
    </row>
    <row r="1898" spans="26:68" ht="20.100000000000001" customHeight="1" x14ac:dyDescent="0.25">
      <c r="Z1898" s="121">
        <v>1363</v>
      </c>
      <c r="AA1898" s="121">
        <f t="shared" si="310"/>
        <v>1.452</v>
      </c>
      <c r="AB1898" s="121">
        <f t="shared" si="311"/>
        <v>0.13902652548852024</v>
      </c>
      <c r="AC1898" s="121">
        <f t="shared" si="312"/>
        <v>0.92674919737968342</v>
      </c>
      <c r="AD1898" s="121">
        <f t="shared" si="313"/>
        <v>0.13902652548852024</v>
      </c>
      <c r="AE1898" s="121" t="str">
        <f t="shared" si="314"/>
        <v/>
      </c>
      <c r="AF1898" s="121" t="str">
        <f t="shared" si="315"/>
        <v/>
      </c>
      <c r="BK1898" s="130"/>
      <c r="BL1898" s="130">
        <f t="shared" si="307"/>
        <v>8.7552000000000803</v>
      </c>
      <c r="BM1898" s="147">
        <f t="shared" si="308"/>
        <v>0.27071281867593261</v>
      </c>
      <c r="BN1898" s="130">
        <f t="shared" si="309"/>
        <v>4.8439353135071306E-4</v>
      </c>
      <c r="BO1898" s="130" t="str">
        <f t="shared" si="305"/>
        <v/>
      </c>
      <c r="BP1898" s="122" t="str">
        <f t="shared" si="306"/>
        <v/>
      </c>
    </row>
    <row r="1899" spans="26:68" ht="20.100000000000001" customHeight="1" x14ac:dyDescent="0.25">
      <c r="Z1899" s="121">
        <v>1364</v>
      </c>
      <c r="AA1899" s="121">
        <f t="shared" si="310"/>
        <v>1.4560000000000004</v>
      </c>
      <c r="AB1899" s="121">
        <f t="shared" si="311"/>
        <v>0.13822029401003955</v>
      </c>
      <c r="AC1899" s="121">
        <f t="shared" si="312"/>
        <v>0.92730369019499026</v>
      </c>
      <c r="AD1899" s="121">
        <f t="shared" si="313"/>
        <v>0.13822029401003955</v>
      </c>
      <c r="AE1899" s="121" t="str">
        <f t="shared" si="314"/>
        <v/>
      </c>
      <c r="AF1899" s="121" t="str">
        <f t="shared" si="315"/>
        <v/>
      </c>
      <c r="BK1899" s="130"/>
      <c r="BL1899" s="130">
        <f t="shared" si="307"/>
        <v>8.7616000000000795</v>
      </c>
      <c r="BM1899" s="147">
        <f t="shared" si="308"/>
        <v>0.2702284251445819</v>
      </c>
      <c r="BN1899" s="130">
        <f t="shared" si="309"/>
        <v>4.8372850460798311E-4</v>
      </c>
      <c r="BO1899" s="130" t="str">
        <f t="shared" si="305"/>
        <v/>
      </c>
      <c r="BP1899" s="122" t="str">
        <f t="shared" si="306"/>
        <v/>
      </c>
    </row>
    <row r="1900" spans="26:68" ht="20.100000000000001" customHeight="1" x14ac:dyDescent="0.25">
      <c r="Z1900" s="121">
        <v>1365</v>
      </c>
      <c r="AA1900" s="121">
        <f t="shared" si="310"/>
        <v>1.46</v>
      </c>
      <c r="AB1900" s="121">
        <f t="shared" si="311"/>
        <v>0.13741653928228179</v>
      </c>
      <c r="AC1900" s="121">
        <f t="shared" si="312"/>
        <v>0.92785496303410619</v>
      </c>
      <c r="AD1900" s="121">
        <f t="shared" si="313"/>
        <v>0.13741653928228179</v>
      </c>
      <c r="AE1900" s="121" t="str">
        <f t="shared" si="314"/>
        <v/>
      </c>
      <c r="AF1900" s="121" t="str">
        <f t="shared" si="315"/>
        <v/>
      </c>
      <c r="BK1900" s="130"/>
      <c r="BL1900" s="130">
        <f t="shared" si="307"/>
        <v>8.7680000000000788</v>
      </c>
      <c r="BM1900" s="147">
        <f t="shared" si="308"/>
        <v>0.26974469663997391</v>
      </c>
      <c r="BN1900" s="130">
        <f t="shared" si="309"/>
        <v>4.8306374698103838E-4</v>
      </c>
      <c r="BO1900" s="130" t="str">
        <f t="shared" si="305"/>
        <v/>
      </c>
      <c r="BP1900" s="122" t="str">
        <f t="shared" si="306"/>
        <v/>
      </c>
    </row>
    <row r="1901" spans="26:68" ht="20.100000000000001" customHeight="1" x14ac:dyDescent="0.25">
      <c r="Z1901" s="130">
        <v>1366</v>
      </c>
      <c r="AA1901" s="121">
        <f t="shared" si="310"/>
        <v>1.4640000000000004</v>
      </c>
      <c r="AB1901" s="121">
        <f t="shared" si="311"/>
        <v>0.1366152725480389</v>
      </c>
      <c r="AC1901" s="121">
        <f t="shared" si="312"/>
        <v>0.92840302582658141</v>
      </c>
      <c r="AD1901" s="121">
        <f t="shared" si="313"/>
        <v>0.1366152725480389</v>
      </c>
      <c r="AE1901" s="121" t="str">
        <f t="shared" si="314"/>
        <v/>
      </c>
      <c r="AF1901" s="121" t="str">
        <f t="shared" si="315"/>
        <v/>
      </c>
      <c r="AM1901" s="130"/>
      <c r="AZ1901" s="130"/>
      <c r="BK1901" s="130"/>
      <c r="BL1901" s="130">
        <f t="shared" si="307"/>
        <v>8.7744000000000781</v>
      </c>
      <c r="BM1901" s="147">
        <f t="shared" si="308"/>
        <v>0.26926163289299287</v>
      </c>
      <c r="BN1901" s="130">
        <f t="shared" si="309"/>
        <v>4.8239926080884121E-4</v>
      </c>
      <c r="BO1901" s="130" t="str">
        <f t="shared" si="305"/>
        <v/>
      </c>
      <c r="BP1901" s="122" t="str">
        <f t="shared" si="306"/>
        <v/>
      </c>
    </row>
    <row r="1902" spans="26:68" ht="20.100000000000001" customHeight="1" x14ac:dyDescent="0.25">
      <c r="Z1902" s="121">
        <v>1367</v>
      </c>
      <c r="AA1902" s="121">
        <f t="shared" si="310"/>
        <v>1.468</v>
      </c>
      <c r="AB1902" s="121">
        <f t="shared" si="311"/>
        <v>0.13581650486556279</v>
      </c>
      <c r="AC1902" s="121">
        <f t="shared" si="312"/>
        <v>0.92894788854656773</v>
      </c>
      <c r="AD1902" s="121">
        <f t="shared" si="313"/>
        <v>0.13581650486556279</v>
      </c>
      <c r="AE1902" s="121" t="str">
        <f t="shared" si="314"/>
        <v/>
      </c>
      <c r="AF1902" s="121" t="str">
        <f t="shared" si="315"/>
        <v/>
      </c>
      <c r="BK1902" s="130"/>
      <c r="BL1902" s="130">
        <f t="shared" si="307"/>
        <v>8.7808000000000774</v>
      </c>
      <c r="BM1902" s="147">
        <f t="shared" si="308"/>
        <v>0.26877923363218403</v>
      </c>
      <c r="BN1902" s="130">
        <f t="shared" si="309"/>
        <v>4.8173504841997339E-4</v>
      </c>
      <c r="BO1902" s="130" t="str">
        <f t="shared" si="305"/>
        <v/>
      </c>
      <c r="BP1902" s="122" t="str">
        <f t="shared" si="306"/>
        <v/>
      </c>
    </row>
    <row r="1903" spans="26:68" ht="20.100000000000001" customHeight="1" x14ac:dyDescent="0.25">
      <c r="Z1903" s="121">
        <v>1368</v>
      </c>
      <c r="AA1903" s="121">
        <f t="shared" si="310"/>
        <v>1.4720000000000004</v>
      </c>
      <c r="AB1903" s="121">
        <f t="shared" si="311"/>
        <v>0.13502024710893423</v>
      </c>
      <c r="AC1903" s="121">
        <f t="shared" si="312"/>
        <v>0.92948956121208193</v>
      </c>
      <c r="AD1903" s="121">
        <f t="shared" si="313"/>
        <v>0.13502024710893423</v>
      </c>
      <c r="AE1903" s="121" t="str">
        <f t="shared" si="314"/>
        <v/>
      </c>
      <c r="AF1903" s="121" t="str">
        <f t="shared" si="315"/>
        <v/>
      </c>
      <c r="BK1903" s="130"/>
      <c r="BL1903" s="130">
        <f t="shared" si="307"/>
        <v>8.7872000000000767</v>
      </c>
      <c r="BM1903" s="147">
        <f t="shared" si="308"/>
        <v>0.26829749858376406</v>
      </c>
      <c r="BN1903" s="130">
        <f t="shared" si="309"/>
        <v>4.8107111213352427E-4</v>
      </c>
      <c r="BO1903" s="130" t="str">
        <f t="shared" si="305"/>
        <v/>
      </c>
      <c r="BP1903" s="122" t="str">
        <f t="shared" si="306"/>
        <v/>
      </c>
    </row>
    <row r="1904" spans="26:68" ht="20.100000000000001" customHeight="1" x14ac:dyDescent="0.25">
      <c r="Z1904" s="121">
        <v>1369</v>
      </c>
      <c r="AA1904" s="121">
        <f t="shared" si="310"/>
        <v>1.476</v>
      </c>
      <c r="AB1904" s="121">
        <f t="shared" si="311"/>
        <v>0.13422650996844704</v>
      </c>
      <c r="AC1904" s="121">
        <f t="shared" si="312"/>
        <v>0.9300280538842689</v>
      </c>
      <c r="AD1904" s="121">
        <f t="shared" si="313"/>
        <v>0.13422650996844704</v>
      </c>
      <c r="AE1904" s="121" t="str">
        <f t="shared" si="314"/>
        <v/>
      </c>
      <c r="AF1904" s="121" t="str">
        <f t="shared" si="315"/>
        <v/>
      </c>
      <c r="BK1904" s="130"/>
      <c r="BL1904" s="130">
        <f t="shared" si="307"/>
        <v>8.793600000000076</v>
      </c>
      <c r="BM1904" s="147">
        <f t="shared" si="308"/>
        <v>0.26781642747163054</v>
      </c>
      <c r="BN1904" s="130">
        <f t="shared" si="309"/>
        <v>4.8040745425798059E-4</v>
      </c>
      <c r="BO1904" s="130" t="str">
        <f t="shared" si="305"/>
        <v/>
      </c>
      <c r="BP1904" s="122" t="str">
        <f t="shared" si="306"/>
        <v/>
      </c>
    </row>
    <row r="1905" spans="26:68" ht="20.100000000000001" customHeight="1" x14ac:dyDescent="0.25">
      <c r="Z1905" s="121">
        <v>1370</v>
      </c>
      <c r="AA1905" s="121">
        <f t="shared" si="310"/>
        <v>1.4800000000000004</v>
      </c>
      <c r="AB1905" s="121">
        <f t="shared" si="311"/>
        <v>0.1334353039510022</v>
      </c>
      <c r="AC1905" s="121">
        <f t="shared" si="312"/>
        <v>0.93056337666666833</v>
      </c>
      <c r="AD1905" s="121">
        <f t="shared" si="313"/>
        <v>0.1334353039510022</v>
      </c>
      <c r="AE1905" s="121" t="str">
        <f t="shared" si="314"/>
        <v/>
      </c>
      <c r="AF1905" s="121" t="str">
        <f t="shared" si="315"/>
        <v/>
      </c>
      <c r="BK1905" s="130"/>
      <c r="BL1905" s="130">
        <f t="shared" si="307"/>
        <v>8.8000000000000753</v>
      </c>
      <c r="BM1905" s="147">
        <f t="shared" si="308"/>
        <v>0.26733602001737256</v>
      </c>
      <c r="BN1905" s="130">
        <f t="shared" si="309"/>
        <v>4.7974407709222566E-4</v>
      </c>
      <c r="BO1905" s="130" t="str">
        <f t="shared" si="305"/>
        <v/>
      </c>
      <c r="BP1905" s="122" t="str">
        <f t="shared" si="306"/>
        <v/>
      </c>
    </row>
    <row r="1906" spans="26:68" ht="20.100000000000001" customHeight="1" x14ac:dyDescent="0.25">
      <c r="Z1906" s="121">
        <v>1371</v>
      </c>
      <c r="AA1906" s="121">
        <f t="shared" si="310"/>
        <v>1.484</v>
      </c>
      <c r="AB1906" s="121">
        <f t="shared" si="311"/>
        <v>0.13264663938051691</v>
      </c>
      <c r="AC1906" s="121">
        <f t="shared" si="312"/>
        <v>0.931095539704481</v>
      </c>
      <c r="AD1906" s="121">
        <f t="shared" si="313"/>
        <v>0.13264663938051691</v>
      </c>
      <c r="AE1906" s="121" t="str">
        <f t="shared" si="314"/>
        <v/>
      </c>
      <c r="AF1906" s="121" t="str">
        <f t="shared" si="315"/>
        <v/>
      </c>
      <c r="BK1906" s="130"/>
      <c r="BL1906" s="130">
        <f t="shared" si="307"/>
        <v>8.8064000000000746</v>
      </c>
      <c r="BM1906" s="147">
        <f t="shared" si="308"/>
        <v>0.26685627594028033</v>
      </c>
      <c r="BN1906" s="130">
        <f t="shared" si="309"/>
        <v>4.7908098292381851E-4</v>
      </c>
      <c r="BO1906" s="130" t="str">
        <f t="shared" si="305"/>
        <v/>
      </c>
      <c r="BP1906" s="122" t="str">
        <f t="shared" si="306"/>
        <v/>
      </c>
    </row>
    <row r="1907" spans="26:68" ht="20.100000000000001" customHeight="1" x14ac:dyDescent="0.25">
      <c r="Z1907" s="121">
        <v>1372</v>
      </c>
      <c r="AA1907" s="121">
        <f t="shared" si="310"/>
        <v>1.4880000000000004</v>
      </c>
      <c r="AB1907" s="121">
        <f t="shared" si="311"/>
        <v>0.13186052639834273</v>
      </c>
      <c r="AC1907" s="121">
        <f t="shared" si="312"/>
        <v>0.9316245531838383</v>
      </c>
      <c r="AD1907" s="121">
        <f t="shared" si="313"/>
        <v>0.13186052639834273</v>
      </c>
      <c r="AE1907" s="121" t="str">
        <f t="shared" si="314"/>
        <v/>
      </c>
      <c r="AF1907" s="121" t="str">
        <f t="shared" si="315"/>
        <v/>
      </c>
      <c r="BK1907" s="130"/>
      <c r="BL1907" s="130">
        <f t="shared" si="307"/>
        <v>8.8128000000000739</v>
      </c>
      <c r="BM1907" s="147">
        <f t="shared" si="308"/>
        <v>0.26637719495735651</v>
      </c>
      <c r="BN1907" s="130">
        <f t="shared" si="309"/>
        <v>4.7841817403093678E-4</v>
      </c>
      <c r="BO1907" s="130" t="str">
        <f t="shared" si="305"/>
        <v/>
      </c>
      <c r="BP1907" s="122" t="str">
        <f t="shared" si="306"/>
        <v/>
      </c>
    </row>
    <row r="1908" spans="26:68" ht="20.100000000000001" customHeight="1" x14ac:dyDescent="0.25">
      <c r="Z1908" s="130">
        <v>1373</v>
      </c>
      <c r="AA1908" s="121">
        <f t="shared" si="310"/>
        <v>1.492</v>
      </c>
      <c r="AB1908" s="121">
        <f t="shared" si="311"/>
        <v>0.13107697496369927</v>
      </c>
      <c r="AC1908" s="121">
        <f t="shared" si="312"/>
        <v>0.93215042733107256</v>
      </c>
      <c r="AD1908" s="121">
        <f t="shared" si="313"/>
        <v>0.13107697496369927</v>
      </c>
      <c r="AE1908" s="121" t="str">
        <f t="shared" si="314"/>
        <v/>
      </c>
      <c r="AF1908" s="121" t="str">
        <f t="shared" si="315"/>
        <v/>
      </c>
      <c r="AM1908" s="130"/>
      <c r="AZ1908" s="130"/>
      <c r="BK1908" s="130"/>
      <c r="BL1908" s="130">
        <f t="shared" si="307"/>
        <v>8.8192000000000732</v>
      </c>
      <c r="BM1908" s="147">
        <f t="shared" si="308"/>
        <v>0.26589877678332557</v>
      </c>
      <c r="BN1908" s="130">
        <f t="shared" si="309"/>
        <v>4.777556526821547E-4</v>
      </c>
      <c r="BO1908" s="130" t="str">
        <f t="shared" si="305"/>
        <v/>
      </c>
      <c r="BP1908" s="122" t="str">
        <f t="shared" si="306"/>
        <v/>
      </c>
    </row>
    <row r="1909" spans="26:68" ht="20.100000000000001" customHeight="1" x14ac:dyDescent="0.25">
      <c r="Z1909" s="121">
        <v>1374</v>
      </c>
      <c r="AA1909" s="121">
        <f t="shared" si="310"/>
        <v>1.4960000000000004</v>
      </c>
      <c r="AB1909" s="121">
        <f t="shared" si="311"/>
        <v>0.13029599485411647</v>
      </c>
      <c r="AC1909" s="121">
        <f t="shared" si="312"/>
        <v>0.93267317241198944</v>
      </c>
      <c r="AD1909" s="121">
        <f t="shared" si="313"/>
        <v>0.13029599485411647</v>
      </c>
      <c r="AE1909" s="121" t="str">
        <f t="shared" si="314"/>
        <v/>
      </c>
      <c r="AF1909" s="121" t="str">
        <f t="shared" si="315"/>
        <v/>
      </c>
      <c r="BK1909" s="130"/>
      <c r="BL1909" s="130">
        <f t="shared" si="307"/>
        <v>8.8256000000000725</v>
      </c>
      <c r="BM1909" s="147">
        <f t="shared" si="308"/>
        <v>0.26542102113064342</v>
      </c>
      <c r="BN1909" s="130">
        <f t="shared" si="309"/>
        <v>4.7709342113561037E-4</v>
      </c>
      <c r="BO1909" s="130" t="str">
        <f t="shared" si="305"/>
        <v/>
      </c>
      <c r="BP1909" s="122" t="str">
        <f t="shared" si="306"/>
        <v/>
      </c>
    </row>
    <row r="1910" spans="26:68" ht="20.100000000000001" customHeight="1" x14ac:dyDescent="0.25">
      <c r="Z1910" s="121">
        <v>1375</v>
      </c>
      <c r="AA1910" s="121">
        <f t="shared" si="310"/>
        <v>1.5</v>
      </c>
      <c r="AB1910" s="121">
        <f t="shared" si="311"/>
        <v>0.12951759566589174</v>
      </c>
      <c r="AC1910" s="121">
        <f t="shared" si="312"/>
        <v>0.93319279873114191</v>
      </c>
      <c r="AD1910" s="121">
        <f t="shared" si="313"/>
        <v>0.12951759566589174</v>
      </c>
      <c r="AE1910" s="121" t="str">
        <f t="shared" si="314"/>
        <v/>
      </c>
      <c r="AF1910" s="121" t="str">
        <f t="shared" si="315"/>
        <v/>
      </c>
      <c r="BK1910" s="130"/>
      <c r="BL1910" s="130">
        <f t="shared" si="307"/>
        <v>8.8320000000000718</v>
      </c>
      <c r="BM1910" s="147">
        <f t="shared" si="308"/>
        <v>0.26494392770950781</v>
      </c>
      <c r="BN1910" s="130">
        <f t="shared" si="309"/>
        <v>4.7643148163839522E-4</v>
      </c>
      <c r="BO1910" s="130" t="str">
        <f t="shared" si="305"/>
        <v/>
      </c>
      <c r="BP1910" s="122" t="str">
        <f t="shared" si="306"/>
        <v/>
      </c>
    </row>
    <row r="1911" spans="26:68" ht="20.100000000000001" customHeight="1" x14ac:dyDescent="0.25">
      <c r="Z1911" s="121">
        <v>1376</v>
      </c>
      <c r="AA1911" s="121">
        <f t="shared" si="310"/>
        <v>1.5040000000000004</v>
      </c>
      <c r="AB1911" s="121">
        <f t="shared" si="311"/>
        <v>0.12874178681455614</v>
      </c>
      <c r="AC1911" s="121">
        <f t="shared" si="312"/>
        <v>0.93370931663110701</v>
      </c>
      <c r="AD1911" s="121">
        <f t="shared" si="313"/>
        <v>0.12874178681455614</v>
      </c>
      <c r="AE1911" s="121" t="str">
        <f t="shared" si="314"/>
        <v/>
      </c>
      <c r="AF1911" s="121" t="str">
        <f t="shared" si="315"/>
        <v/>
      </c>
      <c r="BK1911" s="130"/>
      <c r="BL1911" s="130">
        <f t="shared" si="307"/>
        <v>8.8384000000000711</v>
      </c>
      <c r="BM1911" s="147">
        <f t="shared" si="308"/>
        <v>0.26446749622786941</v>
      </c>
      <c r="BN1911" s="130">
        <f t="shared" si="309"/>
        <v>4.7576983642927395E-4</v>
      </c>
      <c r="BO1911" s="130" t="str">
        <f t="shared" si="305"/>
        <v/>
      </c>
      <c r="BP1911" s="122" t="str">
        <f t="shared" si="306"/>
        <v/>
      </c>
    </row>
    <row r="1912" spans="26:68" ht="20.100000000000001" customHeight="1" x14ac:dyDescent="0.25">
      <c r="Z1912" s="121">
        <v>1377</v>
      </c>
      <c r="AA1912" s="121">
        <f t="shared" si="310"/>
        <v>1.508</v>
      </c>
      <c r="AB1912" s="121">
        <f t="shared" si="311"/>
        <v>0.12796857753535484</v>
      </c>
      <c r="AC1912" s="121">
        <f t="shared" si="312"/>
        <v>0.93422273649176257</v>
      </c>
      <c r="AD1912" s="121">
        <f t="shared" si="313"/>
        <v>0.12796857753535484</v>
      </c>
      <c r="AE1912" s="121" t="str">
        <f t="shared" si="314"/>
        <v/>
      </c>
      <c r="AF1912" s="121" t="str">
        <f t="shared" si="315"/>
        <v/>
      </c>
      <c r="BK1912" s="130"/>
      <c r="BL1912" s="130">
        <f t="shared" si="307"/>
        <v>8.8448000000000704</v>
      </c>
      <c r="BM1912" s="147">
        <f t="shared" si="308"/>
        <v>0.26399172639144014</v>
      </c>
      <c r="BN1912" s="130">
        <f t="shared" si="309"/>
        <v>4.7510848773557601E-4</v>
      </c>
      <c r="BO1912" s="130" t="str">
        <f t="shared" si="305"/>
        <v/>
      </c>
      <c r="BP1912" s="122" t="str">
        <f t="shared" si="306"/>
        <v/>
      </c>
    </row>
    <row r="1913" spans="26:68" ht="20.100000000000001" customHeight="1" x14ac:dyDescent="0.25">
      <c r="Z1913" s="121">
        <v>1378</v>
      </c>
      <c r="AA1913" s="121">
        <f t="shared" si="310"/>
        <v>1.5120000000000005</v>
      </c>
      <c r="AB1913" s="121">
        <f t="shared" si="311"/>
        <v>0.12719797688373641</v>
      </c>
      <c r="AC1913" s="121">
        <f t="shared" si="312"/>
        <v>0.93473306872956796</v>
      </c>
      <c r="AD1913" s="121">
        <f t="shared" si="313"/>
        <v>0.12719797688373641</v>
      </c>
      <c r="AE1913" s="121" t="str">
        <f t="shared" si="314"/>
        <v/>
      </c>
      <c r="AF1913" s="121" t="str">
        <f t="shared" si="315"/>
        <v/>
      </c>
      <c r="BK1913" s="130"/>
      <c r="BL1913" s="130">
        <f t="shared" si="307"/>
        <v>8.8512000000000697</v>
      </c>
      <c r="BM1913" s="147">
        <f t="shared" si="308"/>
        <v>0.26351661790370456</v>
      </c>
      <c r="BN1913" s="130">
        <f t="shared" si="309"/>
        <v>4.7444743777597109E-4</v>
      </c>
      <c r="BO1913" s="130" t="str">
        <f t="shared" si="305"/>
        <v/>
      </c>
      <c r="BP1913" s="122" t="str">
        <f t="shared" si="306"/>
        <v/>
      </c>
    </row>
    <row r="1914" spans="26:68" ht="20.100000000000001" customHeight="1" x14ac:dyDescent="0.25">
      <c r="Z1914" s="130">
        <v>1379</v>
      </c>
      <c r="AA1914" s="121">
        <f t="shared" si="310"/>
        <v>1.516</v>
      </c>
      <c r="AB1914" s="121">
        <f t="shared" si="311"/>
        <v>0.12642999373585614</v>
      </c>
      <c r="AC1914" s="121">
        <f t="shared" si="312"/>
        <v>0.93524032379684541</v>
      </c>
      <c r="AD1914" s="121">
        <f t="shared" si="313"/>
        <v>0.12642999373585614</v>
      </c>
      <c r="AE1914" s="121" t="str">
        <f t="shared" si="314"/>
        <v/>
      </c>
      <c r="AF1914" s="121" t="str">
        <f t="shared" si="315"/>
        <v/>
      </c>
      <c r="AM1914" s="130"/>
      <c r="AZ1914" s="130"/>
      <c r="BK1914" s="130"/>
      <c r="BL1914" s="130">
        <f t="shared" si="307"/>
        <v>8.857600000000069</v>
      </c>
      <c r="BM1914" s="147">
        <f t="shared" si="308"/>
        <v>0.26304217046592859</v>
      </c>
      <c r="BN1914" s="130">
        <f t="shared" si="309"/>
        <v>4.7378668875797114E-4</v>
      </c>
      <c r="BO1914" s="130" t="str">
        <f t="shared" si="305"/>
        <v/>
      </c>
      <c r="BP1914" s="122" t="str">
        <f t="shared" si="306"/>
        <v/>
      </c>
    </row>
    <row r="1915" spans="26:68" ht="20.100000000000001" customHeight="1" x14ac:dyDescent="0.25">
      <c r="Z1915" s="121">
        <v>1380</v>
      </c>
      <c r="AA1915" s="121">
        <f t="shared" si="310"/>
        <v>1.5200000000000005</v>
      </c>
      <c r="AB1915" s="121">
        <f t="shared" si="311"/>
        <v>0.12566463678908804</v>
      </c>
      <c r="AC1915" s="121">
        <f t="shared" si="312"/>
        <v>0.93574451218106425</v>
      </c>
      <c r="AD1915" s="121">
        <f t="shared" si="313"/>
        <v>0.12566463678908804</v>
      </c>
      <c r="AE1915" s="121" t="str">
        <f t="shared" si="314"/>
        <v/>
      </c>
      <c r="AF1915" s="121" t="str">
        <f t="shared" si="315"/>
        <v/>
      </c>
      <c r="BK1915" s="130"/>
      <c r="BL1915" s="130">
        <f t="shared" si="307"/>
        <v>8.8640000000000683</v>
      </c>
      <c r="BM1915" s="147">
        <f t="shared" si="308"/>
        <v>0.26256838377717062</v>
      </c>
      <c r="BN1915" s="130">
        <f t="shared" si="309"/>
        <v>4.7312624287942917E-4</v>
      </c>
      <c r="BO1915" s="130" t="str">
        <f t="shared" si="305"/>
        <v/>
      </c>
      <c r="BP1915" s="122" t="str">
        <f t="shared" si="306"/>
        <v/>
      </c>
    </row>
    <row r="1916" spans="26:68" ht="20.100000000000001" customHeight="1" x14ac:dyDescent="0.25">
      <c r="Z1916" s="121">
        <v>1381</v>
      </c>
      <c r="AA1916" s="121">
        <f t="shared" si="310"/>
        <v>1.524</v>
      </c>
      <c r="AB1916" s="121">
        <f t="shared" si="311"/>
        <v>0.12490191456255072</v>
      </c>
      <c r="AC1916" s="121">
        <f t="shared" si="312"/>
        <v>0.93624564440412628</v>
      </c>
      <c r="AD1916" s="121">
        <f t="shared" si="313"/>
        <v>0.12490191456255072</v>
      </c>
      <c r="AE1916" s="121" t="str">
        <f t="shared" si="314"/>
        <v/>
      </c>
      <c r="AF1916" s="121" t="str">
        <f t="shared" si="315"/>
        <v/>
      </c>
      <c r="BK1916" s="130"/>
      <c r="BL1916" s="130">
        <f t="shared" si="307"/>
        <v>8.8704000000000676</v>
      </c>
      <c r="BM1916" s="147">
        <f t="shared" si="308"/>
        <v>0.26209525753429119</v>
      </c>
      <c r="BN1916" s="130">
        <f t="shared" si="309"/>
        <v>4.7246610232931641E-4</v>
      </c>
      <c r="BO1916" s="130" t="str">
        <f t="shared" si="305"/>
        <v/>
      </c>
      <c r="BP1916" s="122" t="str">
        <f t="shared" si="306"/>
        <v/>
      </c>
    </row>
    <row r="1917" spans="26:68" ht="20.100000000000001" customHeight="1" x14ac:dyDescent="0.25">
      <c r="Z1917" s="121">
        <v>1382</v>
      </c>
      <c r="AA1917" s="121">
        <f t="shared" si="310"/>
        <v>1.5280000000000005</v>
      </c>
      <c r="AB1917" s="121">
        <f t="shared" si="311"/>
        <v>0.12414183539764151</v>
      </c>
      <c r="AC1917" s="121">
        <f t="shared" si="312"/>
        <v>0.93674373102165465</v>
      </c>
      <c r="AD1917" s="121">
        <f t="shared" si="313"/>
        <v>0.12414183539764151</v>
      </c>
      <c r="AE1917" s="121" t="str">
        <f t="shared" si="314"/>
        <v/>
      </c>
      <c r="AF1917" s="121" t="str">
        <f t="shared" si="315"/>
        <v/>
      </c>
      <c r="BK1917" s="130"/>
      <c r="BL1917" s="130">
        <f t="shared" si="307"/>
        <v>8.8768000000000669</v>
      </c>
      <c r="BM1917" s="147">
        <f t="shared" si="308"/>
        <v>0.26162279143196188</v>
      </c>
      <c r="BN1917" s="130">
        <f t="shared" si="309"/>
        <v>4.7180626928500224E-4</v>
      </c>
      <c r="BO1917" s="130" t="str">
        <f t="shared" si="305"/>
        <v/>
      </c>
      <c r="BP1917" s="122" t="str">
        <f t="shared" si="306"/>
        <v/>
      </c>
    </row>
    <row r="1918" spans="26:68" ht="20.100000000000001" customHeight="1" x14ac:dyDescent="0.25">
      <c r="Z1918" s="121">
        <v>1383</v>
      </c>
      <c r="AA1918" s="121">
        <f t="shared" si="310"/>
        <v>1.532</v>
      </c>
      <c r="AB1918" s="121">
        <f t="shared" si="311"/>
        <v>0.12338440745858412</v>
      </c>
      <c r="AC1918" s="121">
        <f t="shared" si="312"/>
        <v>0.93723878262228311</v>
      </c>
      <c r="AD1918" s="121">
        <f t="shared" si="313"/>
        <v>0.12338440745858412</v>
      </c>
      <c r="AE1918" s="121" t="str">
        <f t="shared" si="314"/>
        <v/>
      </c>
      <c r="AF1918" s="121" t="str">
        <f t="shared" si="315"/>
        <v/>
      </c>
      <c r="BK1918" s="130"/>
      <c r="BL1918" s="130">
        <f t="shared" si="307"/>
        <v>8.8832000000000662</v>
      </c>
      <c r="BM1918" s="147">
        <f t="shared" si="308"/>
        <v>0.26115098516267687</v>
      </c>
      <c r="BN1918" s="130">
        <f t="shared" si="309"/>
        <v>4.7114674591552941E-4</v>
      </c>
      <c r="BO1918" s="130" t="str">
        <f t="shared" si="305"/>
        <v/>
      </c>
      <c r="BP1918" s="122" t="str">
        <f t="shared" si="306"/>
        <v/>
      </c>
    </row>
    <row r="1919" spans="26:68" ht="20.100000000000001" customHeight="1" x14ac:dyDescent="0.25">
      <c r="Z1919" s="121">
        <v>1384</v>
      </c>
      <c r="AA1919" s="121">
        <f t="shared" si="310"/>
        <v>1.5360000000000005</v>
      </c>
      <c r="AB1919" s="121">
        <f t="shared" si="311"/>
        <v>0.12262963873298491</v>
      </c>
      <c r="AC1919" s="121">
        <f t="shared" si="312"/>
        <v>0.93773080982694912</v>
      </c>
      <c r="AD1919" s="121">
        <f t="shared" si="313"/>
        <v>0.12262963873298491</v>
      </c>
      <c r="AE1919" s="121" t="str">
        <f t="shared" si="314"/>
        <v/>
      </c>
      <c r="AF1919" s="121" t="str">
        <f t="shared" si="315"/>
        <v/>
      </c>
      <c r="BK1919" s="130"/>
      <c r="BL1919" s="130">
        <f t="shared" si="307"/>
        <v>8.8896000000000654</v>
      </c>
      <c r="BM1919" s="147">
        <f t="shared" si="308"/>
        <v>0.26067983841676134</v>
      </c>
      <c r="BN1919" s="130">
        <f t="shared" si="309"/>
        <v>4.7048753437906043E-4</v>
      </c>
      <c r="BO1919" s="130" t="str">
        <f t="shared" si="305"/>
        <v/>
      </c>
      <c r="BP1919" s="122" t="str">
        <f t="shared" si="306"/>
        <v/>
      </c>
    </row>
    <row r="1920" spans="26:68" ht="20.100000000000001" customHeight="1" x14ac:dyDescent="0.25">
      <c r="Z1920" s="121">
        <v>1385</v>
      </c>
      <c r="AA1920" s="121">
        <f t="shared" si="310"/>
        <v>1.54</v>
      </c>
      <c r="AB1920" s="121">
        <f t="shared" si="311"/>
        <v>0.12187753703240178</v>
      </c>
      <c r="AC1920" s="121">
        <f t="shared" si="312"/>
        <v>0.93821982328818809</v>
      </c>
      <c r="AD1920" s="121">
        <f t="shared" si="313"/>
        <v>0.12187753703240178</v>
      </c>
      <c r="AE1920" s="121" t="str">
        <f t="shared" si="314"/>
        <v/>
      </c>
      <c r="AF1920" s="121" t="str">
        <f t="shared" si="315"/>
        <v/>
      </c>
      <c r="BK1920" s="130"/>
      <c r="BL1920" s="130">
        <f t="shared" si="307"/>
        <v>8.8960000000000647</v>
      </c>
      <c r="BM1920" s="147">
        <f t="shared" si="308"/>
        <v>0.26020935088238228</v>
      </c>
      <c r="BN1920" s="130">
        <f t="shared" si="309"/>
        <v>4.6982863682459852E-4</v>
      </c>
      <c r="BO1920" s="130" t="str">
        <f t="shared" si="305"/>
        <v/>
      </c>
      <c r="BP1920" s="122" t="str">
        <f t="shared" si="306"/>
        <v/>
      </c>
    </row>
    <row r="1921" spans="26:68" ht="20.100000000000001" customHeight="1" x14ac:dyDescent="0.25">
      <c r="Z1921" s="130">
        <v>1386</v>
      </c>
      <c r="AA1921" s="121">
        <f t="shared" si="310"/>
        <v>1.5440000000000005</v>
      </c>
      <c r="AB1921" s="121">
        <f t="shared" si="311"/>
        <v>0.1211281099929216</v>
      </c>
      <c r="AC1921" s="121">
        <f t="shared" si="312"/>
        <v>0.93870583368943095</v>
      </c>
      <c r="AD1921" s="121">
        <f t="shared" si="313"/>
        <v>0.1211281099929216</v>
      </c>
      <c r="AE1921" s="121" t="str">
        <f t="shared" si="314"/>
        <v/>
      </c>
      <c r="AF1921" s="121" t="str">
        <f t="shared" si="315"/>
        <v/>
      </c>
      <c r="AM1921" s="130"/>
      <c r="AZ1921" s="130"/>
      <c r="BK1921" s="130"/>
      <c r="BL1921" s="130">
        <f t="shared" si="307"/>
        <v>8.902400000000064</v>
      </c>
      <c r="BM1921" s="147">
        <f t="shared" si="308"/>
        <v>0.25973952224555769</v>
      </c>
      <c r="BN1921" s="130">
        <f t="shared" si="309"/>
        <v>4.6917005539109935E-4</v>
      </c>
      <c r="BO1921" s="130" t="str">
        <f t="shared" si="305"/>
        <v/>
      </c>
      <c r="BP1921" s="122" t="str">
        <f t="shared" si="306"/>
        <v/>
      </c>
    </row>
    <row r="1922" spans="26:68" ht="20.100000000000001" customHeight="1" x14ac:dyDescent="0.25">
      <c r="Z1922" s="121">
        <v>1387</v>
      </c>
      <c r="AA1922" s="121">
        <f t="shared" si="310"/>
        <v>1.548</v>
      </c>
      <c r="AB1922" s="121">
        <f t="shared" si="311"/>
        <v>0.12038136507575044</v>
      </c>
      <c r="AC1922" s="121">
        <f t="shared" si="312"/>
        <v>0.93918885174430233</v>
      </c>
      <c r="AD1922" s="121">
        <f t="shared" si="313"/>
        <v>0.12038136507575044</v>
      </c>
      <c r="AE1922" s="121" t="str">
        <f t="shared" si="314"/>
        <v/>
      </c>
      <c r="AF1922" s="121" t="str">
        <f t="shared" si="315"/>
        <v/>
      </c>
      <c r="BK1922" s="130"/>
      <c r="BL1922" s="130">
        <f t="shared" si="307"/>
        <v>8.9088000000000633</v>
      </c>
      <c r="BM1922" s="147">
        <f t="shared" si="308"/>
        <v>0.25927035219016659</v>
      </c>
      <c r="BN1922" s="130">
        <f t="shared" si="309"/>
        <v>4.6851179220741557E-4</v>
      </c>
      <c r="BO1922" s="130" t="str">
        <f t="shared" si="305"/>
        <v/>
      </c>
      <c r="BP1922" s="122" t="str">
        <f t="shared" si="306"/>
        <v/>
      </c>
    </row>
    <row r="1923" spans="26:68" ht="20.100000000000001" customHeight="1" x14ac:dyDescent="0.25">
      <c r="Z1923" s="121">
        <v>1388</v>
      </c>
      <c r="AA1923" s="121">
        <f t="shared" si="310"/>
        <v>1.5520000000000005</v>
      </c>
      <c r="AB1923" s="121">
        <f t="shared" si="311"/>
        <v>0.11963730956781161</v>
      </c>
      <c r="AC1923" s="121">
        <f t="shared" si="312"/>
        <v>0.93966888819592365</v>
      </c>
      <c r="AD1923" s="121">
        <f t="shared" si="313"/>
        <v>0.11963730956781161</v>
      </c>
      <c r="AE1923" s="121" t="str">
        <f t="shared" si="314"/>
        <v/>
      </c>
      <c r="AF1923" s="121" t="str">
        <f t="shared" si="315"/>
        <v/>
      </c>
      <c r="BK1923" s="130"/>
      <c r="BL1923" s="130">
        <f t="shared" si="307"/>
        <v>8.9152000000000626</v>
      </c>
      <c r="BM1923" s="147">
        <f t="shared" si="308"/>
        <v>0.25880184039795917</v>
      </c>
      <c r="BN1923" s="130">
        <f t="shared" si="309"/>
        <v>4.6785384939318497E-4</v>
      </c>
      <c r="BO1923" s="130" t="str">
        <f t="shared" si="305"/>
        <v/>
      </c>
      <c r="BP1923" s="122" t="str">
        <f t="shared" si="306"/>
        <v/>
      </c>
    </row>
    <row r="1924" spans="26:68" ht="20.100000000000001" customHeight="1" x14ac:dyDescent="0.25">
      <c r="Z1924" s="121">
        <v>1389</v>
      </c>
      <c r="AA1924" s="121">
        <f t="shared" si="310"/>
        <v>1.556</v>
      </c>
      <c r="AB1924" s="121">
        <f t="shared" si="311"/>
        <v>0.11889595058235634</v>
      </c>
      <c r="AC1924" s="121">
        <f t="shared" si="312"/>
        <v>0.9401459538162158</v>
      </c>
      <c r="AD1924" s="121">
        <f t="shared" si="313"/>
        <v>0.11889595058235634</v>
      </c>
      <c r="AE1924" s="121" t="str">
        <f t="shared" si="314"/>
        <v/>
      </c>
      <c r="AF1924" s="121" t="str">
        <f t="shared" si="315"/>
        <v/>
      </c>
      <c r="BK1924" s="130"/>
      <c r="BL1924" s="130">
        <f t="shared" si="307"/>
        <v>8.9216000000000619</v>
      </c>
      <c r="BM1924" s="147">
        <f t="shared" si="308"/>
        <v>0.25833398654856599</v>
      </c>
      <c r="BN1924" s="130">
        <f t="shared" si="309"/>
        <v>4.6719622905805336E-4</v>
      </c>
      <c r="BO1924" s="130" t="str">
        <f t="shared" si="305"/>
        <v/>
      </c>
      <c r="BP1924" s="122" t="str">
        <f t="shared" si="306"/>
        <v/>
      </c>
    </row>
    <row r="1925" spans="26:68" ht="20.100000000000001" customHeight="1" x14ac:dyDescent="0.25">
      <c r="Z1925" s="121">
        <v>1390</v>
      </c>
      <c r="AA1925" s="121">
        <f t="shared" si="310"/>
        <v>1.5600000000000005</v>
      </c>
      <c r="AB1925" s="121">
        <f t="shared" si="311"/>
        <v>0.11815729505958221</v>
      </c>
      <c r="AC1925" s="121">
        <f t="shared" si="312"/>
        <v>0.9406200594052071</v>
      </c>
      <c r="AD1925" s="121">
        <f t="shared" si="313"/>
        <v>0.11815729505958221</v>
      </c>
      <c r="AE1925" s="121" t="str">
        <f t="shared" si="314"/>
        <v/>
      </c>
      <c r="AF1925" s="121" t="str">
        <f t="shared" si="315"/>
        <v/>
      </c>
      <c r="BK1925" s="130"/>
      <c r="BL1925" s="130">
        <f t="shared" si="307"/>
        <v>8.9280000000000612</v>
      </c>
      <c r="BM1925" s="147">
        <f t="shared" si="308"/>
        <v>0.25786679031950793</v>
      </c>
      <c r="BN1925" s="130">
        <f t="shared" si="309"/>
        <v>4.6653893330173002E-4</v>
      </c>
      <c r="BO1925" s="130" t="str">
        <f t="shared" si="305"/>
        <v/>
      </c>
      <c r="BP1925" s="122" t="str">
        <f t="shared" si="306"/>
        <v/>
      </c>
    </row>
    <row r="1926" spans="26:68" ht="20.100000000000001" customHeight="1" x14ac:dyDescent="0.25">
      <c r="Z1926" s="121">
        <v>1391</v>
      </c>
      <c r="AA1926" s="121">
        <f t="shared" si="310"/>
        <v>1.5640000000000001</v>
      </c>
      <c r="AB1926" s="121">
        <f t="shared" si="311"/>
        <v>0.11742134976726393</v>
      </c>
      <c r="AC1926" s="121">
        <f t="shared" si="312"/>
        <v>0.94109121579034072</v>
      </c>
      <c r="AD1926" s="121">
        <f t="shared" si="313"/>
        <v>0.11742134976726393</v>
      </c>
      <c r="AE1926" s="121" t="str">
        <f t="shared" si="314"/>
        <v/>
      </c>
      <c r="AF1926" s="121" t="str">
        <f t="shared" si="315"/>
        <v/>
      </c>
      <c r="BK1926" s="130"/>
      <c r="BL1926" s="130">
        <f t="shared" si="307"/>
        <v>8.9344000000000605</v>
      </c>
      <c r="BM1926" s="147">
        <f t="shared" si="308"/>
        <v>0.2574002513862062</v>
      </c>
      <c r="BN1926" s="130">
        <f t="shared" si="309"/>
        <v>4.6588196421498695E-4</v>
      </c>
      <c r="BO1926" s="130" t="str">
        <f t="shared" si="305"/>
        <v/>
      </c>
      <c r="BP1926" s="122" t="str">
        <f t="shared" si="306"/>
        <v/>
      </c>
    </row>
    <row r="1927" spans="26:68" ht="20.100000000000001" customHeight="1" x14ac:dyDescent="0.25">
      <c r="Z1927" s="130">
        <v>1392</v>
      </c>
      <c r="AA1927" s="121">
        <f t="shared" si="310"/>
        <v>1.5680000000000005</v>
      </c>
      <c r="AB1927" s="121">
        <f t="shared" si="311"/>
        <v>0.11668812130139154</v>
      </c>
      <c r="AC1927" s="121">
        <f t="shared" si="312"/>
        <v>0.94155943382578799</v>
      </c>
      <c r="AD1927" s="121">
        <f t="shared" si="313"/>
        <v>0.11668812130139154</v>
      </c>
      <c r="AE1927" s="121" t="str">
        <f t="shared" si="314"/>
        <v/>
      </c>
      <c r="AF1927" s="121" t="str">
        <f t="shared" si="315"/>
        <v/>
      </c>
      <c r="AM1927" s="130"/>
      <c r="AZ1927" s="130"/>
      <c r="BK1927" s="130"/>
      <c r="BL1927" s="130">
        <f t="shared" si="307"/>
        <v>8.9408000000000598</v>
      </c>
      <c r="BM1927" s="147">
        <f t="shared" si="308"/>
        <v>0.25693436942199122</v>
      </c>
      <c r="BN1927" s="130">
        <f t="shared" si="309"/>
        <v>4.65225323877827E-4</v>
      </c>
      <c r="BO1927" s="130" t="str">
        <f t="shared" si="305"/>
        <v/>
      </c>
      <c r="BP1927" s="122" t="str">
        <f t="shared" si="306"/>
        <v/>
      </c>
    </row>
    <row r="1928" spans="26:68" ht="20.100000000000001" customHeight="1" x14ac:dyDescent="0.25">
      <c r="Z1928" s="121">
        <v>1393</v>
      </c>
      <c r="AA1928" s="121">
        <f t="shared" si="310"/>
        <v>1.5720000000000001</v>
      </c>
      <c r="AB1928" s="121">
        <f t="shared" si="311"/>
        <v>0.1159576160868208</v>
      </c>
      <c r="AC1928" s="121">
        <f t="shared" si="312"/>
        <v>0.94202472439176121</v>
      </c>
      <c r="AD1928" s="121">
        <f t="shared" si="313"/>
        <v>0.1159576160868208</v>
      </c>
      <c r="AE1928" s="121" t="str">
        <f t="shared" si="314"/>
        <v/>
      </c>
      <c r="AF1928" s="121" t="str">
        <f t="shared" si="315"/>
        <v/>
      </c>
      <c r="BK1928" s="130"/>
      <c r="BL1928" s="130">
        <f t="shared" si="307"/>
        <v>8.9472000000000591</v>
      </c>
      <c r="BM1928" s="147">
        <f t="shared" si="308"/>
        <v>0.25646914409811339</v>
      </c>
      <c r="BN1928" s="130">
        <f t="shared" si="309"/>
        <v>4.6456901436175979E-4</v>
      </c>
      <c r="BO1928" s="130" t="str">
        <f t="shared" si="305"/>
        <v/>
      </c>
      <c r="BP1928" s="122" t="str">
        <f t="shared" si="306"/>
        <v/>
      </c>
    </row>
    <row r="1929" spans="26:68" ht="20.100000000000001" customHeight="1" x14ac:dyDescent="0.25">
      <c r="Z1929" s="121">
        <v>1394</v>
      </c>
      <c r="AA1929" s="121">
        <f t="shared" si="310"/>
        <v>1.5760000000000005</v>
      </c>
      <c r="AB1929" s="121">
        <f t="shared" si="311"/>
        <v>0.11522984037793058</v>
      </c>
      <c r="AC1929" s="121">
        <f t="shared" si="312"/>
        <v>0.94248709839383105</v>
      </c>
      <c r="AD1929" s="121">
        <f t="shared" si="313"/>
        <v>0.11522984037793058</v>
      </c>
      <c r="AE1929" s="121" t="str">
        <f t="shared" si="314"/>
        <v/>
      </c>
      <c r="AF1929" s="121" t="str">
        <f t="shared" si="315"/>
        <v/>
      </c>
      <c r="BK1929" s="130"/>
      <c r="BL1929" s="130">
        <f t="shared" si="307"/>
        <v>8.9536000000000584</v>
      </c>
      <c r="BM1929" s="147">
        <f t="shared" si="308"/>
        <v>0.25600457508375163</v>
      </c>
      <c r="BN1929" s="130">
        <f t="shared" si="309"/>
        <v>4.6391303772763681E-4</v>
      </c>
      <c r="BO1929" s="130" t="str">
        <f t="shared" si="305"/>
        <v/>
      </c>
      <c r="BP1929" s="122" t="str">
        <f t="shared" si="306"/>
        <v/>
      </c>
    </row>
    <row r="1930" spans="26:68" ht="20.100000000000001" customHeight="1" x14ac:dyDescent="0.25">
      <c r="Z1930" s="121">
        <v>1395</v>
      </c>
      <c r="AA1930" s="121">
        <f t="shared" si="310"/>
        <v>1.58</v>
      </c>
      <c r="AB1930" s="121">
        <f t="shared" si="311"/>
        <v>0.11450480025929236</v>
      </c>
      <c r="AC1930" s="121">
        <f t="shared" si="312"/>
        <v>0.94294656676224586</v>
      </c>
      <c r="AD1930" s="121">
        <f t="shared" si="313"/>
        <v>0.11450480025929236</v>
      </c>
      <c r="AE1930" s="121" t="str">
        <f t="shared" si="314"/>
        <v/>
      </c>
      <c r="AF1930" s="121" t="str">
        <f t="shared" si="315"/>
        <v/>
      </c>
      <c r="BK1930" s="130"/>
      <c r="BL1930" s="130">
        <f t="shared" si="307"/>
        <v>8.9600000000000577</v>
      </c>
      <c r="BM1930" s="147">
        <f t="shared" si="308"/>
        <v>0.25554066204602399</v>
      </c>
      <c r="BN1930" s="130">
        <f t="shared" si="309"/>
        <v>4.6325739602731675E-4</v>
      </c>
      <c r="BO1930" s="130" t="str">
        <f t="shared" si="305"/>
        <v/>
      </c>
      <c r="BP1930" s="122" t="str">
        <f t="shared" si="306"/>
        <v/>
      </c>
    </row>
    <row r="1931" spans="26:68" ht="20.100000000000001" customHeight="1" x14ac:dyDescent="0.25">
      <c r="Z1931" s="121">
        <v>1396</v>
      </c>
      <c r="AA1931" s="121">
        <f t="shared" si="310"/>
        <v>1.5840000000000005</v>
      </c>
      <c r="AB1931" s="121">
        <f t="shared" si="311"/>
        <v>0.11378250164634666</v>
      </c>
      <c r="AC1931" s="121">
        <f t="shared" si="312"/>
        <v>0.94340314045125373</v>
      </c>
      <c r="AD1931" s="121">
        <f t="shared" si="313"/>
        <v>0.11378250164634666</v>
      </c>
      <c r="AE1931" s="121" t="str">
        <f t="shared" si="314"/>
        <v/>
      </c>
      <c r="AF1931" s="121" t="str">
        <f t="shared" si="315"/>
        <v/>
      </c>
      <c r="BK1931" s="130"/>
      <c r="BL1931" s="130">
        <f t="shared" si="307"/>
        <v>8.966400000000057</v>
      </c>
      <c r="BM1931" s="147">
        <f t="shared" si="308"/>
        <v>0.25507740464999668</v>
      </c>
      <c r="BN1931" s="130">
        <f t="shared" si="309"/>
        <v>4.6260209130322139E-4</v>
      </c>
      <c r="BO1931" s="130" t="str">
        <f t="shared" si="305"/>
        <v/>
      </c>
      <c r="BP1931" s="122" t="str">
        <f t="shared" si="306"/>
        <v/>
      </c>
    </row>
    <row r="1932" spans="26:68" ht="20.100000000000001" customHeight="1" x14ac:dyDescent="0.25">
      <c r="Z1932" s="121">
        <v>1397</v>
      </c>
      <c r="AA1932" s="121">
        <f t="shared" si="310"/>
        <v>1.5880000000000001</v>
      </c>
      <c r="AB1932" s="121">
        <f t="shared" si="311"/>
        <v>0.1130629502860909</v>
      </c>
      <c r="AC1932" s="121">
        <f t="shared" si="312"/>
        <v>0.94385683043842761</v>
      </c>
      <c r="AD1932" s="121">
        <f t="shared" si="313"/>
        <v>0.1130629502860909</v>
      </c>
      <c r="AE1932" s="121" t="str">
        <f t="shared" si="314"/>
        <v/>
      </c>
      <c r="AF1932" s="121" t="str">
        <f t="shared" si="315"/>
        <v/>
      </c>
      <c r="BK1932" s="130"/>
      <c r="BL1932" s="130">
        <f t="shared" si="307"/>
        <v>8.9728000000000563</v>
      </c>
      <c r="BM1932" s="147">
        <f t="shared" si="308"/>
        <v>0.25461480255869345</v>
      </c>
      <c r="BN1932" s="130">
        <f t="shared" si="309"/>
        <v>4.6194712558750295E-4</v>
      </c>
      <c r="BO1932" s="130" t="str">
        <f t="shared" si="305"/>
        <v/>
      </c>
      <c r="BP1932" s="122" t="str">
        <f t="shared" si="306"/>
        <v/>
      </c>
    </row>
    <row r="1933" spans="26:68" ht="20.100000000000001" customHeight="1" x14ac:dyDescent="0.25">
      <c r="Z1933" s="121">
        <v>1398</v>
      </c>
      <c r="AA1933" s="121">
        <f t="shared" si="310"/>
        <v>1.5920000000000005</v>
      </c>
      <c r="AB1933" s="121">
        <f t="shared" si="311"/>
        <v>0.11234615175777421</v>
      </c>
      <c r="AC1933" s="121">
        <f t="shared" si="312"/>
        <v>0.94430764772399256</v>
      </c>
      <c r="AD1933" s="121">
        <f t="shared" si="313"/>
        <v>0.11234615175777421</v>
      </c>
      <c r="AE1933" s="121" t="str">
        <f t="shared" si="314"/>
        <v/>
      </c>
      <c r="AF1933" s="121" t="str">
        <f t="shared" si="315"/>
        <v/>
      </c>
      <c r="BK1933" s="130"/>
      <c r="BL1933" s="130">
        <f t="shared" si="307"/>
        <v>8.9792000000000556</v>
      </c>
      <c r="BM1933" s="147">
        <f t="shared" si="308"/>
        <v>0.25415285543310595</v>
      </c>
      <c r="BN1933" s="130">
        <f t="shared" si="309"/>
        <v>4.6129250090365392E-4</v>
      </c>
      <c r="BO1933" s="130" t="str">
        <f t="shared" si="305"/>
        <v/>
      </c>
      <c r="BP1933" s="122" t="str">
        <f t="shared" si="306"/>
        <v/>
      </c>
    </row>
    <row r="1934" spans="26:68" ht="20.100000000000001" customHeight="1" x14ac:dyDescent="0.25">
      <c r="Z1934" s="130">
        <v>1399</v>
      </c>
      <c r="AA1934" s="121">
        <f t="shared" si="310"/>
        <v>1.5960000000000001</v>
      </c>
      <c r="AB1934" s="121">
        <f t="shared" si="311"/>
        <v>0.11163211147360337</v>
      </c>
      <c r="AC1934" s="121">
        <f t="shared" si="312"/>
        <v>0.94475560333015607</v>
      </c>
      <c r="AD1934" s="121">
        <f t="shared" si="313"/>
        <v>0.11163211147360337</v>
      </c>
      <c r="AE1934" s="121" t="str">
        <f t="shared" si="314"/>
        <v/>
      </c>
      <c r="AF1934" s="121" t="str">
        <f t="shared" si="315"/>
        <v/>
      </c>
      <c r="AM1934" s="130"/>
      <c r="AZ1934" s="130"/>
      <c r="BK1934" s="130"/>
      <c r="BL1934" s="130">
        <f t="shared" si="307"/>
        <v>8.9856000000000549</v>
      </c>
      <c r="BM1934" s="147">
        <f t="shared" si="308"/>
        <v>0.2536915629322023</v>
      </c>
      <c r="BN1934" s="130">
        <f t="shared" si="309"/>
        <v>4.606382192647307E-4</v>
      </c>
      <c r="BO1934" s="130" t="str">
        <f t="shared" si="305"/>
        <v/>
      </c>
      <c r="BP1934" s="122" t="str">
        <f t="shared" si="306"/>
        <v/>
      </c>
    </row>
    <row r="1935" spans="26:68" ht="20.100000000000001" customHeight="1" x14ac:dyDescent="0.25">
      <c r="Z1935" s="121">
        <v>1400</v>
      </c>
      <c r="AA1935" s="121">
        <f t="shared" si="310"/>
        <v>1.6000000000000005</v>
      </c>
      <c r="AB1935" s="121">
        <f t="shared" si="311"/>
        <v>0.11092083467945546</v>
      </c>
      <c r="AC1935" s="121">
        <f t="shared" si="312"/>
        <v>0.94520070830044212</v>
      </c>
      <c r="AD1935" s="121">
        <f t="shared" si="313"/>
        <v>0.11092083467945546</v>
      </c>
      <c r="AE1935" s="121" t="str">
        <f t="shared" si="314"/>
        <v/>
      </c>
      <c r="AF1935" s="121" t="str">
        <f t="shared" si="315"/>
        <v/>
      </c>
      <c r="BK1935" s="130"/>
      <c r="BL1935" s="130">
        <f t="shared" si="307"/>
        <v>8.9920000000000542</v>
      </c>
      <c r="BM1935" s="147">
        <f t="shared" si="308"/>
        <v>0.25323092471293757</v>
      </c>
      <c r="BN1935" s="130">
        <f t="shared" si="309"/>
        <v>4.5998428267540747E-4</v>
      </c>
      <c r="BO1935" s="130" t="str">
        <f t="shared" si="305"/>
        <v/>
      </c>
      <c r="BP1935" s="122" t="str">
        <f t="shared" si="306"/>
        <v/>
      </c>
    </row>
    <row r="1936" spans="26:68" ht="20.100000000000001" customHeight="1" x14ac:dyDescent="0.25">
      <c r="Z1936" s="121">
        <v>1401</v>
      </c>
      <c r="AA1936" s="121">
        <f t="shared" si="310"/>
        <v>1.6040000000000001</v>
      </c>
      <c r="AB1936" s="121">
        <f t="shared" si="311"/>
        <v>0.11021232645560161</v>
      </c>
      <c r="AC1936" s="121">
        <f t="shared" si="312"/>
        <v>0.94564297369902606</v>
      </c>
      <c r="AD1936" s="121">
        <f t="shared" si="313"/>
        <v>0.11021232645560161</v>
      </c>
      <c r="AE1936" s="121" t="str">
        <f t="shared" si="314"/>
        <v/>
      </c>
      <c r="AF1936" s="121" t="str">
        <f t="shared" si="315"/>
        <v/>
      </c>
      <c r="BK1936" s="130"/>
      <c r="BL1936" s="130">
        <f t="shared" si="307"/>
        <v>8.9984000000000535</v>
      </c>
      <c r="BM1936" s="147">
        <f t="shared" si="308"/>
        <v>0.25277094043026216</v>
      </c>
      <c r="BN1936" s="130">
        <f t="shared" si="309"/>
        <v>4.5933069312970032E-4</v>
      </c>
      <c r="BO1936" s="130" t="str">
        <f t="shared" si="305"/>
        <v/>
      </c>
      <c r="BP1936" s="122" t="str">
        <f t="shared" si="306"/>
        <v/>
      </c>
    </row>
    <row r="1937" spans="26:68" ht="20.100000000000001" customHeight="1" x14ac:dyDescent="0.25">
      <c r="Z1937" s="121">
        <v>1402</v>
      </c>
      <c r="AA1937" s="121">
        <f t="shared" si="310"/>
        <v>1.6080000000000005</v>
      </c>
      <c r="AB1937" s="121">
        <f t="shared" si="311"/>
        <v>0.10950659171743668</v>
      </c>
      <c r="AC1937" s="121">
        <f t="shared" si="312"/>
        <v>0.94608241061007503</v>
      </c>
      <c r="AD1937" s="121">
        <f t="shared" si="313"/>
        <v>0.10950659171743668</v>
      </c>
      <c r="AE1937" s="121" t="str">
        <f t="shared" si="314"/>
        <v/>
      </c>
      <c r="AF1937" s="121" t="str">
        <f t="shared" si="315"/>
        <v/>
      </c>
      <c r="BK1937" s="130"/>
      <c r="BL1937" s="130">
        <f t="shared" si="307"/>
        <v>9.0048000000000528</v>
      </c>
      <c r="BM1937" s="147">
        <f t="shared" si="308"/>
        <v>0.25231160973713246</v>
      </c>
      <c r="BN1937" s="130">
        <f t="shared" si="309"/>
        <v>4.5867745261274351E-4</v>
      </c>
      <c r="BO1937" s="130" t="str">
        <f t="shared" si="305"/>
        <v/>
      </c>
      <c r="BP1937" s="122" t="str">
        <f t="shared" si="306"/>
        <v/>
      </c>
    </row>
    <row r="1938" spans="26:68" ht="20.100000000000001" customHeight="1" x14ac:dyDescent="0.25">
      <c r="Z1938" s="121">
        <v>1403</v>
      </c>
      <c r="AA1938" s="121">
        <f t="shared" si="310"/>
        <v>1.6120000000000001</v>
      </c>
      <c r="AB1938" s="121">
        <f t="shared" si="311"/>
        <v>0.10880363521622008</v>
      </c>
      <c r="AC1938" s="121">
        <f t="shared" si="312"/>
        <v>0.94651903013708882</v>
      </c>
      <c r="AD1938" s="121">
        <f t="shared" si="313"/>
        <v>0.10880363521622008</v>
      </c>
      <c r="AE1938" s="121" t="str">
        <f t="shared" si="314"/>
        <v/>
      </c>
      <c r="AF1938" s="121" t="str">
        <f t="shared" si="315"/>
        <v/>
      </c>
      <c r="BK1938" s="130"/>
      <c r="BL1938" s="130">
        <f t="shared" si="307"/>
        <v>9.0112000000000521</v>
      </c>
      <c r="BM1938" s="147">
        <f t="shared" si="308"/>
        <v>0.25185293228451971</v>
      </c>
      <c r="BN1938" s="130">
        <f t="shared" si="309"/>
        <v>4.5802456310078954E-4</v>
      </c>
      <c r="BO1938" s="130" t="str">
        <f t="shared" ref="BO1938:BO2001" si="316">IF(BM1938&lt;(1-$BK$534),BN1938,"")</f>
        <v/>
      </c>
      <c r="BP1938" s="122" t="str">
        <f t="shared" ref="BP1938:BP2001" si="317">IF(BM1938&lt;(1-$BK$540),BN1938,"")</f>
        <v/>
      </c>
    </row>
    <row r="1939" spans="26:68" ht="20.100000000000001" customHeight="1" x14ac:dyDescent="0.25">
      <c r="Z1939" s="121">
        <v>1404</v>
      </c>
      <c r="AA1939" s="121">
        <f t="shared" si="310"/>
        <v>1.6160000000000005</v>
      </c>
      <c r="AB1939" s="121">
        <f t="shared" si="311"/>
        <v>0.10810346153982264</v>
      </c>
      <c r="AC1939" s="121">
        <f t="shared" si="312"/>
        <v>0.94695284340224517</v>
      </c>
      <c r="AD1939" s="121">
        <f t="shared" si="313"/>
        <v>0.10810346153982264</v>
      </c>
      <c r="AE1939" s="121" t="str">
        <f t="shared" si="314"/>
        <v/>
      </c>
      <c r="AF1939" s="121" t="str">
        <f t="shared" si="315"/>
        <v/>
      </c>
      <c r="BK1939" s="130"/>
      <c r="BL1939" s="130">
        <f t="shared" ref="BL1939:BL2002" si="318">BL1938+$BO$526</f>
        <v>9.0176000000000514</v>
      </c>
      <c r="BM1939" s="147">
        <f t="shared" ref="BM1939:BM2002" si="319">_xlfn.CHISQ.DIST.RT(BL1939,7)</f>
        <v>0.25139490772141893</v>
      </c>
      <c r="BN1939" s="130">
        <f t="shared" ref="BN1939:BN2002" si="320">BM1939-BM1940</f>
        <v>4.5737202655982134E-4</v>
      </c>
      <c r="BO1939" s="130" t="str">
        <f t="shared" si="316"/>
        <v/>
      </c>
      <c r="BP1939" s="122" t="str">
        <f t="shared" si="317"/>
        <v/>
      </c>
    </row>
    <row r="1940" spans="26:68" ht="20.100000000000001" customHeight="1" x14ac:dyDescent="0.25">
      <c r="Z1940" s="130">
        <v>1405</v>
      </c>
      <c r="AA1940" s="121">
        <f t="shared" si="310"/>
        <v>1.62</v>
      </c>
      <c r="AB1940" s="121">
        <f t="shared" si="311"/>
        <v>0.1074060751134838</v>
      </c>
      <c r="AC1940" s="121">
        <f t="shared" si="312"/>
        <v>0.94738386154574794</v>
      </c>
      <c r="AD1940" s="121">
        <f t="shared" si="313"/>
        <v>0.1074060751134838</v>
      </c>
      <c r="AE1940" s="121" t="str">
        <f t="shared" si="314"/>
        <v/>
      </c>
      <c r="AF1940" s="121" t="str">
        <f t="shared" si="315"/>
        <v/>
      </c>
      <c r="AM1940" s="130"/>
      <c r="AZ1940" s="130"/>
      <c r="BK1940" s="130"/>
      <c r="BL1940" s="130">
        <f t="shared" si="318"/>
        <v>9.0240000000000506</v>
      </c>
      <c r="BM1940" s="147">
        <f t="shared" si="319"/>
        <v>0.2509375356948591</v>
      </c>
      <c r="BN1940" s="130">
        <f t="shared" si="320"/>
        <v>4.5671984494666251E-4</v>
      </c>
      <c r="BO1940" s="130" t="str">
        <f t="shared" si="316"/>
        <v/>
      </c>
      <c r="BP1940" s="122" t="str">
        <f t="shared" si="317"/>
        <v/>
      </c>
    </row>
    <row r="1941" spans="26:68" ht="20.100000000000001" customHeight="1" x14ac:dyDescent="0.25">
      <c r="Z1941" s="121">
        <v>1406</v>
      </c>
      <c r="AA1941" s="121">
        <f t="shared" si="310"/>
        <v>1.6240000000000006</v>
      </c>
      <c r="AB1941" s="121">
        <f t="shared" si="311"/>
        <v>0.10671148020057472</v>
      </c>
      <c r="AC1941" s="121">
        <f t="shared" si="312"/>
        <v>0.94781209572517811</v>
      </c>
      <c r="AD1941" s="121">
        <f t="shared" si="313"/>
        <v>0.10671148020057472</v>
      </c>
      <c r="AE1941" s="121" t="str">
        <f t="shared" si="314"/>
        <v/>
      </c>
      <c r="AF1941" s="121" t="str">
        <f t="shared" si="315"/>
        <v/>
      </c>
      <c r="BK1941" s="130"/>
      <c r="BL1941" s="130">
        <f t="shared" si="318"/>
        <v>9.0304000000000499</v>
      </c>
      <c r="BM1941" s="147">
        <f t="shared" si="319"/>
        <v>0.25048081584991244</v>
      </c>
      <c r="BN1941" s="130">
        <f t="shared" si="320"/>
        <v>4.5606802020869974E-4</v>
      </c>
      <c r="BO1941" s="130" t="str">
        <f t="shared" si="316"/>
        <v/>
      </c>
      <c r="BP1941" s="122" t="str">
        <f t="shared" si="317"/>
        <v/>
      </c>
    </row>
    <row r="1942" spans="26:68" ht="20.100000000000001" customHeight="1" x14ac:dyDescent="0.25">
      <c r="Z1942" s="121">
        <v>1407</v>
      </c>
      <c r="AA1942" s="121">
        <f t="shared" si="310"/>
        <v>1.6280000000000001</v>
      </c>
      <c r="AB1942" s="121">
        <f t="shared" si="311"/>
        <v>0.10601968090337181</v>
      </c>
      <c r="AC1942" s="121">
        <f t="shared" si="312"/>
        <v>0.94823755711484736</v>
      </c>
      <c r="AD1942" s="121">
        <f t="shared" si="313"/>
        <v>0.10601968090337181</v>
      </c>
      <c r="AE1942" s="121" t="str">
        <f t="shared" si="314"/>
        <v/>
      </c>
      <c r="AF1942" s="121" t="str">
        <f t="shared" si="315"/>
        <v/>
      </c>
      <c r="BK1942" s="130"/>
      <c r="BL1942" s="130">
        <f t="shared" si="318"/>
        <v>9.0368000000000492</v>
      </c>
      <c r="BM1942" s="147">
        <f t="shared" si="319"/>
        <v>0.25002474782970374</v>
      </c>
      <c r="BN1942" s="130">
        <f t="shared" si="320"/>
        <v>4.5541655428504857E-4</v>
      </c>
      <c r="BO1942" s="130" t="str">
        <f t="shared" si="316"/>
        <v/>
      </c>
      <c r="BP1942" s="122" t="str">
        <f t="shared" si="317"/>
        <v/>
      </c>
    </row>
    <row r="1943" spans="26:68" ht="20.100000000000001" customHeight="1" x14ac:dyDescent="0.25">
      <c r="Z1943" s="121">
        <v>1408</v>
      </c>
      <c r="AA1943" s="121">
        <f t="shared" ref="AA1943:AA2006" si="321">$AA$529+(Z1943*$AA$532)</f>
        <v>1.6319999999999997</v>
      </c>
      <c r="AB1943" s="121">
        <f t="shared" ref="AB1943:AB2006" si="322">_xlfn.NORM.DIST(AA1943,AA$525,AA$526,0)</f>
        <v>0.10533068116383558</v>
      </c>
      <c r="AC1943" s="121">
        <f t="shared" ref="AC1943:AC2006" si="323">_xlfn.NORM.DIST(AA1943,AA$525,AA$526,1)</f>
        <v>0.94866025690515565</v>
      </c>
      <c r="AD1943" s="121">
        <f t="shared" ref="AD1943:AD2006" si="324">IF(OR(AC1943&lt;$AE$531,AC1943&gt;$AE$532),AB1943,"")</f>
        <v>0.10533068116383558</v>
      </c>
      <c r="AE1943" s="121" t="str">
        <f t="shared" ref="AE1943:AE2006" si="325">IF(AND(AC1943&gt;$AE$531,AC1943&lt;$AE$532),AB1943,"")</f>
        <v/>
      </c>
      <c r="AF1943" s="121" t="str">
        <f t="shared" ref="AF1943:AF2006" si="326">IF(AB1943=MAX($AB$535:$AB$2535),AB1943,"")</f>
        <v/>
      </c>
      <c r="BK1943" s="130"/>
      <c r="BL1943" s="130">
        <f t="shared" si="318"/>
        <v>9.0432000000000485</v>
      </c>
      <c r="BM1943" s="147">
        <f t="shared" si="319"/>
        <v>0.24956933127541869</v>
      </c>
      <c r="BN1943" s="130">
        <f t="shared" si="320"/>
        <v>4.5476544910361127E-4</v>
      </c>
      <c r="BO1943" s="130" t="str">
        <f t="shared" si="316"/>
        <v/>
      </c>
      <c r="BP1943" s="122" t="str">
        <f t="shared" si="317"/>
        <v/>
      </c>
    </row>
    <row r="1944" spans="26:68" ht="20.100000000000001" customHeight="1" x14ac:dyDescent="0.25">
      <c r="Z1944" s="121">
        <v>1409</v>
      </c>
      <c r="AA1944" s="121">
        <f t="shared" si="321"/>
        <v>1.6360000000000001</v>
      </c>
      <c r="AB1944" s="121">
        <f t="shared" si="322"/>
        <v>0.10464448476439925</v>
      </c>
      <c r="AC1944" s="121">
        <f t="shared" si="323"/>
        <v>0.94908020630195189</v>
      </c>
      <c r="AD1944" s="121">
        <f t="shared" si="324"/>
        <v>0.10464448476439925</v>
      </c>
      <c r="AE1944" s="121" t="str">
        <f t="shared" si="325"/>
        <v/>
      </c>
      <c r="AF1944" s="121" t="str">
        <f t="shared" si="326"/>
        <v/>
      </c>
      <c r="BK1944" s="130"/>
      <c r="BL1944" s="130">
        <f t="shared" si="318"/>
        <v>9.0496000000000478</v>
      </c>
      <c r="BM1944" s="147">
        <f t="shared" si="319"/>
        <v>0.24911456582631508</v>
      </c>
      <c r="BN1944" s="130">
        <f t="shared" si="320"/>
        <v>4.5411470658499042E-4</v>
      </c>
      <c r="BO1944" s="130" t="str">
        <f t="shared" si="316"/>
        <v/>
      </c>
      <c r="BP1944" s="122" t="str">
        <f t="shared" si="317"/>
        <v/>
      </c>
    </row>
    <row r="1945" spans="26:68" ht="20.100000000000001" customHeight="1" x14ac:dyDescent="0.25">
      <c r="Z1945" s="121">
        <v>1410</v>
      </c>
      <c r="AA1945" s="121">
        <f t="shared" si="321"/>
        <v>1.6399999999999997</v>
      </c>
      <c r="AB1945" s="121">
        <f t="shared" si="322"/>
        <v>0.10396109532876426</v>
      </c>
      <c r="AC1945" s="121">
        <f t="shared" si="323"/>
        <v>0.94949741652589625</v>
      </c>
      <c r="AD1945" s="121">
        <f t="shared" si="324"/>
        <v>0.10396109532876426</v>
      </c>
      <c r="AE1945" s="121" t="str">
        <f t="shared" si="325"/>
        <v/>
      </c>
      <c r="AF1945" s="121" t="str">
        <f t="shared" si="326"/>
        <v/>
      </c>
      <c r="BK1945" s="130"/>
      <c r="BL1945" s="130">
        <f t="shared" si="318"/>
        <v>9.0560000000000471</v>
      </c>
      <c r="BM1945" s="147">
        <f t="shared" si="319"/>
        <v>0.24866045111973009</v>
      </c>
      <c r="BN1945" s="130">
        <f t="shared" si="320"/>
        <v>4.5346432863849206E-4</v>
      </c>
      <c r="BO1945" s="130" t="str">
        <f t="shared" si="316"/>
        <v/>
      </c>
      <c r="BP1945" s="122" t="str">
        <f t="shared" si="317"/>
        <v/>
      </c>
    </row>
    <row r="1946" spans="26:68" ht="20.100000000000001" customHeight="1" x14ac:dyDescent="0.25">
      <c r="Z1946" s="121">
        <v>1411</v>
      </c>
      <c r="AA1946" s="121">
        <f t="shared" si="321"/>
        <v>1.6440000000000001</v>
      </c>
      <c r="AB1946" s="121">
        <f t="shared" si="322"/>
        <v>0.10328051632270249</v>
      </c>
      <c r="AC1946" s="121">
        <f t="shared" si="323"/>
        <v>0.94991189881182836</v>
      </c>
      <c r="AD1946" s="121">
        <f t="shared" si="324"/>
        <v>0.10328051632270249</v>
      </c>
      <c r="AE1946" s="121" t="str">
        <f t="shared" si="325"/>
        <v/>
      </c>
      <c r="AF1946" s="121" t="str">
        <f t="shared" si="326"/>
        <v/>
      </c>
      <c r="BK1946" s="130"/>
      <c r="BL1946" s="130">
        <f t="shared" si="318"/>
        <v>9.0624000000000464</v>
      </c>
      <c r="BM1946" s="147">
        <f t="shared" si="319"/>
        <v>0.2482069867910916</v>
      </c>
      <c r="BN1946" s="130">
        <f t="shared" si="320"/>
        <v>4.5281431716606702E-4</v>
      </c>
      <c r="BO1946" s="130" t="str">
        <f t="shared" si="316"/>
        <v/>
      </c>
      <c r="BP1946" s="122" t="str">
        <f t="shared" si="317"/>
        <v/>
      </c>
    </row>
    <row r="1947" spans="26:68" ht="20.100000000000001" customHeight="1" x14ac:dyDescent="0.25">
      <c r="Z1947" s="130">
        <v>1412</v>
      </c>
      <c r="AA1947" s="121">
        <f t="shared" si="321"/>
        <v>1.6479999999999997</v>
      </c>
      <c r="AB1947" s="121">
        <f t="shared" si="322"/>
        <v>0.10260275105486756</v>
      </c>
      <c r="AC1947" s="121">
        <f t="shared" si="323"/>
        <v>0.95032366440813576</v>
      </c>
      <c r="AD1947" s="121">
        <f t="shared" si="324"/>
        <v>0.10260275105486756</v>
      </c>
      <c r="AE1947" s="121" t="str">
        <f t="shared" si="325"/>
        <v/>
      </c>
      <c r="AF1947" s="121" t="str">
        <f t="shared" si="326"/>
        <v/>
      </c>
      <c r="AM1947" s="130"/>
      <c r="AZ1947" s="130"/>
      <c r="BK1947" s="130"/>
      <c r="BL1947" s="130">
        <f t="shared" si="318"/>
        <v>9.0688000000000457</v>
      </c>
      <c r="BM1947" s="147">
        <f t="shared" si="319"/>
        <v>0.24775417247392553</v>
      </c>
      <c r="BN1947" s="130">
        <f t="shared" si="320"/>
        <v>4.5216467405917449E-4</v>
      </c>
      <c r="BO1947" s="130" t="str">
        <f t="shared" si="316"/>
        <v/>
      </c>
      <c r="BP1947" s="122" t="str">
        <f t="shared" si="317"/>
        <v/>
      </c>
    </row>
    <row r="1948" spans="26:68" ht="20.100000000000001" customHeight="1" x14ac:dyDescent="0.25">
      <c r="Z1948" s="121">
        <v>1413</v>
      </c>
      <c r="AA1948" s="121">
        <f t="shared" si="321"/>
        <v>1.6520000000000001</v>
      </c>
      <c r="AB1948" s="121">
        <f t="shared" si="322"/>
        <v>0.10192780267761112</v>
      </c>
      <c r="AC1948" s="121">
        <f t="shared" si="323"/>
        <v>0.95073272457612834</v>
      </c>
      <c r="AD1948" s="121">
        <f t="shared" si="324"/>
        <v>0.10192780267761112</v>
      </c>
      <c r="AE1948" s="121" t="str">
        <f t="shared" si="325"/>
        <v/>
      </c>
      <c r="AF1948" s="121" t="str">
        <f t="shared" si="326"/>
        <v/>
      </c>
      <c r="BK1948" s="130"/>
      <c r="BL1948" s="130">
        <f t="shared" si="318"/>
        <v>9.075200000000045</v>
      </c>
      <c r="BM1948" s="147">
        <f t="shared" si="319"/>
        <v>0.24730200779986636</v>
      </c>
      <c r="BN1948" s="130">
        <f t="shared" si="320"/>
        <v>4.5151540120053069E-4</v>
      </c>
      <c r="BO1948" s="130" t="str">
        <f t="shared" si="316"/>
        <v/>
      </c>
      <c r="BP1948" s="122" t="str">
        <f t="shared" si="317"/>
        <v/>
      </c>
    </row>
    <row r="1949" spans="26:68" ht="20.100000000000001" customHeight="1" x14ac:dyDescent="0.25">
      <c r="Z1949" s="121">
        <v>1414</v>
      </c>
      <c r="AA1949" s="121">
        <f t="shared" si="321"/>
        <v>1.6559999999999997</v>
      </c>
      <c r="AB1949" s="121">
        <f t="shared" si="322"/>
        <v>0.10125567418780883</v>
      </c>
      <c r="AC1949" s="121">
        <f t="shared" si="323"/>
        <v>0.95113909058941348</v>
      </c>
      <c r="AD1949" s="121">
        <f t="shared" si="324"/>
        <v>0.10125567418780883</v>
      </c>
      <c r="AE1949" s="121" t="str">
        <f t="shared" si="325"/>
        <v/>
      </c>
      <c r="AF1949" s="121" t="str">
        <f t="shared" si="326"/>
        <v/>
      </c>
      <c r="BK1949" s="130"/>
      <c r="BL1949" s="130">
        <f t="shared" si="318"/>
        <v>9.0816000000000443</v>
      </c>
      <c r="BM1949" s="147">
        <f t="shared" si="319"/>
        <v>0.24685049239866583</v>
      </c>
      <c r="BN1949" s="130">
        <f t="shared" si="320"/>
        <v>4.5086650046438637E-4</v>
      </c>
      <c r="BO1949" s="130" t="str">
        <f t="shared" si="316"/>
        <v/>
      </c>
      <c r="BP1949" s="122" t="str">
        <f t="shared" si="317"/>
        <v/>
      </c>
    </row>
    <row r="1950" spans="26:68" ht="20.100000000000001" customHeight="1" x14ac:dyDescent="0.25">
      <c r="Z1950" s="121">
        <v>1415</v>
      </c>
      <c r="AA1950" s="121">
        <f t="shared" si="321"/>
        <v>1.6600000000000001</v>
      </c>
      <c r="AB1950" s="121">
        <f t="shared" si="322"/>
        <v>0.10058636842769055</v>
      </c>
      <c r="AC1950" s="121">
        <f t="shared" si="323"/>
        <v>0.95154277373327723</v>
      </c>
      <c r="AD1950" s="121">
        <f t="shared" si="324"/>
        <v>0.10058636842769055</v>
      </c>
      <c r="AE1950" s="121" t="str">
        <f t="shared" si="325"/>
        <v/>
      </c>
      <c r="AF1950" s="121" t="str">
        <f t="shared" si="326"/>
        <v/>
      </c>
      <c r="BK1950" s="130"/>
      <c r="BL1950" s="130">
        <f t="shared" si="318"/>
        <v>9.0880000000000436</v>
      </c>
      <c r="BM1950" s="147">
        <f t="shared" si="319"/>
        <v>0.24639962589820144</v>
      </c>
      <c r="BN1950" s="130">
        <f t="shared" si="320"/>
        <v>4.5021797371391781E-4</v>
      </c>
      <c r="BO1950" s="130" t="str">
        <f t="shared" si="316"/>
        <v/>
      </c>
      <c r="BP1950" s="122" t="str">
        <f t="shared" si="317"/>
        <v/>
      </c>
    </row>
    <row r="1951" spans="26:68" ht="20.100000000000001" customHeight="1" x14ac:dyDescent="0.25">
      <c r="Z1951" s="121">
        <v>1416</v>
      </c>
      <c r="AA1951" s="121">
        <f t="shared" si="321"/>
        <v>1.6639999999999997</v>
      </c>
      <c r="AB1951" s="121">
        <f t="shared" si="322"/>
        <v>9.9919888085680128E-2</v>
      </c>
      <c r="AC1951" s="121">
        <f t="shared" si="323"/>
        <v>0.95194378530406598</v>
      </c>
      <c r="AD1951" s="121">
        <f t="shared" si="324"/>
        <v>9.9919888085680128E-2</v>
      </c>
      <c r="AE1951" s="121" t="str">
        <f t="shared" si="325"/>
        <v/>
      </c>
      <c r="AF1951" s="121" t="str">
        <f t="shared" si="326"/>
        <v/>
      </c>
      <c r="BK1951" s="130"/>
      <c r="BL1951" s="130">
        <f t="shared" si="318"/>
        <v>9.0944000000000429</v>
      </c>
      <c r="BM1951" s="147">
        <f t="shared" si="319"/>
        <v>0.24594940792448752</v>
      </c>
      <c r="BN1951" s="130">
        <f t="shared" si="320"/>
        <v>4.4956982280539015E-4</v>
      </c>
      <c r="BO1951" s="130" t="str">
        <f t="shared" si="316"/>
        <v/>
      </c>
      <c r="BP1951" s="122" t="str">
        <f t="shared" si="317"/>
        <v/>
      </c>
    </row>
    <row r="1952" spans="26:68" ht="20.100000000000001" customHeight="1" x14ac:dyDescent="0.25">
      <c r="Z1952" s="121">
        <v>1417</v>
      </c>
      <c r="AA1952" s="121">
        <f t="shared" si="321"/>
        <v>1.6680000000000001</v>
      </c>
      <c r="AB1952" s="121">
        <f t="shared" si="322"/>
        <v>9.9256235697239362E-2</v>
      </c>
      <c r="AC1952" s="121">
        <f t="shared" si="323"/>
        <v>0.95234213660857414</v>
      </c>
      <c r="AD1952" s="121">
        <f t="shared" si="324"/>
        <v>9.9256235697239362E-2</v>
      </c>
      <c r="AE1952" s="121" t="str">
        <f t="shared" si="325"/>
        <v/>
      </c>
      <c r="AF1952" s="121" t="str">
        <f t="shared" si="326"/>
        <v/>
      </c>
      <c r="BK1952" s="130"/>
      <c r="BL1952" s="130">
        <f t="shared" si="318"/>
        <v>9.1008000000000422</v>
      </c>
      <c r="BM1952" s="147">
        <f t="shared" si="319"/>
        <v>0.24549983810168213</v>
      </c>
      <c r="BN1952" s="130">
        <f t="shared" si="320"/>
        <v>4.4892204958399407E-4</v>
      </c>
      <c r="BO1952" s="130" t="str">
        <f t="shared" si="316"/>
        <v/>
      </c>
      <c r="BP1952" s="122" t="str">
        <f t="shared" si="317"/>
        <v/>
      </c>
    </row>
    <row r="1953" spans="26:68" ht="20.100000000000001" customHeight="1" x14ac:dyDescent="0.25">
      <c r="Z1953" s="130">
        <v>1418</v>
      </c>
      <c r="AA1953" s="121">
        <f t="shared" si="321"/>
        <v>1.6719999999999997</v>
      </c>
      <c r="AB1953" s="121">
        <f t="shared" si="322"/>
        <v>9.859541364572097E-2</v>
      </c>
      <c r="AC1953" s="121">
        <f t="shared" si="323"/>
        <v>0.95273783896343311</v>
      </c>
      <c r="AD1953" s="121">
        <f t="shared" si="324"/>
        <v>9.859541364572097E-2</v>
      </c>
      <c r="AE1953" s="121" t="str">
        <f t="shared" si="325"/>
        <v/>
      </c>
      <c r="AF1953" s="121" t="str">
        <f t="shared" si="326"/>
        <v/>
      </c>
      <c r="AM1953" s="130"/>
      <c r="AZ1953" s="130"/>
      <c r="BK1953" s="130"/>
      <c r="BL1953" s="130">
        <f t="shared" si="318"/>
        <v>9.1072000000000415</v>
      </c>
      <c r="BM1953" s="147">
        <f t="shared" si="319"/>
        <v>0.24505091605209814</v>
      </c>
      <c r="BN1953" s="130">
        <f t="shared" si="320"/>
        <v>4.482746558876205E-4</v>
      </c>
      <c r="BO1953" s="130" t="str">
        <f t="shared" si="316"/>
        <v/>
      </c>
      <c r="BP1953" s="122" t="str">
        <f t="shared" si="317"/>
        <v/>
      </c>
    </row>
    <row r="1954" spans="26:68" ht="20.100000000000001" customHeight="1" x14ac:dyDescent="0.25">
      <c r="Z1954" s="121">
        <v>1419</v>
      </c>
      <c r="AA1954" s="121">
        <f t="shared" si="321"/>
        <v>1.6760000000000002</v>
      </c>
      <c r="AB1954" s="121">
        <f t="shared" si="322"/>
        <v>9.7937424163225553E-2</v>
      </c>
      <c r="AC1954" s="121">
        <f t="shared" si="323"/>
        <v>0.95313090369450526</v>
      </c>
      <c r="AD1954" s="121">
        <f t="shared" si="324"/>
        <v>9.7937424163225553E-2</v>
      </c>
      <c r="AE1954" s="121" t="str">
        <f t="shared" si="325"/>
        <v/>
      </c>
      <c r="AF1954" s="121" t="str">
        <f t="shared" si="326"/>
        <v/>
      </c>
      <c r="BK1954" s="130"/>
      <c r="BL1954" s="130">
        <f t="shared" si="318"/>
        <v>9.1136000000000408</v>
      </c>
      <c r="BM1954" s="147">
        <f t="shared" si="319"/>
        <v>0.24460264139621052</v>
      </c>
      <c r="BN1954" s="130">
        <f t="shared" si="320"/>
        <v>4.4762764354350226E-4</v>
      </c>
      <c r="BO1954" s="130" t="str">
        <f t="shared" si="316"/>
        <v/>
      </c>
      <c r="BP1954" s="122" t="str">
        <f t="shared" si="317"/>
        <v/>
      </c>
    </row>
    <row r="1955" spans="26:68" ht="20.100000000000001" customHeight="1" x14ac:dyDescent="0.25">
      <c r="Z1955" s="121">
        <v>1420</v>
      </c>
      <c r="AA1955" s="121">
        <f t="shared" si="321"/>
        <v>1.6799999999999997</v>
      </c>
      <c r="AB1955" s="121">
        <f t="shared" si="322"/>
        <v>9.7282269331467539E-2</v>
      </c>
      <c r="AC1955" s="121">
        <f t="shared" si="323"/>
        <v>0.95352134213627993</v>
      </c>
      <c r="AD1955" s="121">
        <f t="shared" si="324"/>
        <v>9.7282269331467539E-2</v>
      </c>
      <c r="AE1955" s="121" t="str">
        <f t="shared" si="325"/>
        <v/>
      </c>
      <c r="AF1955" s="121" t="str">
        <f t="shared" si="326"/>
        <v/>
      </c>
      <c r="BK1955" s="130"/>
      <c r="BL1955" s="130">
        <f t="shared" si="318"/>
        <v>9.1200000000000401</v>
      </c>
      <c r="BM1955" s="147">
        <f t="shared" si="319"/>
        <v>0.24415501375266702</v>
      </c>
      <c r="BN1955" s="130">
        <f t="shared" si="320"/>
        <v>4.4698101437090632E-4</v>
      </c>
      <c r="BO1955" s="130" t="str">
        <f t="shared" si="316"/>
        <v/>
      </c>
      <c r="BP1955" s="122" t="str">
        <f t="shared" si="317"/>
        <v/>
      </c>
    </row>
    <row r="1956" spans="26:68" ht="20.100000000000001" customHeight="1" x14ac:dyDescent="0.25">
      <c r="Z1956" s="121">
        <v>1421</v>
      </c>
      <c r="AA1956" s="121">
        <f t="shared" si="321"/>
        <v>1.6840000000000002</v>
      </c>
      <c r="AB1956" s="121">
        <f t="shared" si="322"/>
        <v>9.6629951082644813E-2</v>
      </c>
      <c r="AC1956" s="121">
        <f t="shared" si="323"/>
        <v>0.95390916563127426</v>
      </c>
      <c r="AD1956" s="121">
        <f t="shared" si="324"/>
        <v>9.6629951082644813E-2</v>
      </c>
      <c r="AE1956" s="121" t="str">
        <f t="shared" si="325"/>
        <v/>
      </c>
      <c r="AF1956" s="121" t="str">
        <f t="shared" si="326"/>
        <v/>
      </c>
      <c r="BK1956" s="130"/>
      <c r="BL1956" s="130">
        <f t="shared" si="318"/>
        <v>9.1264000000000394</v>
      </c>
      <c r="BM1956" s="147">
        <f t="shared" si="319"/>
        <v>0.24370803273829611</v>
      </c>
      <c r="BN1956" s="130">
        <f t="shared" si="320"/>
        <v>4.4633477017996803E-4</v>
      </c>
      <c r="BO1956" s="130" t="str">
        <f t="shared" si="316"/>
        <v/>
      </c>
      <c r="BP1956" s="122" t="str">
        <f t="shared" si="317"/>
        <v/>
      </c>
    </row>
    <row r="1957" spans="26:68" ht="20.100000000000001" customHeight="1" x14ac:dyDescent="0.25">
      <c r="Z1957" s="121">
        <v>1422</v>
      </c>
      <c r="AA1957" s="121">
        <f t="shared" si="321"/>
        <v>1.6879999999999997</v>
      </c>
      <c r="AB1957" s="121">
        <f t="shared" si="322"/>
        <v>9.5980471200316775E-2</v>
      </c>
      <c r="AC1957" s="121">
        <f t="shared" si="323"/>
        <v>0.95429438552943635</v>
      </c>
      <c r="AD1957" s="121">
        <f t="shared" si="324"/>
        <v>9.5980471200316775E-2</v>
      </c>
      <c r="AE1957" s="121" t="str">
        <f t="shared" si="325"/>
        <v/>
      </c>
      <c r="AF1957" s="121" t="str">
        <f t="shared" si="326"/>
        <v/>
      </c>
      <c r="BK1957" s="130"/>
      <c r="BL1957" s="130">
        <f t="shared" si="318"/>
        <v>9.1328000000000387</v>
      </c>
      <c r="BM1957" s="147">
        <f t="shared" si="319"/>
        <v>0.24326169796811614</v>
      </c>
      <c r="BN1957" s="130">
        <f t="shared" si="320"/>
        <v>4.4568891277066425E-4</v>
      </c>
      <c r="BO1957" s="130" t="str">
        <f t="shared" si="316"/>
        <v/>
      </c>
      <c r="BP1957" s="122" t="str">
        <f t="shared" si="317"/>
        <v/>
      </c>
    </row>
    <row r="1958" spans="26:68" ht="20.100000000000001" customHeight="1" x14ac:dyDescent="0.25">
      <c r="Z1958" s="121">
        <v>1423</v>
      </c>
      <c r="AA1958" s="121">
        <f t="shared" si="321"/>
        <v>1.6920000000000002</v>
      </c>
      <c r="AB1958" s="121">
        <f t="shared" si="322"/>
        <v>9.5333831320286069E-2</v>
      </c>
      <c r="AC1958" s="121">
        <f t="shared" si="323"/>
        <v>0.95467701318755305</v>
      </c>
      <c r="AD1958" s="121">
        <f t="shared" si="324"/>
        <v>9.5333831320286069E-2</v>
      </c>
      <c r="AE1958" s="121" t="str">
        <f t="shared" si="325"/>
        <v/>
      </c>
      <c r="AF1958" s="121" t="str">
        <f t="shared" si="326"/>
        <v/>
      </c>
      <c r="BK1958" s="130"/>
      <c r="BL1958" s="130">
        <f t="shared" si="318"/>
        <v>9.139200000000038</v>
      </c>
      <c r="BM1958" s="147">
        <f t="shared" si="319"/>
        <v>0.24281600905534548</v>
      </c>
      <c r="BN1958" s="130">
        <f t="shared" si="320"/>
        <v>4.4504344393597739E-4</v>
      </c>
      <c r="BO1958" s="130" t="str">
        <f t="shared" si="316"/>
        <v/>
      </c>
      <c r="BP1958" s="122" t="str">
        <f t="shared" si="317"/>
        <v/>
      </c>
    </row>
    <row r="1959" spans="26:68" ht="20.100000000000001" customHeight="1" x14ac:dyDescent="0.25">
      <c r="Z1959" s="121">
        <v>1424</v>
      </c>
      <c r="AA1959" s="121">
        <f t="shared" si="321"/>
        <v>1.6959999999999997</v>
      </c>
      <c r="AB1959" s="121">
        <f t="shared" si="322"/>
        <v>9.4690032931488616E-2</v>
      </c>
      <c r="AC1959" s="121">
        <f t="shared" si="323"/>
        <v>0.95505705996866008</v>
      </c>
      <c r="AD1959" s="121">
        <f t="shared" si="324"/>
        <v>9.4690032931488616E-2</v>
      </c>
      <c r="AE1959" s="121" t="str">
        <f t="shared" si="325"/>
        <v/>
      </c>
      <c r="AF1959" s="121" t="str">
        <f t="shared" si="326"/>
        <v/>
      </c>
      <c r="BK1959" s="130"/>
      <c r="BL1959" s="130">
        <f t="shared" si="318"/>
        <v>9.1456000000000373</v>
      </c>
      <c r="BM1959" s="147">
        <f t="shared" si="319"/>
        <v>0.2423709656114095</v>
      </c>
      <c r="BN1959" s="130">
        <f t="shared" si="320"/>
        <v>4.4439836545803746E-4</v>
      </c>
      <c r="BO1959" s="130" t="str">
        <f t="shared" si="316"/>
        <v/>
      </c>
      <c r="BP1959" s="122" t="str">
        <f t="shared" si="317"/>
        <v/>
      </c>
    </row>
    <row r="1960" spans="26:68" ht="20.100000000000001" customHeight="1" x14ac:dyDescent="0.25">
      <c r="Z1960" s="130">
        <v>1425</v>
      </c>
      <c r="AA1960" s="121">
        <f t="shared" si="321"/>
        <v>1.7000000000000002</v>
      </c>
      <c r="AB1960" s="121">
        <f t="shared" si="322"/>
        <v>9.4049077376886905E-2</v>
      </c>
      <c r="AC1960" s="121">
        <f t="shared" si="323"/>
        <v>0.95543453724145699</v>
      </c>
      <c r="AD1960" s="121">
        <f t="shared" si="324"/>
        <v>9.4049077376886905E-2</v>
      </c>
      <c r="AE1960" s="121" t="str">
        <f t="shared" si="325"/>
        <v/>
      </c>
      <c r="AF1960" s="121" t="str">
        <f t="shared" si="326"/>
        <v/>
      </c>
      <c r="AM1960" s="130"/>
      <c r="AZ1960" s="130"/>
      <c r="BK1960" s="130"/>
      <c r="BL1960" s="130">
        <f t="shared" si="318"/>
        <v>9.1520000000000366</v>
      </c>
      <c r="BM1960" s="147">
        <f t="shared" si="319"/>
        <v>0.24192656724595146</v>
      </c>
      <c r="BN1960" s="130">
        <f t="shared" si="320"/>
        <v>4.4375367911131391E-4</v>
      </c>
      <c r="BO1960" s="130" t="str">
        <f t="shared" si="316"/>
        <v/>
      </c>
      <c r="BP1960" s="122" t="str">
        <f t="shared" si="317"/>
        <v/>
      </c>
    </row>
    <row r="1961" spans="26:68" ht="20.100000000000001" customHeight="1" x14ac:dyDescent="0.25">
      <c r="Z1961" s="121">
        <v>1426</v>
      </c>
      <c r="AA1961" s="121">
        <f t="shared" si="321"/>
        <v>1.7039999999999997</v>
      </c>
      <c r="AB1961" s="121">
        <f t="shared" si="322"/>
        <v>9.3410965854371211E-2</v>
      </c>
      <c r="AC1961" s="121">
        <f t="shared" si="323"/>
        <v>0.95580945637972436</v>
      </c>
      <c r="AD1961" s="121">
        <f t="shared" si="324"/>
        <v>9.3410965854371211E-2</v>
      </c>
      <c r="AE1961" s="121" t="str">
        <f t="shared" si="325"/>
        <v/>
      </c>
      <c r="AF1961" s="121" t="str">
        <f t="shared" si="326"/>
        <v/>
      </c>
      <c r="BK1961" s="130"/>
      <c r="BL1961" s="130">
        <f t="shared" si="318"/>
        <v>9.1584000000000358</v>
      </c>
      <c r="BM1961" s="147">
        <f t="shared" si="319"/>
        <v>0.24148281356684015</v>
      </c>
      <c r="BN1961" s="130">
        <f t="shared" si="320"/>
        <v>4.4310938666053401E-4</v>
      </c>
      <c r="BO1961" s="130" t="str">
        <f t="shared" si="316"/>
        <v/>
      </c>
      <c r="BP1961" s="122" t="str">
        <f t="shared" si="317"/>
        <v/>
      </c>
    </row>
    <row r="1962" spans="26:68" ht="20.100000000000001" customHeight="1" x14ac:dyDescent="0.25">
      <c r="Z1962" s="121">
        <v>1427</v>
      </c>
      <c r="AA1962" s="121">
        <f t="shared" si="321"/>
        <v>1.7080000000000002</v>
      </c>
      <c r="AB1962" s="121">
        <f t="shared" si="322"/>
        <v>9.2775699417664115E-2</v>
      </c>
      <c r="AC1962" s="121">
        <f t="shared" si="323"/>
        <v>0.95618182876174607</v>
      </c>
      <c r="AD1962" s="121">
        <f t="shared" si="324"/>
        <v>9.2775699417664115E-2</v>
      </c>
      <c r="AE1962" s="121" t="str">
        <f t="shared" si="325"/>
        <v/>
      </c>
      <c r="AF1962" s="121" t="str">
        <f t="shared" si="326"/>
        <v/>
      </c>
      <c r="BK1962" s="130"/>
      <c r="BL1962" s="130">
        <f t="shared" si="318"/>
        <v>9.1648000000000351</v>
      </c>
      <c r="BM1962" s="147">
        <f t="shared" si="319"/>
        <v>0.24103970418017961</v>
      </c>
      <c r="BN1962" s="130">
        <f t="shared" si="320"/>
        <v>4.424654898622371E-4</v>
      </c>
      <c r="BO1962" s="130" t="str">
        <f t="shared" si="316"/>
        <v/>
      </c>
      <c r="BP1962" s="122" t="str">
        <f t="shared" si="317"/>
        <v/>
      </c>
    </row>
    <row r="1963" spans="26:68" ht="20.100000000000001" customHeight="1" x14ac:dyDescent="0.25">
      <c r="Z1963" s="121">
        <v>1428</v>
      </c>
      <c r="AA1963" s="121">
        <f t="shared" si="321"/>
        <v>1.7119999999999997</v>
      </c>
      <c r="AB1963" s="121">
        <f t="shared" si="322"/>
        <v>9.2143278977232526E-2</v>
      </c>
      <c r="AC1963" s="121">
        <f t="shared" si="323"/>
        <v>0.95655166576973372</v>
      </c>
      <c r="AD1963" s="121">
        <f t="shared" si="324"/>
        <v>9.2143278977232526E-2</v>
      </c>
      <c r="AE1963" s="121" t="str">
        <f t="shared" si="325"/>
        <v/>
      </c>
      <c r="AF1963" s="121" t="str">
        <f t="shared" si="326"/>
        <v/>
      </c>
      <c r="BK1963" s="130"/>
      <c r="BL1963" s="130">
        <f t="shared" si="318"/>
        <v>9.1712000000000344</v>
      </c>
      <c r="BM1963" s="147">
        <f t="shared" si="319"/>
        <v>0.24059723869031738</v>
      </c>
      <c r="BN1963" s="130">
        <f t="shared" si="320"/>
        <v>4.4182199046333137E-4</v>
      </c>
      <c r="BO1963" s="130" t="str">
        <f t="shared" si="316"/>
        <v/>
      </c>
      <c r="BP1963" s="122" t="str">
        <f t="shared" si="317"/>
        <v/>
      </c>
    </row>
    <row r="1964" spans="26:68" ht="20.100000000000001" customHeight="1" x14ac:dyDescent="0.25">
      <c r="Z1964" s="121">
        <v>1429</v>
      </c>
      <c r="AA1964" s="121">
        <f t="shared" si="321"/>
        <v>1.7160000000000002</v>
      </c>
      <c r="AB1964" s="121">
        <f t="shared" si="322"/>
        <v>9.1513705301202758E-2</v>
      </c>
      <c r="AC1964" s="121">
        <f t="shared" si="323"/>
        <v>0.95691897878925614</v>
      </c>
      <c r="AD1964" s="121">
        <f t="shared" si="324"/>
        <v>9.1513705301202758E-2</v>
      </c>
      <c r="AE1964" s="121" t="str">
        <f t="shared" si="325"/>
        <v/>
      </c>
      <c r="AF1964" s="121" t="str">
        <f t="shared" si="326"/>
        <v/>
      </c>
      <c r="BK1964" s="130"/>
      <c r="BL1964" s="130">
        <f t="shared" si="318"/>
        <v>9.1776000000000337</v>
      </c>
      <c r="BM1964" s="147">
        <f t="shared" si="319"/>
        <v>0.24015541669985405</v>
      </c>
      <c r="BN1964" s="130">
        <f t="shared" si="320"/>
        <v>4.4117889020281464E-4</v>
      </c>
      <c r="BO1964" s="130" t="str">
        <f t="shared" si="316"/>
        <v/>
      </c>
      <c r="BP1964" s="122" t="str">
        <f t="shared" si="317"/>
        <v/>
      </c>
    </row>
    <row r="1965" spans="26:68" ht="20.100000000000001" customHeight="1" x14ac:dyDescent="0.25">
      <c r="Z1965" s="121">
        <v>1430</v>
      </c>
      <c r="AA1965" s="121">
        <f t="shared" si="321"/>
        <v>1.7199999999999998</v>
      </c>
      <c r="AB1965" s="121">
        <f t="shared" si="322"/>
        <v>9.0886979016282898E-2</v>
      </c>
      <c r="AC1965" s="121">
        <f t="shared" si="323"/>
        <v>0.95728377920867103</v>
      </c>
      <c r="AD1965" s="121">
        <f t="shared" si="324"/>
        <v>9.0886979016282898E-2</v>
      </c>
      <c r="AE1965" s="121" t="str">
        <f t="shared" si="325"/>
        <v/>
      </c>
      <c r="AF1965" s="121" t="str">
        <f t="shared" si="326"/>
        <v/>
      </c>
      <c r="BK1965" s="130"/>
      <c r="BL1965" s="130">
        <f t="shared" si="318"/>
        <v>9.184000000000033</v>
      </c>
      <c r="BM1965" s="147">
        <f t="shared" si="319"/>
        <v>0.23971423780965123</v>
      </c>
      <c r="BN1965" s="130">
        <f t="shared" si="320"/>
        <v>4.4053619080980377E-4</v>
      </c>
      <c r="BO1965" s="130" t="str">
        <f t="shared" si="316"/>
        <v/>
      </c>
      <c r="BP1965" s="122" t="str">
        <f t="shared" si="317"/>
        <v/>
      </c>
    </row>
    <row r="1966" spans="26:68" ht="20.100000000000001" customHeight="1" x14ac:dyDescent="0.25">
      <c r="Z1966" s="130">
        <v>1431</v>
      </c>
      <c r="AA1966" s="121">
        <f t="shared" si="321"/>
        <v>1.7240000000000002</v>
      </c>
      <c r="AB1966" s="121">
        <f t="shared" si="322"/>
        <v>9.0263100608688029E-2</v>
      </c>
      <c r="AC1966" s="121">
        <f t="shared" si="323"/>
        <v>0.95764607841856231</v>
      </c>
      <c r="AD1966" s="121">
        <f t="shared" si="324"/>
        <v>9.0263100608688029E-2</v>
      </c>
      <c r="AE1966" s="121" t="str">
        <f t="shared" si="325"/>
        <v/>
      </c>
      <c r="AF1966" s="121" t="str">
        <f t="shared" si="326"/>
        <v/>
      </c>
      <c r="AM1966" s="130"/>
      <c r="AZ1966" s="130"/>
      <c r="BK1966" s="130"/>
      <c r="BL1966" s="130">
        <f t="shared" si="318"/>
        <v>9.1904000000000323</v>
      </c>
      <c r="BM1966" s="147">
        <f t="shared" si="319"/>
        <v>0.23927370161884143</v>
      </c>
      <c r="BN1966" s="130">
        <f t="shared" si="320"/>
        <v>4.3989389400544976E-4</v>
      </c>
      <c r="BO1966" s="130" t="str">
        <f t="shared" si="316"/>
        <v/>
      </c>
      <c r="BP1966" s="122" t="str">
        <f t="shared" si="317"/>
        <v/>
      </c>
    </row>
    <row r="1967" spans="26:68" ht="20.100000000000001" customHeight="1" x14ac:dyDescent="0.25">
      <c r="Z1967" s="121">
        <v>1432</v>
      </c>
      <c r="AA1967" s="121">
        <f t="shared" si="321"/>
        <v>1.7279999999999998</v>
      </c>
      <c r="AB1967" s="121">
        <f t="shared" si="322"/>
        <v>8.9642070425072398E-2</v>
      </c>
      <c r="AC1967" s="121">
        <f t="shared" si="323"/>
        <v>0.95800588781117868</v>
      </c>
      <c r="AD1967" s="121">
        <f t="shared" si="324"/>
        <v>8.9642070425072398E-2</v>
      </c>
      <c r="AE1967" s="121" t="str">
        <f t="shared" si="325"/>
        <v/>
      </c>
      <c r="AF1967" s="121" t="str">
        <f t="shared" si="326"/>
        <v/>
      </c>
      <c r="BK1967" s="130"/>
      <c r="BL1967" s="130">
        <f t="shared" si="318"/>
        <v>9.1968000000000316</v>
      </c>
      <c r="BM1967" s="147">
        <f t="shared" si="319"/>
        <v>0.23883380772483598</v>
      </c>
      <c r="BN1967" s="130">
        <f t="shared" si="320"/>
        <v>4.3925200150141119E-4</v>
      </c>
      <c r="BO1967" s="130" t="str">
        <f t="shared" si="316"/>
        <v/>
      </c>
      <c r="BP1967" s="122" t="str">
        <f t="shared" si="317"/>
        <v/>
      </c>
    </row>
    <row r="1968" spans="26:68" ht="20.100000000000001" customHeight="1" x14ac:dyDescent="0.25">
      <c r="Z1968" s="121">
        <v>1433</v>
      </c>
      <c r="AA1968" s="121">
        <f t="shared" si="321"/>
        <v>1.7320000000000002</v>
      </c>
      <c r="AB1968" s="121">
        <f t="shared" si="322"/>
        <v>8.9023888673464321E-2</v>
      </c>
      <c r="AC1968" s="121">
        <f t="shared" si="323"/>
        <v>0.9583632187798784</v>
      </c>
      <c r="AD1968" s="121">
        <f t="shared" si="324"/>
        <v>8.9023888673464321E-2</v>
      </c>
      <c r="AE1968" s="121" t="str">
        <f t="shared" si="325"/>
        <v/>
      </c>
      <c r="AF1968" s="121" t="str">
        <f t="shared" si="326"/>
        <v/>
      </c>
      <c r="BK1968" s="130"/>
      <c r="BL1968" s="130">
        <f t="shared" si="318"/>
        <v>9.2032000000000309</v>
      </c>
      <c r="BM1968" s="147">
        <f t="shared" si="319"/>
        <v>0.23839455572333457</v>
      </c>
      <c r="BN1968" s="130">
        <f t="shared" si="320"/>
        <v>4.3861051500196369E-4</v>
      </c>
      <c r="BO1968" s="130" t="str">
        <f t="shared" si="316"/>
        <v/>
      </c>
      <c r="BP1968" s="122" t="str">
        <f t="shared" si="317"/>
        <v/>
      </c>
    </row>
    <row r="1969" spans="26:68" ht="20.100000000000001" customHeight="1" x14ac:dyDescent="0.25">
      <c r="Z1969" s="121">
        <v>1434</v>
      </c>
      <c r="AA1969" s="121">
        <f t="shared" si="321"/>
        <v>1.7359999999999998</v>
      </c>
      <c r="AB1969" s="121">
        <f t="shared" si="322"/>
        <v>8.8408555424207613E-2</v>
      </c>
      <c r="AC1969" s="121">
        <f t="shared" si="323"/>
        <v>0.95871808271857561</v>
      </c>
      <c r="AD1969" s="121">
        <f t="shared" si="324"/>
        <v>8.8408555424207613E-2</v>
      </c>
      <c r="AE1969" s="121" t="str">
        <f t="shared" si="325"/>
        <v/>
      </c>
      <c r="AF1969" s="121" t="str">
        <f t="shared" si="326"/>
        <v/>
      </c>
      <c r="BK1969" s="130"/>
      <c r="BL1969" s="130">
        <f t="shared" si="318"/>
        <v>9.2096000000000302</v>
      </c>
      <c r="BM1969" s="147">
        <f t="shared" si="319"/>
        <v>0.2379559452083326</v>
      </c>
      <c r="BN1969" s="130">
        <f t="shared" si="320"/>
        <v>4.3796943620033613E-4</v>
      </c>
      <c r="BO1969" s="130" t="str">
        <f t="shared" si="316"/>
        <v/>
      </c>
      <c r="BP1969" s="122" t="str">
        <f t="shared" si="317"/>
        <v/>
      </c>
    </row>
    <row r="1970" spans="26:68" ht="20.100000000000001" customHeight="1" x14ac:dyDescent="0.25">
      <c r="Z1970" s="121">
        <v>1435</v>
      </c>
      <c r="AA1970" s="121">
        <f t="shared" si="321"/>
        <v>1.7400000000000002</v>
      </c>
      <c r="AB1970" s="121">
        <f t="shared" si="322"/>
        <v>8.7796070610905594E-2</v>
      </c>
      <c r="AC1970" s="121">
        <f t="shared" si="323"/>
        <v>0.95907049102119268</v>
      </c>
      <c r="AD1970" s="121">
        <f t="shared" si="324"/>
        <v>8.7796070610905594E-2</v>
      </c>
      <c r="AE1970" s="121" t="str">
        <f t="shared" si="325"/>
        <v/>
      </c>
      <c r="AF1970" s="121" t="str">
        <f t="shared" si="326"/>
        <v/>
      </c>
      <c r="BK1970" s="130"/>
      <c r="BL1970" s="130">
        <f t="shared" si="318"/>
        <v>9.2160000000000295</v>
      </c>
      <c r="BM1970" s="147">
        <f t="shared" si="319"/>
        <v>0.23751797577213227</v>
      </c>
      <c r="BN1970" s="130">
        <f t="shared" si="320"/>
        <v>4.3732876678337362E-4</v>
      </c>
      <c r="BO1970" s="130" t="str">
        <f t="shared" si="316"/>
        <v/>
      </c>
      <c r="BP1970" s="122" t="str">
        <f t="shared" si="317"/>
        <v/>
      </c>
    </row>
    <row r="1971" spans="26:68" ht="20.100000000000001" customHeight="1" x14ac:dyDescent="0.25">
      <c r="Z1971" s="121">
        <v>1436</v>
      </c>
      <c r="AA1971" s="121">
        <f t="shared" si="321"/>
        <v>1.7439999999999998</v>
      </c>
      <c r="AB1971" s="121">
        <f t="shared" si="322"/>
        <v>8.7186434031371593E-2</v>
      </c>
      <c r="AC1971" s="121">
        <f t="shared" si="323"/>
        <v>0.95942045508111384</v>
      </c>
      <c r="AD1971" s="121">
        <f t="shared" si="324"/>
        <v>8.7186434031371593E-2</v>
      </c>
      <c r="AE1971" s="121" t="str">
        <f t="shared" si="325"/>
        <v/>
      </c>
      <c r="AF1971" s="121" t="str">
        <f t="shared" si="326"/>
        <v/>
      </c>
      <c r="BK1971" s="130"/>
      <c r="BL1971" s="130">
        <f t="shared" si="318"/>
        <v>9.2224000000000288</v>
      </c>
      <c r="BM1971" s="147">
        <f t="shared" si="319"/>
        <v>0.23708064700534889</v>
      </c>
      <c r="BN1971" s="130">
        <f t="shared" si="320"/>
        <v>4.3668850842787377E-4</v>
      </c>
      <c r="BO1971" s="130" t="str">
        <f t="shared" si="316"/>
        <v/>
      </c>
      <c r="BP1971" s="122" t="str">
        <f t="shared" si="317"/>
        <v/>
      </c>
    </row>
    <row r="1972" spans="26:68" ht="20.100000000000001" customHeight="1" x14ac:dyDescent="0.25">
      <c r="Z1972" s="121">
        <v>1437</v>
      </c>
      <c r="AA1972" s="121">
        <f t="shared" si="321"/>
        <v>1.7480000000000002</v>
      </c>
      <c r="AB1972" s="121">
        <f t="shared" si="322"/>
        <v>8.657964534858141E-2</v>
      </c>
      <c r="AC1972" s="121">
        <f t="shared" si="323"/>
        <v>0.95976798629064519</v>
      </c>
      <c r="AD1972" s="121">
        <f t="shared" si="324"/>
        <v>8.657964534858141E-2</v>
      </c>
      <c r="AE1972" s="121" t="str">
        <f t="shared" si="325"/>
        <v/>
      </c>
      <c r="AF1972" s="121" t="str">
        <f t="shared" si="326"/>
        <v/>
      </c>
      <c r="BK1972" s="130"/>
      <c r="BL1972" s="130">
        <f t="shared" si="318"/>
        <v>9.2288000000000281</v>
      </c>
      <c r="BM1972" s="147">
        <f t="shared" si="319"/>
        <v>0.23664395849692102</v>
      </c>
      <c r="BN1972" s="130">
        <f t="shared" si="320"/>
        <v>4.3604866280200216E-4</v>
      </c>
      <c r="BO1972" s="130" t="str">
        <f t="shared" si="316"/>
        <v/>
      </c>
      <c r="BP1972" s="122" t="str">
        <f t="shared" si="317"/>
        <v/>
      </c>
    </row>
    <row r="1973" spans="26:68" ht="20.100000000000001" customHeight="1" x14ac:dyDescent="0.25">
      <c r="Z1973" s="130">
        <v>1438</v>
      </c>
      <c r="AA1973" s="121">
        <f t="shared" si="321"/>
        <v>1.7519999999999998</v>
      </c>
      <c r="AB1973" s="121">
        <f t="shared" si="322"/>
        <v>8.5975704091632174E-2</v>
      </c>
      <c r="AC1973" s="121">
        <f t="shared" si="323"/>
        <v>0.96011309604047623</v>
      </c>
      <c r="AD1973" s="121">
        <f t="shared" si="324"/>
        <v>8.5975704091632174E-2</v>
      </c>
      <c r="AE1973" s="121" t="str">
        <f t="shared" si="325"/>
        <v/>
      </c>
      <c r="AF1973" s="121" t="str">
        <f t="shared" si="326"/>
        <v/>
      </c>
      <c r="AM1973" s="130"/>
      <c r="AZ1973" s="130"/>
      <c r="BK1973" s="130"/>
      <c r="BL1973" s="130">
        <f t="shared" si="318"/>
        <v>9.2352000000000274</v>
      </c>
      <c r="BM1973" s="147">
        <f t="shared" si="319"/>
        <v>0.23620790983411902</v>
      </c>
      <c r="BN1973" s="130">
        <f t="shared" si="320"/>
        <v>4.354092315661251E-4</v>
      </c>
      <c r="BO1973" s="130" t="str">
        <f t="shared" si="316"/>
        <v/>
      </c>
      <c r="BP1973" s="122" t="str">
        <f t="shared" si="317"/>
        <v/>
      </c>
    </row>
    <row r="1974" spans="26:68" ht="20.100000000000001" customHeight="1" x14ac:dyDescent="0.25">
      <c r="Z1974" s="121">
        <v>1439</v>
      </c>
      <c r="AA1974" s="121">
        <f t="shared" si="321"/>
        <v>1.7560000000000002</v>
      </c>
      <c r="AB1974" s="121">
        <f t="shared" si="322"/>
        <v>8.5374609656703113E-2</v>
      </c>
      <c r="AC1974" s="121">
        <f t="shared" si="323"/>
        <v>0.96045579571914685</v>
      </c>
      <c r="AD1974" s="121">
        <f t="shared" si="324"/>
        <v>8.5374609656703113E-2</v>
      </c>
      <c r="AE1974" s="121" t="str">
        <f t="shared" si="325"/>
        <v/>
      </c>
      <c r="AF1974" s="121" t="str">
        <f t="shared" si="326"/>
        <v/>
      </c>
      <c r="BK1974" s="130"/>
      <c r="BL1974" s="130">
        <f t="shared" si="318"/>
        <v>9.2416000000000267</v>
      </c>
      <c r="BM1974" s="147">
        <f t="shared" si="319"/>
        <v>0.23577250060255289</v>
      </c>
      <c r="BN1974" s="130">
        <f t="shared" si="320"/>
        <v>4.3477021637111646E-4</v>
      </c>
      <c r="BO1974" s="130" t="str">
        <f t="shared" si="316"/>
        <v/>
      </c>
      <c r="BP1974" s="122" t="str">
        <f t="shared" si="317"/>
        <v/>
      </c>
    </row>
    <row r="1975" spans="26:68" ht="20.100000000000001" customHeight="1" x14ac:dyDescent="0.25">
      <c r="Z1975" s="121">
        <v>1440</v>
      </c>
      <c r="AA1975" s="121">
        <f t="shared" si="321"/>
        <v>1.7599999999999998</v>
      </c>
      <c r="AB1975" s="121">
        <f t="shared" si="322"/>
        <v>8.4776361308022255E-2</v>
      </c>
      <c r="AC1975" s="121">
        <f t="shared" si="323"/>
        <v>0.96079609671251731</v>
      </c>
      <c r="AD1975" s="121">
        <f t="shared" si="324"/>
        <v>8.4776361308022255E-2</v>
      </c>
      <c r="AE1975" s="121" t="str">
        <f t="shared" si="325"/>
        <v/>
      </c>
      <c r="AF1975" s="121" t="str">
        <f t="shared" si="326"/>
        <v/>
      </c>
      <c r="BK1975" s="130"/>
      <c r="BL1975" s="130">
        <f t="shared" si="318"/>
        <v>9.248000000000026</v>
      </c>
      <c r="BM1975" s="147">
        <f t="shared" si="319"/>
        <v>0.23533773038618178</v>
      </c>
      <c r="BN1975" s="130">
        <f t="shared" si="320"/>
        <v>4.3413161885960672E-4</v>
      </c>
      <c r="BO1975" s="130" t="str">
        <f t="shared" si="316"/>
        <v/>
      </c>
      <c r="BP1975" s="122" t="str">
        <f t="shared" si="317"/>
        <v/>
      </c>
    </row>
    <row r="1976" spans="26:68" ht="20.100000000000001" customHeight="1" x14ac:dyDescent="0.25">
      <c r="Z1976" s="121">
        <v>1441</v>
      </c>
      <c r="AA1976" s="121">
        <f t="shared" si="321"/>
        <v>1.7640000000000002</v>
      </c>
      <c r="AB1976" s="121">
        <f t="shared" si="322"/>
        <v>8.4180958178834822E-2</v>
      </c>
      <c r="AC1976" s="121">
        <f t="shared" si="323"/>
        <v>0.96113401040324287</v>
      </c>
      <c r="AD1976" s="121">
        <f t="shared" si="324"/>
        <v>8.4180958178834822E-2</v>
      </c>
      <c r="AE1976" s="121" t="str">
        <f t="shared" si="325"/>
        <v/>
      </c>
      <c r="AF1976" s="121" t="str">
        <f t="shared" si="326"/>
        <v/>
      </c>
      <c r="BK1976" s="130"/>
      <c r="BL1976" s="130">
        <f t="shared" si="318"/>
        <v>9.2544000000000253</v>
      </c>
      <c r="BM1976" s="147">
        <f t="shared" si="319"/>
        <v>0.23490359876732217</v>
      </c>
      <c r="BN1976" s="130">
        <f t="shared" si="320"/>
        <v>4.3349344066570539E-4</v>
      </c>
      <c r="BO1976" s="130" t="str">
        <f t="shared" si="316"/>
        <v/>
      </c>
      <c r="BP1976" s="122" t="str">
        <f t="shared" si="317"/>
        <v/>
      </c>
    </row>
    <row r="1977" spans="26:68" ht="20.100000000000001" customHeight="1" x14ac:dyDescent="0.25">
      <c r="Z1977" s="121">
        <v>1442</v>
      </c>
      <c r="AA1977" s="121">
        <f t="shared" si="321"/>
        <v>1.7679999999999998</v>
      </c>
      <c r="AB1977" s="121">
        <f t="shared" si="322"/>
        <v>8.3588399272377337E-2</v>
      </c>
      <c r="AC1977" s="121">
        <f t="shared" si="323"/>
        <v>0.96146954817025077</v>
      </c>
      <c r="AD1977" s="121">
        <f t="shared" si="324"/>
        <v>8.3588399272377337E-2</v>
      </c>
      <c r="AE1977" s="121" t="str">
        <f t="shared" si="325"/>
        <v/>
      </c>
      <c r="AF1977" s="121" t="str">
        <f t="shared" si="326"/>
        <v/>
      </c>
      <c r="BK1977" s="130"/>
      <c r="BL1977" s="130">
        <f t="shared" si="318"/>
        <v>9.2608000000000246</v>
      </c>
      <c r="BM1977" s="147">
        <f t="shared" si="319"/>
        <v>0.23447010532665646</v>
      </c>
      <c r="BN1977" s="130">
        <f t="shared" si="320"/>
        <v>4.328556834146402E-4</v>
      </c>
      <c r="BO1977" s="130" t="str">
        <f t="shared" si="316"/>
        <v/>
      </c>
      <c r="BP1977" s="122" t="str">
        <f t="shared" si="317"/>
        <v/>
      </c>
    </row>
    <row r="1978" spans="26:68" ht="20.100000000000001" customHeight="1" x14ac:dyDescent="0.25">
      <c r="Z1978" s="121">
        <v>1443</v>
      </c>
      <c r="AA1978" s="121">
        <f t="shared" si="321"/>
        <v>1.7720000000000002</v>
      </c>
      <c r="AB1978" s="121">
        <f t="shared" si="322"/>
        <v>8.299868346285337E-2</v>
      </c>
      <c r="AC1978" s="121">
        <f t="shared" si="323"/>
        <v>0.96180272138822342</v>
      </c>
      <c r="AD1978" s="121">
        <f t="shared" si="324"/>
        <v>8.299868346285337E-2</v>
      </c>
      <c r="AE1978" s="121" t="str">
        <f t="shared" si="325"/>
        <v/>
      </c>
      <c r="AF1978" s="121" t="str">
        <f t="shared" si="326"/>
        <v/>
      </c>
      <c r="BK1978" s="130"/>
      <c r="BL1978" s="130">
        <f t="shared" si="318"/>
        <v>9.2672000000000239</v>
      </c>
      <c r="BM1978" s="147">
        <f t="shared" si="319"/>
        <v>0.23403724964324182</v>
      </c>
      <c r="BN1978" s="130">
        <f t="shared" si="320"/>
        <v>4.3221834872333997E-4</v>
      </c>
      <c r="BO1978" s="130" t="str">
        <f t="shared" si="316"/>
        <v/>
      </c>
      <c r="BP1978" s="122" t="str">
        <f t="shared" si="317"/>
        <v/>
      </c>
    </row>
    <row r="1979" spans="26:68" ht="20.100000000000001" customHeight="1" x14ac:dyDescent="0.25">
      <c r="Z1979" s="130">
        <v>1444</v>
      </c>
      <c r="AA1979" s="121">
        <f t="shared" si="321"/>
        <v>1.7759999999999998</v>
      </c>
      <c r="AB1979" s="121">
        <f t="shared" si="322"/>
        <v>8.2411809496414523E-2</v>
      </c>
      <c r="AC1979" s="121">
        <f t="shared" si="323"/>
        <v>0.96213354142708329</v>
      </c>
      <c r="AD1979" s="121">
        <f t="shared" si="324"/>
        <v>8.2411809496414523E-2</v>
      </c>
      <c r="AE1979" s="121" t="str">
        <f t="shared" si="325"/>
        <v/>
      </c>
      <c r="AF1979" s="121" t="str">
        <f t="shared" si="326"/>
        <v/>
      </c>
      <c r="AM1979" s="130"/>
      <c r="AZ1979" s="130"/>
      <c r="BK1979" s="130"/>
      <c r="BL1979" s="130">
        <f t="shared" si="318"/>
        <v>9.2736000000000232</v>
      </c>
      <c r="BM1979" s="147">
        <f t="shared" si="319"/>
        <v>0.23360503129451848</v>
      </c>
      <c r="BN1979" s="130">
        <f t="shared" si="320"/>
        <v>4.3158143820051786E-4</v>
      </c>
      <c r="BO1979" s="130" t="str">
        <f t="shared" si="316"/>
        <v/>
      </c>
      <c r="BP1979" s="122" t="str">
        <f t="shared" si="317"/>
        <v/>
      </c>
    </row>
    <row r="1980" spans="26:68" ht="20.100000000000001" customHeight="1" x14ac:dyDescent="0.25">
      <c r="Z1980" s="121">
        <v>1445</v>
      </c>
      <c r="AA1980" s="121">
        <f t="shared" si="321"/>
        <v>1.7800000000000002</v>
      </c>
      <c r="AB1980" s="121">
        <f t="shared" si="322"/>
        <v>8.1827775992142762E-2</v>
      </c>
      <c r="AC1980" s="121">
        <f t="shared" si="323"/>
        <v>0.96246201965148326</v>
      </c>
      <c r="AD1980" s="121">
        <f t="shared" si="324"/>
        <v>8.1827775992142762E-2</v>
      </c>
      <c r="AE1980" s="121" t="str">
        <f t="shared" si="325"/>
        <v/>
      </c>
      <c r="AF1980" s="121" t="str">
        <f t="shared" si="326"/>
        <v/>
      </c>
      <c r="BK1980" s="130"/>
      <c r="BL1980" s="130">
        <f t="shared" si="318"/>
        <v>9.2800000000000225</v>
      </c>
      <c r="BM1980" s="147">
        <f t="shared" si="319"/>
        <v>0.23317344985631797</v>
      </c>
      <c r="BN1980" s="130">
        <f t="shared" si="320"/>
        <v>4.3094495344550565E-4</v>
      </c>
      <c r="BO1980" s="130" t="str">
        <f t="shared" si="316"/>
        <v/>
      </c>
      <c r="BP1980" s="122" t="str">
        <f t="shared" si="317"/>
        <v/>
      </c>
    </row>
    <row r="1981" spans="26:68" ht="20.100000000000001" customHeight="1" x14ac:dyDescent="0.25">
      <c r="Z1981" s="121">
        <v>1446</v>
      </c>
      <c r="AA1981" s="121">
        <f t="shared" si="321"/>
        <v>1.7839999999999998</v>
      </c>
      <c r="AB1981" s="121">
        <f t="shared" si="322"/>
        <v>8.1246581443038091E-2</v>
      </c>
      <c r="AC1981" s="121">
        <f t="shared" si="323"/>
        <v>0.9627881674202996</v>
      </c>
      <c r="AD1981" s="121">
        <f t="shared" si="324"/>
        <v>8.1246581443038091E-2</v>
      </c>
      <c r="AE1981" s="121" t="str">
        <f t="shared" si="325"/>
        <v/>
      </c>
      <c r="AF1981" s="121" t="str">
        <f t="shared" si="326"/>
        <v/>
      </c>
      <c r="BK1981" s="130"/>
      <c r="BL1981" s="130">
        <f t="shared" si="318"/>
        <v>9.2864000000000217</v>
      </c>
      <c r="BM1981" s="147">
        <f t="shared" si="319"/>
        <v>0.23274250490287246</v>
      </c>
      <c r="BN1981" s="130">
        <f t="shared" si="320"/>
        <v>4.3030889605016887E-4</v>
      </c>
      <c r="BO1981" s="130" t="str">
        <f t="shared" si="316"/>
        <v/>
      </c>
      <c r="BP1981" s="122" t="str">
        <f t="shared" si="317"/>
        <v/>
      </c>
    </row>
    <row r="1982" spans="26:68" ht="20.100000000000001" customHeight="1" x14ac:dyDescent="0.25">
      <c r="Z1982" s="121">
        <v>1447</v>
      </c>
      <c r="AA1982" s="121">
        <f t="shared" si="321"/>
        <v>1.7880000000000003</v>
      </c>
      <c r="AB1982" s="121">
        <f t="shared" si="322"/>
        <v>8.0668224217006992E-2</v>
      </c>
      <c r="AC1982" s="121">
        <f t="shared" si="323"/>
        <v>0.96311199608613052</v>
      </c>
      <c r="AD1982" s="121">
        <f t="shared" si="324"/>
        <v>8.0668224217006992E-2</v>
      </c>
      <c r="AE1982" s="121" t="str">
        <f t="shared" si="325"/>
        <v/>
      </c>
      <c r="AF1982" s="121" t="str">
        <f t="shared" si="326"/>
        <v/>
      </c>
      <c r="BK1982" s="130"/>
      <c r="BL1982" s="130">
        <f t="shared" si="318"/>
        <v>9.292800000000021</v>
      </c>
      <c r="BM1982" s="147">
        <f t="shared" si="319"/>
        <v>0.23231219600682229</v>
      </c>
      <c r="BN1982" s="130">
        <f t="shared" si="320"/>
        <v>4.2967326759693614E-4</v>
      </c>
      <c r="BO1982" s="130" t="str">
        <f t="shared" si="316"/>
        <v/>
      </c>
      <c r="BP1982" s="122" t="str">
        <f t="shared" si="317"/>
        <v/>
      </c>
    </row>
    <row r="1983" spans="26:68" ht="20.100000000000001" customHeight="1" x14ac:dyDescent="0.25">
      <c r="Z1983" s="121">
        <v>1448</v>
      </c>
      <c r="AA1983" s="121">
        <f t="shared" si="321"/>
        <v>1.7919999999999998</v>
      </c>
      <c r="AB1983" s="121">
        <f t="shared" si="322"/>
        <v>8.0092702557856207E-2</v>
      </c>
      <c r="AC1983" s="121">
        <f t="shared" si="323"/>
        <v>0.96343351699479696</v>
      </c>
      <c r="AD1983" s="121">
        <f t="shared" si="324"/>
        <v>8.0092702557856207E-2</v>
      </c>
      <c r="AE1983" s="121" t="str">
        <f t="shared" si="325"/>
        <v/>
      </c>
      <c r="AF1983" s="121" t="str">
        <f t="shared" si="326"/>
        <v/>
      </c>
      <c r="BK1983" s="130"/>
      <c r="BL1983" s="130">
        <f t="shared" si="318"/>
        <v>9.2992000000000203</v>
      </c>
      <c r="BM1983" s="147">
        <f t="shared" si="319"/>
        <v>0.23188252273922536</v>
      </c>
      <c r="BN1983" s="130">
        <f t="shared" si="320"/>
        <v>4.2903806966110292E-4</v>
      </c>
      <c r="BO1983" s="130" t="str">
        <f t="shared" si="316"/>
        <v/>
      </c>
      <c r="BP1983" s="122" t="str">
        <f t="shared" si="317"/>
        <v/>
      </c>
    </row>
    <row r="1984" spans="26:68" ht="20.100000000000001" customHeight="1" x14ac:dyDescent="0.25">
      <c r="Z1984" s="121">
        <v>1449</v>
      </c>
      <c r="AA1984" s="121">
        <f t="shared" si="321"/>
        <v>1.7960000000000003</v>
      </c>
      <c r="AB1984" s="121">
        <f t="shared" si="322"/>
        <v>7.9520014586286963E-2</v>
      </c>
      <c r="AC1984" s="121">
        <f t="shared" si="323"/>
        <v>0.96375274148484891</v>
      </c>
      <c r="AD1984" s="121">
        <f t="shared" si="324"/>
        <v>7.9520014586286963E-2</v>
      </c>
      <c r="AE1984" s="121" t="str">
        <f t="shared" si="325"/>
        <v/>
      </c>
      <c r="AF1984" s="121" t="str">
        <f t="shared" si="326"/>
        <v/>
      </c>
      <c r="BK1984" s="130"/>
      <c r="BL1984" s="130">
        <f t="shared" si="318"/>
        <v>9.3056000000000196</v>
      </c>
      <c r="BM1984" s="147">
        <f t="shared" si="319"/>
        <v>0.23145348466956425</v>
      </c>
      <c r="BN1984" s="130">
        <f t="shared" si="320"/>
        <v>4.2840330380783387E-4</v>
      </c>
      <c r="BO1984" s="130" t="str">
        <f t="shared" si="316"/>
        <v/>
      </c>
      <c r="BP1984" s="122" t="str">
        <f t="shared" si="317"/>
        <v/>
      </c>
    </row>
    <row r="1985" spans="26:68" ht="20.100000000000001" customHeight="1" x14ac:dyDescent="0.25">
      <c r="Z1985" s="121">
        <v>1450</v>
      </c>
      <c r="AA1985" s="121">
        <f t="shared" si="321"/>
        <v>1.7999999999999998</v>
      </c>
      <c r="AB1985" s="121">
        <f t="shared" si="322"/>
        <v>7.8950158300894177E-2</v>
      </c>
      <c r="AC1985" s="121">
        <f t="shared" si="323"/>
        <v>0.96406968088707423</v>
      </c>
      <c r="AD1985" s="121">
        <f t="shared" si="324"/>
        <v>7.8950158300894177E-2</v>
      </c>
      <c r="AE1985" s="121" t="str">
        <f t="shared" si="325"/>
        <v/>
      </c>
      <c r="AF1985" s="121" t="str">
        <f t="shared" si="326"/>
        <v/>
      </c>
      <c r="BK1985" s="130"/>
      <c r="BL1985" s="130">
        <f t="shared" si="318"/>
        <v>9.3120000000000189</v>
      </c>
      <c r="BM1985" s="147">
        <f t="shared" si="319"/>
        <v>0.23102508136575642</v>
      </c>
      <c r="BN1985" s="130">
        <f t="shared" si="320"/>
        <v>4.2776897159554905E-4</v>
      </c>
      <c r="BO1985" s="130" t="str">
        <f t="shared" si="316"/>
        <v/>
      </c>
      <c r="BP1985" s="122" t="str">
        <f t="shared" si="317"/>
        <v/>
      </c>
    </row>
    <row r="1986" spans="26:68" ht="20.100000000000001" customHeight="1" x14ac:dyDescent="0.25">
      <c r="Z1986" s="130">
        <v>1451</v>
      </c>
      <c r="AA1986" s="121">
        <f t="shared" si="321"/>
        <v>1.8040000000000003</v>
      </c>
      <c r="AB1986" s="121">
        <f t="shared" si="322"/>
        <v>7.8383131579166182E-2</v>
      </c>
      <c r="AC1986" s="121">
        <f t="shared" si="323"/>
        <v>0.96438434652401295</v>
      </c>
      <c r="AD1986" s="121">
        <f t="shared" si="324"/>
        <v>7.8383131579166182E-2</v>
      </c>
      <c r="AE1986" s="121" t="str">
        <f t="shared" si="325"/>
        <v/>
      </c>
      <c r="AF1986" s="121" t="str">
        <f t="shared" si="326"/>
        <v/>
      </c>
      <c r="AM1986" s="130"/>
      <c r="AZ1986" s="130"/>
      <c r="BK1986" s="130"/>
      <c r="BL1986" s="130">
        <f t="shared" si="318"/>
        <v>9.3184000000000182</v>
      </c>
      <c r="BM1986" s="147">
        <f t="shared" si="319"/>
        <v>0.23059731239416087</v>
      </c>
      <c r="BN1986" s="130">
        <f t="shared" si="320"/>
        <v>4.2713507457334265E-4</v>
      </c>
      <c r="BO1986" s="130" t="str">
        <f t="shared" si="316"/>
        <v/>
      </c>
      <c r="BP1986" s="122" t="str">
        <f t="shared" si="317"/>
        <v/>
      </c>
    </row>
    <row r="1987" spans="26:68" ht="20.100000000000001" customHeight="1" x14ac:dyDescent="0.25">
      <c r="Z1987" s="121">
        <v>1452</v>
      </c>
      <c r="AA1987" s="121">
        <f t="shared" si="321"/>
        <v>1.8079999999999998</v>
      </c>
      <c r="AB1987" s="121">
        <f t="shared" si="322"/>
        <v>7.7818932178488898E-2</v>
      </c>
      <c r="AC1987" s="121">
        <f t="shared" si="323"/>
        <v>0.96469674970947417</v>
      </c>
      <c r="AD1987" s="121">
        <f t="shared" si="324"/>
        <v>7.7818932178488898E-2</v>
      </c>
      <c r="AE1987" s="121" t="str">
        <f t="shared" si="325"/>
        <v/>
      </c>
      <c r="AF1987" s="121" t="str">
        <f t="shared" si="326"/>
        <v/>
      </c>
      <c r="BK1987" s="130"/>
      <c r="BL1987" s="130">
        <f t="shared" si="318"/>
        <v>9.3248000000000175</v>
      </c>
      <c r="BM1987" s="147">
        <f t="shared" si="319"/>
        <v>0.23017017731958753</v>
      </c>
      <c r="BN1987" s="130">
        <f t="shared" si="320"/>
        <v>4.2650161428223199E-4</v>
      </c>
      <c r="BO1987" s="130" t="str">
        <f t="shared" si="316"/>
        <v/>
      </c>
      <c r="BP1987" s="122" t="str">
        <f t="shared" si="317"/>
        <v/>
      </c>
    </row>
    <row r="1988" spans="26:68" ht="20.100000000000001" customHeight="1" x14ac:dyDescent="0.25">
      <c r="Z1988" s="121">
        <v>1453</v>
      </c>
      <c r="AA1988" s="121">
        <f t="shared" si="321"/>
        <v>1.8120000000000003</v>
      </c>
      <c r="AB1988" s="121">
        <f t="shared" si="322"/>
        <v>7.7257557737150484E-2</v>
      </c>
      <c r="AC1988" s="121">
        <f t="shared" si="323"/>
        <v>0.96500690174805848</v>
      </c>
      <c r="AD1988" s="121">
        <f t="shared" si="324"/>
        <v>7.7257557737150484E-2</v>
      </c>
      <c r="AE1988" s="121" t="str">
        <f t="shared" si="325"/>
        <v/>
      </c>
      <c r="AF1988" s="121" t="str">
        <f t="shared" si="326"/>
        <v/>
      </c>
      <c r="BK1988" s="130"/>
      <c r="BL1988" s="130">
        <f t="shared" si="318"/>
        <v>9.3312000000000168</v>
      </c>
      <c r="BM1988" s="147">
        <f t="shared" si="319"/>
        <v>0.22974367570530529</v>
      </c>
      <c r="BN1988" s="130">
        <f t="shared" si="320"/>
        <v>4.2586859225479667E-4</v>
      </c>
      <c r="BO1988" s="130" t="str">
        <f t="shared" si="316"/>
        <v/>
      </c>
      <c r="BP1988" s="122" t="str">
        <f t="shared" si="317"/>
        <v/>
      </c>
    </row>
    <row r="1989" spans="26:68" ht="20.100000000000001" customHeight="1" x14ac:dyDescent="0.25">
      <c r="Z1989" s="121">
        <v>1454</v>
      </c>
      <c r="AA1989" s="121">
        <f t="shared" si="321"/>
        <v>1.8159999999999998</v>
      </c>
      <c r="AB1989" s="121">
        <f t="shared" si="322"/>
        <v>7.6699005775350174E-2</v>
      </c>
      <c r="AC1989" s="121">
        <f t="shared" si="323"/>
        <v>0.96531481393468266</v>
      </c>
      <c r="AD1989" s="121">
        <f t="shared" si="324"/>
        <v>7.6699005775350174E-2</v>
      </c>
      <c r="AE1989" s="121" t="str">
        <f t="shared" si="325"/>
        <v/>
      </c>
      <c r="AF1989" s="121" t="str">
        <f t="shared" si="326"/>
        <v/>
      </c>
      <c r="BK1989" s="130"/>
      <c r="BL1989" s="130">
        <f t="shared" si="318"/>
        <v>9.3376000000000161</v>
      </c>
      <c r="BM1989" s="147">
        <f t="shared" si="319"/>
        <v>0.2293178071130505</v>
      </c>
      <c r="BN1989" s="130">
        <f t="shared" si="320"/>
        <v>4.2523601001553946E-4</v>
      </c>
      <c r="BO1989" s="130" t="str">
        <f t="shared" si="316"/>
        <v/>
      </c>
      <c r="BP1989" s="122" t="str">
        <f t="shared" si="317"/>
        <v/>
      </c>
    </row>
    <row r="1990" spans="26:68" ht="20.100000000000001" customHeight="1" x14ac:dyDescent="0.25">
      <c r="Z1990" s="121">
        <v>1455</v>
      </c>
      <c r="AA1990" s="121">
        <f t="shared" si="321"/>
        <v>1.8200000000000003</v>
      </c>
      <c r="AB1990" s="121">
        <f t="shared" si="322"/>
        <v>7.6143273696207284E-2</v>
      </c>
      <c r="AC1990" s="121">
        <f t="shared" si="323"/>
        <v>0.96562049755411006</v>
      </c>
      <c r="AD1990" s="121">
        <f t="shared" si="324"/>
        <v>7.6143273696207284E-2</v>
      </c>
      <c r="AE1990" s="121" t="str">
        <f t="shared" si="325"/>
        <v/>
      </c>
      <c r="AF1990" s="121" t="str">
        <f t="shared" si="326"/>
        <v/>
      </c>
      <c r="BK1990" s="130"/>
      <c r="BL1990" s="130">
        <f t="shared" si="318"/>
        <v>9.3440000000000154</v>
      </c>
      <c r="BM1990" s="147">
        <f t="shared" si="319"/>
        <v>0.22889257110303496</v>
      </c>
      <c r="BN1990" s="130">
        <f t="shared" si="320"/>
        <v>4.2460386908046988E-4</v>
      </c>
      <c r="BO1990" s="130" t="str">
        <f t="shared" si="316"/>
        <v/>
      </c>
      <c r="BP1990" s="122" t="str">
        <f t="shared" si="317"/>
        <v/>
      </c>
    </row>
    <row r="1991" spans="26:68" ht="20.100000000000001" customHeight="1" x14ac:dyDescent="0.25">
      <c r="Z1991" s="121">
        <v>1456</v>
      </c>
      <c r="AA1991" s="121">
        <f t="shared" si="321"/>
        <v>1.8239999999999998</v>
      </c>
      <c r="AB1991" s="121">
        <f t="shared" si="322"/>
        <v>7.5590358786774225E-2</v>
      </c>
      <c r="AC1991" s="121">
        <f t="shared" si="323"/>
        <v>0.96592396388048374</v>
      </c>
      <c r="AD1991" s="121">
        <f t="shared" si="324"/>
        <v>7.5590358786774225E-2</v>
      </c>
      <c r="AE1991" s="121" t="str">
        <f t="shared" si="325"/>
        <v/>
      </c>
      <c r="AF1991" s="121" t="str">
        <f t="shared" si="326"/>
        <v/>
      </c>
      <c r="BK1991" s="130"/>
      <c r="BL1991" s="130">
        <f t="shared" si="318"/>
        <v>9.3504000000000147</v>
      </c>
      <c r="BM1991" s="147">
        <f t="shared" si="319"/>
        <v>0.22846796723395449</v>
      </c>
      <c r="BN1991" s="130">
        <f t="shared" si="320"/>
        <v>4.2397217095729856E-4</v>
      </c>
      <c r="BO1991" s="130" t="str">
        <f t="shared" si="316"/>
        <v/>
      </c>
      <c r="BP1991" s="122" t="str">
        <f t="shared" si="317"/>
        <v/>
      </c>
    </row>
    <row r="1992" spans="26:68" ht="20.100000000000001" customHeight="1" x14ac:dyDescent="0.25">
      <c r="Z1992" s="130">
        <v>1457</v>
      </c>
      <c r="AA1992" s="121">
        <f t="shared" si="321"/>
        <v>1.8280000000000003</v>
      </c>
      <c r="AB1992" s="121">
        <f t="shared" si="322"/>
        <v>7.5040258219049555E-2</v>
      </c>
      <c r="AC1992" s="121">
        <f t="shared" si="323"/>
        <v>0.96622522417686485</v>
      </c>
      <c r="AD1992" s="121">
        <f t="shared" si="324"/>
        <v>7.5040258219049555E-2</v>
      </c>
      <c r="AE1992" s="121" t="str">
        <f t="shared" si="325"/>
        <v/>
      </c>
      <c r="AF1992" s="121" t="str">
        <f t="shared" si="326"/>
        <v/>
      </c>
      <c r="AM1992" s="130"/>
      <c r="AZ1992" s="130"/>
      <c r="BK1992" s="130"/>
      <c r="BL1992" s="130">
        <f t="shared" si="318"/>
        <v>9.356800000000014</v>
      </c>
      <c r="BM1992" s="147">
        <f t="shared" si="319"/>
        <v>0.22804399506299719</v>
      </c>
      <c r="BN1992" s="130">
        <f t="shared" si="320"/>
        <v>4.2334091714588129E-4</v>
      </c>
      <c r="BO1992" s="130" t="str">
        <f t="shared" si="316"/>
        <v/>
      </c>
      <c r="BP1992" s="122" t="str">
        <f t="shared" si="317"/>
        <v/>
      </c>
    </row>
    <row r="1993" spans="26:68" ht="20.100000000000001" customHeight="1" x14ac:dyDescent="0.25">
      <c r="Z1993" s="121">
        <v>1458</v>
      </c>
      <c r="AA1993" s="121">
        <f t="shared" si="321"/>
        <v>1.8319999999999999</v>
      </c>
      <c r="AB1993" s="121">
        <f t="shared" si="322"/>
        <v>7.4492969050994659E-2</v>
      </c>
      <c r="AC1993" s="121">
        <f t="shared" si="323"/>
        <v>0.96652428969477411</v>
      </c>
      <c r="AD1993" s="121">
        <f t="shared" si="324"/>
        <v>7.4492969050994659E-2</v>
      </c>
      <c r="AE1993" s="121" t="str">
        <f t="shared" si="325"/>
        <v/>
      </c>
      <c r="AF1993" s="121" t="str">
        <f t="shared" si="326"/>
        <v/>
      </c>
      <c r="BK1993" s="130"/>
      <c r="BL1993" s="130">
        <f t="shared" si="318"/>
        <v>9.3632000000000133</v>
      </c>
      <c r="BM1993" s="147">
        <f t="shared" si="319"/>
        <v>0.22762065414585131</v>
      </c>
      <c r="BN1993" s="130">
        <f t="shared" si="320"/>
        <v>4.2271010913763618E-4</v>
      </c>
      <c r="BO1993" s="130" t="str">
        <f t="shared" si="316"/>
        <v/>
      </c>
      <c r="BP1993" s="122" t="str">
        <f t="shared" si="317"/>
        <v/>
      </c>
    </row>
    <row r="1994" spans="26:68" ht="20.100000000000001" customHeight="1" x14ac:dyDescent="0.25">
      <c r="Z1994" s="121">
        <v>1459</v>
      </c>
      <c r="AA1994" s="121">
        <f t="shared" si="321"/>
        <v>1.8360000000000003</v>
      </c>
      <c r="AB1994" s="121">
        <f t="shared" si="322"/>
        <v>7.394848822755036E-2</v>
      </c>
      <c r="AC1994" s="121">
        <f t="shared" si="323"/>
        <v>0.96682117167373738</v>
      </c>
      <c r="AD1994" s="121">
        <f t="shared" si="324"/>
        <v>7.394848822755036E-2</v>
      </c>
      <c r="AE1994" s="121" t="str">
        <f t="shared" si="325"/>
        <v/>
      </c>
      <c r="AF1994" s="121" t="str">
        <f t="shared" si="326"/>
        <v/>
      </c>
      <c r="BK1994" s="130"/>
      <c r="BL1994" s="130">
        <f t="shared" si="318"/>
        <v>9.3696000000000126</v>
      </c>
      <c r="BM1994" s="147">
        <f t="shared" si="319"/>
        <v>0.22719794403671367</v>
      </c>
      <c r="BN1994" s="130">
        <f t="shared" si="320"/>
        <v>4.2207974841540485E-4</v>
      </c>
      <c r="BO1994" s="130" t="str">
        <f t="shared" si="316"/>
        <v/>
      </c>
      <c r="BP1994" s="122" t="str">
        <f t="shared" si="317"/>
        <v/>
      </c>
    </row>
    <row r="1995" spans="26:68" ht="20.100000000000001" customHeight="1" x14ac:dyDescent="0.25">
      <c r="Z1995" s="121">
        <v>1460</v>
      </c>
      <c r="AA1995" s="121">
        <f t="shared" si="321"/>
        <v>1.8399999999999999</v>
      </c>
      <c r="AB1995" s="121">
        <f t="shared" si="322"/>
        <v>7.3406812581656919E-2</v>
      </c>
      <c r="AC1995" s="121">
        <f t="shared" si="323"/>
        <v>0.96711588134083615</v>
      </c>
      <c r="AD1995" s="121">
        <f t="shared" si="324"/>
        <v>7.3406812581656919E-2</v>
      </c>
      <c r="AE1995" s="121" t="str">
        <f t="shared" si="325"/>
        <v/>
      </c>
      <c r="AF1995" s="121" t="str">
        <f t="shared" si="326"/>
        <v/>
      </c>
      <c r="BK1995" s="130"/>
      <c r="BL1995" s="130">
        <f t="shared" si="318"/>
        <v>9.3760000000000119</v>
      </c>
      <c r="BM1995" s="147">
        <f t="shared" si="319"/>
        <v>0.22677586428829827</v>
      </c>
      <c r="BN1995" s="130">
        <f t="shared" si="320"/>
        <v>4.2144983645425738E-4</v>
      </c>
      <c r="BO1995" s="130" t="str">
        <f t="shared" si="316"/>
        <v/>
      </c>
      <c r="BP1995" s="122" t="str">
        <f t="shared" si="317"/>
        <v/>
      </c>
    </row>
    <row r="1996" spans="26:68" ht="20.100000000000001" customHeight="1" x14ac:dyDescent="0.25">
      <c r="Z1996" s="121">
        <v>1461</v>
      </c>
      <c r="AA1996" s="121">
        <f t="shared" si="321"/>
        <v>1.8440000000000003</v>
      </c>
      <c r="AB1996" s="121">
        <f t="shared" si="322"/>
        <v>7.2867938835273635E-2</v>
      </c>
      <c r="AC1996" s="121">
        <f t="shared" si="323"/>
        <v>0.96740842991026144</v>
      </c>
      <c r="AD1996" s="121">
        <f t="shared" si="324"/>
        <v>7.2867938835273635E-2</v>
      </c>
      <c r="AE1996" s="121" t="str">
        <f t="shared" si="325"/>
        <v/>
      </c>
      <c r="AF1996" s="121" t="str">
        <f t="shared" si="326"/>
        <v/>
      </c>
      <c r="BK1996" s="130"/>
      <c r="BL1996" s="130">
        <f t="shared" si="318"/>
        <v>9.3824000000000112</v>
      </c>
      <c r="BM1996" s="147">
        <f t="shared" si="319"/>
        <v>0.22635441445184401</v>
      </c>
      <c r="BN1996" s="130">
        <f t="shared" si="320"/>
        <v>4.2082037472149225E-4</v>
      </c>
      <c r="BO1996" s="130" t="str">
        <f t="shared" si="316"/>
        <v/>
      </c>
      <c r="BP1996" s="122" t="str">
        <f t="shared" si="317"/>
        <v/>
      </c>
    </row>
    <row r="1997" spans="26:68" ht="20.100000000000001" customHeight="1" x14ac:dyDescent="0.25">
      <c r="Z1997" s="121">
        <v>1462</v>
      </c>
      <c r="AA1997" s="121">
        <f t="shared" si="321"/>
        <v>1.8479999999999999</v>
      </c>
      <c r="AB1997" s="121">
        <f t="shared" si="322"/>
        <v>7.2331863600401836E-2</v>
      </c>
      <c r="AC1997" s="121">
        <f t="shared" si="323"/>
        <v>0.96769882858287182</v>
      </c>
      <c r="AD1997" s="121">
        <f t="shared" si="324"/>
        <v>7.2331863600401836E-2</v>
      </c>
      <c r="AE1997" s="121" t="str">
        <f t="shared" si="325"/>
        <v/>
      </c>
      <c r="AF1997" s="121" t="str">
        <f t="shared" si="326"/>
        <v/>
      </c>
      <c r="BK1997" s="130"/>
      <c r="BL1997" s="130">
        <f t="shared" si="318"/>
        <v>9.3888000000000105</v>
      </c>
      <c r="BM1997" s="147">
        <f t="shared" si="319"/>
        <v>0.22593359407712252</v>
      </c>
      <c r="BN1997" s="130">
        <f t="shared" si="320"/>
        <v>4.2019136467533191E-4</v>
      </c>
      <c r="BO1997" s="130" t="str">
        <f t="shared" si="316"/>
        <v/>
      </c>
      <c r="BP1997" s="122" t="str">
        <f t="shared" si="317"/>
        <v/>
      </c>
    </row>
    <row r="1998" spans="26:68" ht="20.100000000000001" customHeight="1" x14ac:dyDescent="0.25">
      <c r="Z1998" s="121">
        <v>1463</v>
      </c>
      <c r="AA1998" s="121">
        <f t="shared" si="321"/>
        <v>1.8520000000000003</v>
      </c>
      <c r="AB1998" s="121">
        <f t="shared" si="322"/>
        <v>7.1798583380107084E-2</v>
      </c>
      <c r="AC1998" s="121">
        <f t="shared" si="323"/>
        <v>0.96798708854575555</v>
      </c>
      <c r="AD1998" s="121">
        <f t="shared" si="324"/>
        <v>7.1798583380107084E-2</v>
      </c>
      <c r="AE1998" s="121" t="str">
        <f t="shared" si="325"/>
        <v/>
      </c>
      <c r="AF1998" s="121" t="str">
        <f t="shared" si="326"/>
        <v/>
      </c>
      <c r="BK1998" s="130"/>
      <c r="BL1998" s="130">
        <f t="shared" si="318"/>
        <v>9.3952000000000098</v>
      </c>
      <c r="BM1998" s="147">
        <f t="shared" si="319"/>
        <v>0.22551340271244719</v>
      </c>
      <c r="BN1998" s="130">
        <f t="shared" si="320"/>
        <v>4.1956280776664356E-4</v>
      </c>
      <c r="BO1998" s="130" t="str">
        <f t="shared" si="316"/>
        <v/>
      </c>
      <c r="BP1998" s="122" t="str">
        <f t="shared" si="317"/>
        <v/>
      </c>
    </row>
    <row r="1999" spans="26:68" ht="20.100000000000001" customHeight="1" x14ac:dyDescent="0.25">
      <c r="Z1999" s="130">
        <v>1464</v>
      </c>
      <c r="AA1999" s="121">
        <f t="shared" si="321"/>
        <v>1.8559999999999999</v>
      </c>
      <c r="AB1999" s="121">
        <f t="shared" si="322"/>
        <v>7.1268094569544513E-2</v>
      </c>
      <c r="AC1999" s="121">
        <f t="shared" si="323"/>
        <v>0.96827322097179702</v>
      </c>
      <c r="AD1999" s="121">
        <f t="shared" si="324"/>
        <v>7.1268094569544513E-2</v>
      </c>
      <c r="AE1999" s="121" t="str">
        <f t="shared" si="325"/>
        <v/>
      </c>
      <c r="AF1999" s="121" t="str">
        <f t="shared" si="326"/>
        <v/>
      </c>
      <c r="AM1999" s="130"/>
      <c r="AZ1999" s="130"/>
      <c r="BK1999" s="130"/>
      <c r="BL1999" s="130">
        <f t="shared" si="318"/>
        <v>9.4016000000000091</v>
      </c>
      <c r="BM1999" s="147">
        <f t="shared" si="319"/>
        <v>0.22509383990468054</v>
      </c>
      <c r="BN1999" s="130">
        <f t="shared" si="320"/>
        <v>4.189347054378012E-4</v>
      </c>
      <c r="BO1999" s="130" t="str">
        <f t="shared" si="316"/>
        <v/>
      </c>
      <c r="BP1999" s="122" t="str">
        <f t="shared" si="317"/>
        <v/>
      </c>
    </row>
    <row r="2000" spans="26:68" ht="20.100000000000001" customHeight="1" x14ac:dyDescent="0.25">
      <c r="Z2000" s="121">
        <v>1465</v>
      </c>
      <c r="AA2000" s="121">
        <f t="shared" si="321"/>
        <v>1.8600000000000003</v>
      </c>
      <c r="AB2000" s="121">
        <f t="shared" si="322"/>
        <v>7.0740393456983339E-2</v>
      </c>
      <c r="AC2000" s="121">
        <f t="shared" si="323"/>
        <v>0.96855723701924734</v>
      </c>
      <c r="AD2000" s="121">
        <f t="shared" si="324"/>
        <v>7.0740393456983339E-2</v>
      </c>
      <c r="AE2000" s="121" t="str">
        <f t="shared" si="325"/>
        <v/>
      </c>
      <c r="AF2000" s="121" t="str">
        <f t="shared" si="326"/>
        <v/>
      </c>
      <c r="BK2000" s="130"/>
      <c r="BL2000" s="130">
        <f t="shared" si="318"/>
        <v>9.4080000000000084</v>
      </c>
      <c r="BM2000" s="147">
        <f t="shared" si="319"/>
        <v>0.22467490519924274</v>
      </c>
      <c r="BN2000" s="130">
        <f t="shared" si="320"/>
        <v>4.1830705912351829E-4</v>
      </c>
      <c r="BO2000" s="130" t="str">
        <f t="shared" si="316"/>
        <v/>
      </c>
      <c r="BP2000" s="122" t="str">
        <f t="shared" si="317"/>
        <v/>
      </c>
    </row>
    <row r="2001" spans="26:68" ht="20.100000000000001" customHeight="1" x14ac:dyDescent="0.25">
      <c r="Z2001" s="121">
        <v>1466</v>
      </c>
      <c r="AA2001" s="121">
        <f t="shared" si="321"/>
        <v>1.8639999999999999</v>
      </c>
      <c r="AB2001" s="121">
        <f t="shared" si="322"/>
        <v>7.0215476224834261E-2</v>
      </c>
      <c r="AC2001" s="121">
        <f t="shared" si="323"/>
        <v>0.9688391478312981</v>
      </c>
      <c r="AD2001" s="121">
        <f t="shared" si="324"/>
        <v>7.0215476224834261E-2</v>
      </c>
      <c r="AE2001" s="121" t="str">
        <f t="shared" si="325"/>
        <v/>
      </c>
      <c r="AF2001" s="121" t="str">
        <f t="shared" si="326"/>
        <v/>
      </c>
      <c r="BK2001" s="130"/>
      <c r="BL2001" s="130">
        <f t="shared" si="318"/>
        <v>9.4144000000000077</v>
      </c>
      <c r="BM2001" s="147">
        <f t="shared" si="319"/>
        <v>0.22425659814011922</v>
      </c>
      <c r="BN2001" s="130">
        <f t="shared" si="320"/>
        <v>4.1767987025015385E-4</v>
      </c>
      <c r="BO2001" s="130" t="str">
        <f t="shared" si="316"/>
        <v/>
      </c>
      <c r="BP2001" s="122" t="str">
        <f t="shared" si="317"/>
        <v/>
      </c>
    </row>
    <row r="2002" spans="26:68" ht="20.100000000000001" customHeight="1" x14ac:dyDescent="0.25">
      <c r="Z2002" s="121">
        <v>1467</v>
      </c>
      <c r="AA2002" s="121">
        <f t="shared" si="321"/>
        <v>1.8680000000000003</v>
      </c>
      <c r="AB2002" s="121">
        <f t="shared" si="322"/>
        <v>6.9693338950675629E-2</v>
      </c>
      <c r="AC2002" s="121">
        <f t="shared" si="323"/>
        <v>0.96911896453566126</v>
      </c>
      <c r="AD2002" s="121">
        <f t="shared" si="324"/>
        <v>6.9693338950675629E-2</v>
      </c>
      <c r="AE2002" s="121" t="str">
        <f t="shared" si="325"/>
        <v/>
      </c>
      <c r="AF2002" s="121" t="str">
        <f t="shared" si="326"/>
        <v/>
      </c>
      <c r="BK2002" s="130"/>
      <c r="BL2002" s="130">
        <f t="shared" si="318"/>
        <v>9.4208000000000069</v>
      </c>
      <c r="BM2002" s="147">
        <f t="shared" si="319"/>
        <v>0.22383891826986907</v>
      </c>
      <c r="BN2002" s="130">
        <f t="shared" si="320"/>
        <v>4.1705314023587903E-4</v>
      </c>
      <c r="BO2002" s="130" t="str">
        <f t="shared" ref="BO2002:BO2065" si="327">IF(BM2002&lt;(1-$BK$534),BN2002,"")</f>
        <v/>
      </c>
      <c r="BP2002" s="122" t="str">
        <f t="shared" ref="BP2002:BP2065" si="328">IF(BM2002&lt;(1-$BK$540),BN2002,"")</f>
        <v/>
      </c>
    </row>
    <row r="2003" spans="26:68" ht="20.100000000000001" customHeight="1" x14ac:dyDescent="0.25">
      <c r="Z2003" s="121">
        <v>1468</v>
      </c>
      <c r="AA2003" s="121">
        <f t="shared" si="321"/>
        <v>1.8719999999999999</v>
      </c>
      <c r="AB2003" s="121">
        <f t="shared" si="322"/>
        <v>6.9173977608282505E-2</v>
      </c>
      <c r="AC2003" s="121">
        <f t="shared" si="323"/>
        <v>0.96939669824415042</v>
      </c>
      <c r="AD2003" s="121">
        <f t="shared" si="324"/>
        <v>6.9173977608282505E-2</v>
      </c>
      <c r="AE2003" s="121" t="str">
        <f t="shared" si="325"/>
        <v/>
      </c>
      <c r="AF2003" s="121" t="str">
        <f t="shared" si="326"/>
        <v/>
      </c>
      <c r="BK2003" s="130"/>
      <c r="BL2003" s="130">
        <f t="shared" ref="BL2003:BL2066" si="329">BL2002+$BO$526</f>
        <v>9.4272000000000062</v>
      </c>
      <c r="BM2003" s="147">
        <f t="shared" ref="BM2003:BM2066" si="330">_xlfn.CHISQ.DIST.RT(BL2003,7)</f>
        <v>0.22342186512963319</v>
      </c>
      <c r="BN2003" s="130">
        <f t="shared" ref="BN2003:BN2066" si="331">BM2003-BM2004</f>
        <v>4.1642687049148197E-4</v>
      </c>
      <c r="BO2003" s="130" t="str">
        <f t="shared" si="327"/>
        <v/>
      </c>
      <c r="BP2003" s="122" t="str">
        <f t="shared" si="328"/>
        <v/>
      </c>
    </row>
    <row r="2004" spans="26:68" ht="20.100000000000001" customHeight="1" x14ac:dyDescent="0.25">
      <c r="Z2004" s="121">
        <v>1469</v>
      </c>
      <c r="AA2004" s="121">
        <f t="shared" si="321"/>
        <v>1.8760000000000003</v>
      </c>
      <c r="AB2004" s="121">
        <f t="shared" si="322"/>
        <v>6.8657388068654221E-2</v>
      </c>
      <c r="AC2004" s="121">
        <f t="shared" si="323"/>
        <v>0.96967236005226909</v>
      </c>
      <c r="AD2004" s="121">
        <f t="shared" si="324"/>
        <v>6.8657388068654221E-2</v>
      </c>
      <c r="AE2004" s="121" t="str">
        <f t="shared" si="325"/>
        <v/>
      </c>
      <c r="AF2004" s="121" t="str">
        <f t="shared" si="326"/>
        <v/>
      </c>
      <c r="BK2004" s="130"/>
      <c r="BL2004" s="130">
        <f t="shared" si="329"/>
        <v>9.4336000000000055</v>
      </c>
      <c r="BM2004" s="147">
        <f t="shared" si="330"/>
        <v>0.22300543825914171</v>
      </c>
      <c r="BN2004" s="130">
        <f t="shared" si="331"/>
        <v>4.1580106241911885E-4</v>
      </c>
      <c r="BO2004" s="130" t="str">
        <f t="shared" si="327"/>
        <v/>
      </c>
      <c r="BP2004" s="122" t="str">
        <f t="shared" si="328"/>
        <v/>
      </c>
    </row>
    <row r="2005" spans="26:68" ht="20.100000000000001" customHeight="1" x14ac:dyDescent="0.25">
      <c r="Z2005" s="130">
        <v>1470</v>
      </c>
      <c r="AA2005" s="121">
        <f t="shared" si="321"/>
        <v>1.88</v>
      </c>
      <c r="AB2005" s="121">
        <f t="shared" si="322"/>
        <v>6.8143566101044578E-2</v>
      </c>
      <c r="AC2005" s="121">
        <f t="shared" si="323"/>
        <v>0.96994596103880026</v>
      </c>
      <c r="AD2005" s="121">
        <f t="shared" si="324"/>
        <v>6.8143566101044578E-2</v>
      </c>
      <c r="AE2005" s="121" t="str">
        <f t="shared" si="325"/>
        <v/>
      </c>
      <c r="AF2005" s="121" t="str">
        <f t="shared" si="326"/>
        <v/>
      </c>
      <c r="AM2005" s="130"/>
      <c r="AZ2005" s="130"/>
      <c r="BK2005" s="130"/>
      <c r="BL2005" s="130">
        <f t="shared" si="329"/>
        <v>9.4400000000000048</v>
      </c>
      <c r="BM2005" s="147">
        <f t="shared" si="330"/>
        <v>0.22258963719672259</v>
      </c>
      <c r="BN2005" s="130">
        <f t="shared" si="331"/>
        <v>4.1517571741331305E-4</v>
      </c>
      <c r="BO2005" s="130" t="str">
        <f t="shared" si="327"/>
        <v/>
      </c>
      <c r="BP2005" s="122" t="str">
        <f t="shared" si="328"/>
        <v/>
      </c>
    </row>
    <row r="2006" spans="26:68" ht="20.100000000000001" customHeight="1" x14ac:dyDescent="0.25">
      <c r="Z2006" s="121">
        <v>1471</v>
      </c>
      <c r="AA2006" s="121">
        <f t="shared" si="321"/>
        <v>1.8840000000000003</v>
      </c>
      <c r="AB2006" s="121">
        <f t="shared" si="322"/>
        <v>6.7632507373990444E-2</v>
      </c>
      <c r="AC2006" s="121">
        <f t="shared" si="323"/>
        <v>0.97021751226540254</v>
      </c>
      <c r="AD2006" s="121">
        <f t="shared" si="324"/>
        <v>6.7632507373990444E-2</v>
      </c>
      <c r="AE2006" s="121" t="str">
        <f t="shared" si="325"/>
        <v/>
      </c>
      <c r="AF2006" s="121" t="str">
        <f t="shared" si="326"/>
        <v/>
      </c>
      <c r="BK2006" s="130"/>
      <c r="BL2006" s="130">
        <f t="shared" si="329"/>
        <v>9.4464000000000041</v>
      </c>
      <c r="BM2006" s="147">
        <f t="shared" si="330"/>
        <v>0.22217446147930928</v>
      </c>
      <c r="BN2006" s="130">
        <f t="shared" si="331"/>
        <v>4.1455083686040006E-4</v>
      </c>
      <c r="BO2006" s="130" t="str">
        <f t="shared" si="327"/>
        <v/>
      </c>
      <c r="BP2006" s="122" t="str">
        <f t="shared" si="328"/>
        <v/>
      </c>
    </row>
    <row r="2007" spans="26:68" ht="20.100000000000001" customHeight="1" x14ac:dyDescent="0.25">
      <c r="Z2007" s="121">
        <v>1472</v>
      </c>
      <c r="AA2007" s="121">
        <f t="shared" ref="AA2007:AA2070" si="332">$AA$529+(Z2007*$AA$532)</f>
        <v>1.8879999999999999</v>
      </c>
      <c r="AB2007" s="121">
        <f t="shared" ref="AB2007:AB2070" si="333">_xlfn.NORM.DIST(AA2007,AA$525,AA$526,0)</f>
        <v>6.7124207456342566E-2</v>
      </c>
      <c r="AC2007" s="121">
        <f t="shared" ref="AC2007:AC2070" si="334">_xlfn.NORM.DIST(AA2007,AA$525,AA$526,1)</f>
        <v>0.97048702477620907</v>
      </c>
      <c r="AD2007" s="121">
        <f t="shared" ref="AD2007:AD2070" si="335">IF(OR(AC2007&lt;$AE$531,AC2007&gt;$AE$532),AB2007,"")</f>
        <v>6.7124207456342566E-2</v>
      </c>
      <c r="AE2007" s="121" t="str">
        <f t="shared" ref="AE2007:AE2070" si="336">IF(AND(AC2007&gt;$AE$531,AC2007&lt;$AE$532),AB2007,"")</f>
        <v/>
      </c>
      <c r="AF2007" s="121" t="str">
        <f t="shared" ref="AF2007:AF2070" si="337">IF(AB2007=MAX($AB$535:$AB$2535),AB2007,"")</f>
        <v/>
      </c>
      <c r="BK2007" s="130"/>
      <c r="BL2007" s="130">
        <f t="shared" si="329"/>
        <v>9.4528000000000034</v>
      </c>
      <c r="BM2007" s="147">
        <f t="shared" si="330"/>
        <v>0.22175991064244888</v>
      </c>
      <c r="BN2007" s="130">
        <f t="shared" si="331"/>
        <v>4.1392642213955444E-4</v>
      </c>
      <c r="BO2007" s="130" t="str">
        <f t="shared" si="327"/>
        <v/>
      </c>
      <c r="BP2007" s="122" t="str">
        <f t="shared" si="328"/>
        <v/>
      </c>
    </row>
    <row r="2008" spans="26:68" ht="20.100000000000001" customHeight="1" x14ac:dyDescent="0.25">
      <c r="Z2008" s="121">
        <v>1473</v>
      </c>
      <c r="AA2008" s="121">
        <f t="shared" si="332"/>
        <v>1.8920000000000003</v>
      </c>
      <c r="AB2008" s="121">
        <f t="shared" si="333"/>
        <v>6.6618661818294844E-2</v>
      </c>
      <c r="AC2008" s="121">
        <f t="shared" si="334"/>
        <v>0.97075450959743048</v>
      </c>
      <c r="AD2008" s="121">
        <f t="shared" si="335"/>
        <v>6.6618661818294844E-2</v>
      </c>
      <c r="AE2008" s="121" t="str">
        <f t="shared" si="336"/>
        <v/>
      </c>
      <c r="AF2008" s="121" t="str">
        <f t="shared" si="337"/>
        <v/>
      </c>
      <c r="BK2008" s="130"/>
      <c r="BL2008" s="130">
        <f t="shared" si="329"/>
        <v>9.4592000000000027</v>
      </c>
      <c r="BM2008" s="147">
        <f t="shared" si="330"/>
        <v>0.22134598422030932</v>
      </c>
      <c r="BN2008" s="130">
        <f t="shared" si="331"/>
        <v>4.133024746208469E-4</v>
      </c>
      <c r="BO2008" s="130" t="str">
        <f t="shared" si="327"/>
        <v/>
      </c>
      <c r="BP2008" s="122" t="str">
        <f t="shared" si="328"/>
        <v/>
      </c>
    </row>
    <row r="2009" spans="26:68" ht="20.100000000000001" customHeight="1" x14ac:dyDescent="0.25">
      <c r="Z2009" s="121">
        <v>1474</v>
      </c>
      <c r="AA2009" s="121">
        <f t="shared" si="332"/>
        <v>1.8959999999999999</v>
      </c>
      <c r="AB2009" s="121">
        <f t="shared" si="333"/>
        <v>6.6115865832415521E-2</v>
      </c>
      <c r="AC2009" s="121">
        <f t="shared" si="334"/>
        <v>0.97101997773696258</v>
      </c>
      <c r="AD2009" s="121">
        <f t="shared" si="335"/>
        <v>6.6115865832415521E-2</v>
      </c>
      <c r="AE2009" s="121" t="str">
        <f t="shared" si="336"/>
        <v/>
      </c>
      <c r="AF2009" s="121" t="str">
        <f t="shared" si="337"/>
        <v/>
      </c>
      <c r="BK2009" s="130"/>
      <c r="BL2009" s="130">
        <f t="shared" si="329"/>
        <v>9.465600000000002</v>
      </c>
      <c r="BM2009" s="147">
        <f t="shared" si="330"/>
        <v>0.22093268174568848</v>
      </c>
      <c r="BN2009" s="130">
        <f t="shared" si="331"/>
        <v>4.1267899566779787E-4</v>
      </c>
      <c r="BO2009" s="130" t="str">
        <f t="shared" si="327"/>
        <v/>
      </c>
      <c r="BP2009" s="122" t="str">
        <f t="shared" si="328"/>
        <v/>
      </c>
    </row>
    <row r="2010" spans="26:68" ht="20.100000000000001" customHeight="1" x14ac:dyDescent="0.25">
      <c r="Z2010" s="121">
        <v>1475</v>
      </c>
      <c r="AA2010" s="121">
        <f t="shared" si="332"/>
        <v>1.9000000000000004</v>
      </c>
      <c r="AB2010" s="121">
        <f t="shared" si="333"/>
        <v>6.5615814774676554E-2</v>
      </c>
      <c r="AC2010" s="121">
        <f t="shared" si="334"/>
        <v>0.97128344018399826</v>
      </c>
      <c r="AD2010" s="121">
        <f t="shared" si="335"/>
        <v>6.5615814774676554E-2</v>
      </c>
      <c r="AE2010" s="121" t="str">
        <f t="shared" si="336"/>
        <v/>
      </c>
      <c r="AF2010" s="121" t="str">
        <f t="shared" si="337"/>
        <v/>
      </c>
      <c r="BK2010" s="130"/>
      <c r="BL2010" s="130">
        <f t="shared" si="329"/>
        <v>9.4720000000000013</v>
      </c>
      <c r="BM2010" s="147">
        <f t="shared" si="330"/>
        <v>0.22052000275002068</v>
      </c>
      <c r="BN2010" s="130">
        <f t="shared" si="331"/>
        <v>4.1205598663479615E-4</v>
      </c>
      <c r="BO2010" s="130" t="str">
        <f t="shared" si="327"/>
        <v/>
      </c>
      <c r="BP2010" s="122" t="str">
        <f t="shared" si="328"/>
        <v/>
      </c>
    </row>
    <row r="2011" spans="26:68" ht="20.100000000000001" customHeight="1" x14ac:dyDescent="0.25">
      <c r="Z2011" s="121">
        <v>1476</v>
      </c>
      <c r="AA2011" s="121">
        <f t="shared" si="332"/>
        <v>1.9039999999999999</v>
      </c>
      <c r="AB2011" s="121">
        <f t="shared" si="333"/>
        <v>6.5118503825484716E-2</v>
      </c>
      <c r="AC2011" s="121">
        <f t="shared" si="334"/>
        <v>0.97154490790864234</v>
      </c>
      <c r="AD2011" s="121">
        <f t="shared" si="335"/>
        <v>6.5118503825484716E-2</v>
      </c>
      <c r="AE2011" s="121" t="str">
        <f t="shared" si="336"/>
        <v/>
      </c>
      <c r="AF2011" s="121" t="str">
        <f t="shared" si="337"/>
        <v/>
      </c>
      <c r="BK2011" s="130"/>
      <c r="BL2011" s="130">
        <f t="shared" si="329"/>
        <v>9.4784000000000006</v>
      </c>
      <c r="BM2011" s="147">
        <f t="shared" si="330"/>
        <v>0.22010794676338588</v>
      </c>
      <c r="BN2011" s="130">
        <f t="shared" si="331"/>
        <v>4.1143344886948596E-4</v>
      </c>
      <c r="BO2011" s="130" t="str">
        <f t="shared" si="327"/>
        <v/>
      </c>
      <c r="BP2011" s="122" t="str">
        <f t="shared" si="328"/>
        <v/>
      </c>
    </row>
    <row r="2012" spans="26:68" ht="20.100000000000001" customHeight="1" x14ac:dyDescent="0.25">
      <c r="Z2012" s="130">
        <v>1477</v>
      </c>
      <c r="AA2012" s="121">
        <f t="shared" si="332"/>
        <v>1.9080000000000004</v>
      </c>
      <c r="AB2012" s="121">
        <f t="shared" si="333"/>
        <v>6.4623928070710851E-2</v>
      </c>
      <c r="AC2012" s="121">
        <f t="shared" si="334"/>
        <v>0.97180439186153211</v>
      </c>
      <c r="AD2012" s="121">
        <f t="shared" si="335"/>
        <v>6.4623928070710851E-2</v>
      </c>
      <c r="AE2012" s="121" t="str">
        <f t="shared" si="336"/>
        <v/>
      </c>
      <c r="AF2012" s="121" t="str">
        <f t="shared" si="337"/>
        <v/>
      </c>
      <c r="AM2012" s="130"/>
      <c r="AZ2012" s="130"/>
      <c r="BK2012" s="130"/>
      <c r="BL2012" s="130">
        <f t="shared" si="329"/>
        <v>9.4847999999999999</v>
      </c>
      <c r="BM2012" s="147">
        <f t="shared" si="330"/>
        <v>0.2196965133145164</v>
      </c>
      <c r="BN2012" s="130">
        <f t="shared" si="331"/>
        <v>4.1081138371087955E-4</v>
      </c>
      <c r="BO2012" s="130" t="str">
        <f t="shared" si="327"/>
        <v/>
      </c>
      <c r="BP2012" s="122" t="str">
        <f t="shared" si="328"/>
        <v/>
      </c>
    </row>
    <row r="2013" spans="26:68" ht="20.100000000000001" customHeight="1" x14ac:dyDescent="0.25">
      <c r="Z2013" s="121">
        <v>1478</v>
      </c>
      <c r="AA2013" s="121">
        <f t="shared" si="332"/>
        <v>1.9119999999999999</v>
      </c>
      <c r="AB2013" s="121">
        <f t="shared" si="333"/>
        <v>6.4132082502720483E-2</v>
      </c>
      <c r="AC2013" s="121">
        <f t="shared" si="334"/>
        <v>0.97206190297346118</v>
      </c>
      <c r="AD2013" s="121">
        <f t="shared" si="335"/>
        <v>6.4132082502720483E-2</v>
      </c>
      <c r="AE2013" s="121" t="str">
        <f t="shared" si="336"/>
        <v/>
      </c>
      <c r="AF2013" s="121" t="str">
        <f t="shared" si="337"/>
        <v/>
      </c>
      <c r="BK2013" s="130"/>
      <c r="BL2013" s="130">
        <f t="shared" si="329"/>
        <v>9.4911999999999992</v>
      </c>
      <c r="BM2013" s="147">
        <f t="shared" si="330"/>
        <v>0.21928570193080552</v>
      </c>
      <c r="BN2013" s="130">
        <f t="shared" si="331"/>
        <v>4.1018979249091148E-4</v>
      </c>
      <c r="BO2013" s="130" t="str">
        <f t="shared" si="327"/>
        <v/>
      </c>
      <c r="BP2013" s="122" t="str">
        <f t="shared" si="328"/>
        <v/>
      </c>
    </row>
    <row r="2014" spans="26:68" ht="20.100000000000001" customHeight="1" x14ac:dyDescent="0.25">
      <c r="Z2014" s="121">
        <v>1479</v>
      </c>
      <c r="AA2014" s="121">
        <f t="shared" si="332"/>
        <v>1.9160000000000004</v>
      </c>
      <c r="AB2014" s="121">
        <f t="shared" si="333"/>
        <v>6.3642962021402447E-2</v>
      </c>
      <c r="AC2014" s="121">
        <f t="shared" si="334"/>
        <v>0.97231745215500687</v>
      </c>
      <c r="AD2014" s="121">
        <f t="shared" si="335"/>
        <v>6.3642962021402447E-2</v>
      </c>
      <c r="AE2014" s="121" t="str">
        <f t="shared" si="336"/>
        <v/>
      </c>
      <c r="AF2014" s="121" t="str">
        <f t="shared" si="337"/>
        <v/>
      </c>
      <c r="BK2014" s="130"/>
      <c r="BL2014" s="130">
        <f t="shared" si="329"/>
        <v>9.4975999999999985</v>
      </c>
      <c r="BM2014" s="147">
        <f t="shared" si="330"/>
        <v>0.2188755121383146</v>
      </c>
      <c r="BN2014" s="130">
        <f t="shared" si="331"/>
        <v>4.0956867653280105E-4</v>
      </c>
      <c r="BO2014" s="130" t="str">
        <f t="shared" si="327"/>
        <v/>
      </c>
      <c r="BP2014" s="122" t="str">
        <f t="shared" si="328"/>
        <v/>
      </c>
    </row>
    <row r="2015" spans="26:68" ht="20.100000000000001" customHeight="1" x14ac:dyDescent="0.25">
      <c r="Z2015" s="121">
        <v>1480</v>
      </c>
      <c r="AA2015" s="121">
        <f t="shared" si="332"/>
        <v>1.92</v>
      </c>
      <c r="AB2015" s="121">
        <f t="shared" si="333"/>
        <v>6.3156561435198655E-2</v>
      </c>
      <c r="AC2015" s="121">
        <f t="shared" si="334"/>
        <v>0.9725710502961632</v>
      </c>
      <c r="AD2015" s="121">
        <f t="shared" si="335"/>
        <v>6.3156561435198655E-2</v>
      </c>
      <c r="AE2015" s="121" t="str">
        <f t="shared" si="336"/>
        <v/>
      </c>
      <c r="AF2015" s="121" t="str">
        <f t="shared" si="337"/>
        <v/>
      </c>
      <c r="BK2015" s="130"/>
      <c r="BL2015" s="130">
        <f t="shared" si="329"/>
        <v>9.5039999999999978</v>
      </c>
      <c r="BM2015" s="147">
        <f t="shared" si="330"/>
        <v>0.2184659434617818</v>
      </c>
      <c r="BN2015" s="130">
        <f t="shared" si="331"/>
        <v>4.0894803715352257E-4</v>
      </c>
      <c r="BO2015" s="130" t="str">
        <f t="shared" si="327"/>
        <v/>
      </c>
      <c r="BP2015" s="122" t="str">
        <f t="shared" si="328"/>
        <v/>
      </c>
    </row>
    <row r="2016" spans="26:68" ht="20.100000000000001" customHeight="1" x14ac:dyDescent="0.25">
      <c r="Z2016" s="121">
        <v>1481</v>
      </c>
      <c r="AA2016" s="121">
        <f t="shared" si="332"/>
        <v>1.9240000000000004</v>
      </c>
      <c r="AB2016" s="121">
        <f t="shared" si="333"/>
        <v>6.2672875462131739E-2</v>
      </c>
      <c r="AC2016" s="121">
        <f t="shared" si="334"/>
        <v>0.97282270826597661</v>
      </c>
      <c r="AD2016" s="121">
        <f t="shared" si="335"/>
        <v>6.2672875462131739E-2</v>
      </c>
      <c r="AE2016" s="121" t="str">
        <f t="shared" si="336"/>
        <v/>
      </c>
      <c r="AF2016" s="121" t="str">
        <f t="shared" si="337"/>
        <v/>
      </c>
      <c r="BK2016" s="130"/>
      <c r="BL2016" s="130">
        <f t="shared" si="329"/>
        <v>9.5103999999999971</v>
      </c>
      <c r="BM2016" s="147">
        <f t="shared" si="330"/>
        <v>0.21805699542462828</v>
      </c>
      <c r="BN2016" s="130">
        <f t="shared" si="331"/>
        <v>4.0832787566061346E-4</v>
      </c>
      <c r="BO2016" s="130" t="str">
        <f t="shared" si="327"/>
        <v/>
      </c>
      <c r="BP2016" s="122" t="str">
        <f t="shared" si="328"/>
        <v/>
      </c>
    </row>
    <row r="2017" spans="26:68" ht="20.100000000000001" customHeight="1" x14ac:dyDescent="0.25">
      <c r="Z2017" s="121">
        <v>1482</v>
      </c>
      <c r="AA2017" s="121">
        <f t="shared" si="332"/>
        <v>1.9279999999999999</v>
      </c>
      <c r="AB2017" s="121">
        <f t="shared" si="333"/>
        <v>6.219189873083366E-2</v>
      </c>
      <c r="AC2017" s="121">
        <f t="shared" si="334"/>
        <v>0.97307243691218648</v>
      </c>
      <c r="AD2017" s="121">
        <f t="shared" si="335"/>
        <v>6.219189873083366E-2</v>
      </c>
      <c r="AE2017" s="121" t="str">
        <f t="shared" si="336"/>
        <v/>
      </c>
      <c r="AF2017" s="121" t="str">
        <f t="shared" si="337"/>
        <v/>
      </c>
      <c r="BK2017" s="130"/>
      <c r="BL2017" s="130">
        <f t="shared" si="329"/>
        <v>9.5167999999999964</v>
      </c>
      <c r="BM2017" s="147">
        <f t="shared" si="330"/>
        <v>0.21764866754896767</v>
      </c>
      <c r="BN2017" s="130">
        <f t="shared" si="331"/>
        <v>4.0770819335522734E-4</v>
      </c>
      <c r="BO2017" s="130" t="str">
        <f t="shared" si="327"/>
        <v/>
      </c>
      <c r="BP2017" s="122" t="str">
        <f t="shared" si="328"/>
        <v/>
      </c>
    </row>
    <row r="2018" spans="26:68" ht="20.100000000000001" customHeight="1" x14ac:dyDescent="0.25">
      <c r="Z2018" s="130">
        <v>1483</v>
      </c>
      <c r="AA2018" s="121">
        <f t="shared" si="332"/>
        <v>1.9320000000000004</v>
      </c>
      <c r="AB2018" s="121">
        <f t="shared" si="333"/>
        <v>6.1713625781571906E-2</v>
      </c>
      <c r="AC2018" s="121">
        <f t="shared" si="334"/>
        <v>0.97332024706086984</v>
      </c>
      <c r="AD2018" s="121">
        <f t="shared" si="335"/>
        <v>6.1713625781571906E-2</v>
      </c>
      <c r="AE2018" s="121" t="str">
        <f t="shared" si="336"/>
        <v/>
      </c>
      <c r="AF2018" s="121" t="str">
        <f t="shared" si="337"/>
        <v/>
      </c>
      <c r="AM2018" s="130"/>
      <c r="AZ2018" s="130"/>
      <c r="BK2018" s="130"/>
      <c r="BL2018" s="130">
        <f t="shared" si="329"/>
        <v>9.5231999999999957</v>
      </c>
      <c r="BM2018" s="147">
        <f t="shared" si="330"/>
        <v>0.21724095935561244</v>
      </c>
      <c r="BN2018" s="130">
        <f t="shared" si="331"/>
        <v>4.0708899152977485E-4</v>
      </c>
      <c r="BO2018" s="130" t="str">
        <f t="shared" si="327"/>
        <v/>
      </c>
      <c r="BP2018" s="122" t="str">
        <f t="shared" si="328"/>
        <v/>
      </c>
    </row>
    <row r="2019" spans="26:68" ht="20.100000000000001" customHeight="1" x14ac:dyDescent="0.25">
      <c r="Z2019" s="121">
        <v>1484</v>
      </c>
      <c r="AA2019" s="121">
        <f t="shared" si="332"/>
        <v>1.9359999999999999</v>
      </c>
      <c r="AB2019" s="121">
        <f t="shared" si="333"/>
        <v>6.1238051067276554E-2</v>
      </c>
      <c r="AC2019" s="121">
        <f t="shared" si="334"/>
        <v>0.97356614951608955</v>
      </c>
      <c r="AD2019" s="121">
        <f t="shared" si="335"/>
        <v>6.1238051067276554E-2</v>
      </c>
      <c r="AE2019" s="121" t="str">
        <f t="shared" si="336"/>
        <v/>
      </c>
      <c r="AF2019" s="121" t="str">
        <f t="shared" si="337"/>
        <v/>
      </c>
      <c r="BK2019" s="130"/>
      <c r="BL2019" s="130">
        <f t="shared" si="329"/>
        <v>9.529599999999995</v>
      </c>
      <c r="BM2019" s="147">
        <f t="shared" si="330"/>
        <v>0.21683387036408266</v>
      </c>
      <c r="BN2019" s="130">
        <f t="shared" si="331"/>
        <v>4.0647027147028281E-4</v>
      </c>
      <c r="BO2019" s="130" t="str">
        <f t="shared" si="327"/>
        <v/>
      </c>
      <c r="BP2019" s="122" t="str">
        <f t="shared" si="328"/>
        <v/>
      </c>
    </row>
    <row r="2020" spans="26:68" ht="20.100000000000001" customHeight="1" x14ac:dyDescent="0.25">
      <c r="Z2020" s="121">
        <v>1485</v>
      </c>
      <c r="AA2020" s="121">
        <f t="shared" si="332"/>
        <v>1.9400000000000004</v>
      </c>
      <c r="AB2020" s="121">
        <f t="shared" si="333"/>
        <v>6.0765168954564734E-2</v>
      </c>
      <c r="AC2020" s="121">
        <f t="shared" si="334"/>
        <v>0.97381015505954738</v>
      </c>
      <c r="AD2020" s="121">
        <f t="shared" si="335"/>
        <v>6.0765168954564734E-2</v>
      </c>
      <c r="AE2020" s="121" t="str">
        <f t="shared" si="336"/>
        <v/>
      </c>
      <c r="AF2020" s="121" t="str">
        <f t="shared" si="337"/>
        <v/>
      </c>
      <c r="BK2020" s="130"/>
      <c r="BL2020" s="130">
        <f t="shared" si="329"/>
        <v>9.5359999999999943</v>
      </c>
      <c r="BM2020" s="147">
        <f t="shared" si="330"/>
        <v>0.21642740009261238</v>
      </c>
      <c r="BN2020" s="130">
        <f t="shared" si="331"/>
        <v>4.0585203445392404E-4</v>
      </c>
      <c r="BO2020" s="130" t="str">
        <f t="shared" si="327"/>
        <v/>
      </c>
      <c r="BP2020" s="122" t="str">
        <f t="shared" si="328"/>
        <v/>
      </c>
    </row>
    <row r="2021" spans="26:68" ht="20.100000000000001" customHeight="1" x14ac:dyDescent="0.25">
      <c r="Z2021" s="121">
        <v>1486</v>
      </c>
      <c r="AA2021" s="121">
        <f t="shared" si="332"/>
        <v>1.944</v>
      </c>
      <c r="AB2021" s="121">
        <f t="shared" si="333"/>
        <v>6.0294973724765701E-2</v>
      </c>
      <c r="AC2021" s="121">
        <f t="shared" si="334"/>
        <v>0.97405227445024034</v>
      </c>
      <c r="AD2021" s="121">
        <f t="shared" si="335"/>
        <v>6.0294973724765701E-2</v>
      </c>
      <c r="AE2021" s="121" t="str">
        <f t="shared" si="336"/>
        <v/>
      </c>
      <c r="AF2021" s="121" t="str">
        <f t="shared" si="337"/>
        <v/>
      </c>
      <c r="BK2021" s="130"/>
      <c r="BL2021" s="130">
        <f t="shared" si="329"/>
        <v>9.5423999999999936</v>
      </c>
      <c r="BM2021" s="147">
        <f t="shared" si="330"/>
        <v>0.21602154805815846</v>
      </c>
      <c r="BN2021" s="130">
        <f t="shared" si="331"/>
        <v>4.0523428175071041E-4</v>
      </c>
      <c r="BO2021" s="130" t="str">
        <f t="shared" si="327"/>
        <v/>
      </c>
      <c r="BP2021" s="122" t="str">
        <f t="shared" si="328"/>
        <v/>
      </c>
    </row>
    <row r="2022" spans="26:68" ht="20.100000000000001" customHeight="1" x14ac:dyDescent="0.25">
      <c r="Z2022" s="121">
        <v>1487</v>
      </c>
      <c r="AA2022" s="121">
        <f t="shared" si="332"/>
        <v>1.9480000000000004</v>
      </c>
      <c r="AB2022" s="121">
        <f t="shared" si="333"/>
        <v>5.9827459574943218E-2</v>
      </c>
      <c r="AC2022" s="121">
        <f t="shared" si="334"/>
        <v>0.97429251842412246</v>
      </c>
      <c r="AD2022" s="121">
        <f t="shared" si="335"/>
        <v>5.9827459574943218E-2</v>
      </c>
      <c r="AE2022" s="121" t="str">
        <f t="shared" si="336"/>
        <v/>
      </c>
      <c r="AF2022" s="121" t="str">
        <f t="shared" si="337"/>
        <v/>
      </c>
      <c r="BK2022" s="130"/>
      <c r="BL2022" s="130">
        <f t="shared" si="329"/>
        <v>9.5487999999999928</v>
      </c>
      <c r="BM2022" s="147">
        <f t="shared" si="330"/>
        <v>0.21561631377640775</v>
      </c>
      <c r="BN2022" s="130">
        <f t="shared" si="331"/>
        <v>4.0461701462352062E-4</v>
      </c>
      <c r="BO2022" s="130" t="str">
        <f t="shared" si="327"/>
        <v/>
      </c>
      <c r="BP2022" s="122" t="str">
        <f t="shared" si="328"/>
        <v/>
      </c>
    </row>
    <row r="2023" spans="26:68" ht="20.100000000000001" customHeight="1" x14ac:dyDescent="0.25">
      <c r="Z2023" s="121">
        <v>1488</v>
      </c>
      <c r="AA2023" s="121">
        <f t="shared" si="332"/>
        <v>1.952</v>
      </c>
      <c r="AB2023" s="121">
        <f t="shared" si="333"/>
        <v>5.9362620618918331E-2</v>
      </c>
      <c r="AC2023" s="121">
        <f t="shared" si="334"/>
        <v>0.97453089769376866</v>
      </c>
      <c r="AD2023" s="121">
        <f t="shared" si="335"/>
        <v>5.9362620618918331E-2</v>
      </c>
      <c r="AE2023" s="121" t="str">
        <f t="shared" si="336"/>
        <v/>
      </c>
      <c r="AF2023" s="121" t="str">
        <f t="shared" si="337"/>
        <v/>
      </c>
      <c r="BK2023" s="130"/>
      <c r="BL2023" s="130">
        <f t="shared" si="329"/>
        <v>9.5551999999999921</v>
      </c>
      <c r="BM2023" s="147">
        <f t="shared" si="330"/>
        <v>0.21521169676178423</v>
      </c>
      <c r="BN2023" s="130">
        <f t="shared" si="331"/>
        <v>4.0400023432687893E-4</v>
      </c>
      <c r="BO2023" s="130" t="str">
        <f t="shared" si="327"/>
        <v/>
      </c>
      <c r="BP2023" s="122" t="str">
        <f t="shared" si="328"/>
        <v/>
      </c>
    </row>
    <row r="2024" spans="26:68" ht="20.100000000000001" customHeight="1" x14ac:dyDescent="0.25">
      <c r="Z2024" s="121">
        <v>1489</v>
      </c>
      <c r="AA2024" s="121">
        <f t="shared" si="332"/>
        <v>1.9560000000000004</v>
      </c>
      <c r="AB2024" s="121">
        <f t="shared" si="333"/>
        <v>5.8900450888289227E-2</v>
      </c>
      <c r="AC2024" s="121">
        <f t="shared" si="334"/>
        <v>0.97476742294804464</v>
      </c>
      <c r="AD2024" s="121">
        <f t="shared" si="335"/>
        <v>5.8900450888289227E-2</v>
      </c>
      <c r="AE2024" s="121" t="str">
        <f t="shared" si="336"/>
        <v/>
      </c>
      <c r="AF2024" s="121" t="str">
        <f t="shared" si="337"/>
        <v/>
      </c>
      <c r="BK2024" s="130"/>
      <c r="BL2024" s="130">
        <f t="shared" si="329"/>
        <v>9.5615999999999914</v>
      </c>
      <c r="BM2024" s="147">
        <f t="shared" si="330"/>
        <v>0.21480769652745735</v>
      </c>
      <c r="BN2024" s="130">
        <f t="shared" si="331"/>
        <v>4.0338394210814865E-4</v>
      </c>
      <c r="BO2024" s="130" t="str">
        <f t="shared" si="327"/>
        <v/>
      </c>
      <c r="BP2024" s="122" t="str">
        <f t="shared" si="328"/>
        <v/>
      </c>
    </row>
    <row r="2025" spans="26:68" ht="20.100000000000001" customHeight="1" x14ac:dyDescent="0.25">
      <c r="Z2025" s="130">
        <v>1490</v>
      </c>
      <c r="AA2025" s="121">
        <f t="shared" si="332"/>
        <v>1.96</v>
      </c>
      <c r="AB2025" s="121">
        <f t="shared" si="333"/>
        <v>5.8440944333451469E-2</v>
      </c>
      <c r="AC2025" s="121">
        <f t="shared" si="334"/>
        <v>0.97500210485177952</v>
      </c>
      <c r="AD2025" s="121">
        <f t="shared" si="335"/>
        <v>5.8440944333451469E-2</v>
      </c>
      <c r="AE2025" s="121" t="str">
        <f t="shared" si="336"/>
        <v/>
      </c>
      <c r="AF2025" s="121" t="str">
        <f t="shared" si="337"/>
        <v/>
      </c>
      <c r="AM2025" s="130"/>
      <c r="AZ2025" s="130"/>
      <c r="BK2025" s="130"/>
      <c r="BL2025" s="130">
        <f t="shared" si="329"/>
        <v>9.5679999999999907</v>
      </c>
      <c r="BM2025" s="147">
        <f t="shared" si="330"/>
        <v>0.2144043125853492</v>
      </c>
      <c r="BN2025" s="130">
        <f t="shared" si="331"/>
        <v>4.0276813920747667E-4</v>
      </c>
      <c r="BO2025" s="130" t="str">
        <f t="shared" si="327"/>
        <v/>
      </c>
      <c r="BP2025" s="122" t="str">
        <f t="shared" si="328"/>
        <v/>
      </c>
    </row>
    <row r="2026" spans="26:68" ht="20.100000000000001" customHeight="1" x14ac:dyDescent="0.25">
      <c r="Z2026" s="121">
        <v>1491</v>
      </c>
      <c r="AA2026" s="121">
        <f t="shared" si="332"/>
        <v>1.9640000000000004</v>
      </c>
      <c r="AB2026" s="121">
        <f t="shared" si="333"/>
        <v>5.798409482461489E-2</v>
      </c>
      <c r="AC2026" s="121">
        <f t="shared" si="334"/>
        <v>0.97523495404544369</v>
      </c>
      <c r="AD2026" s="121">
        <f t="shared" si="335"/>
        <v>5.798409482461489E-2</v>
      </c>
      <c r="AE2026" s="121" t="str">
        <f t="shared" si="336"/>
        <v/>
      </c>
      <c r="AF2026" s="121" t="str">
        <f t="shared" si="337"/>
        <v/>
      </c>
      <c r="BK2026" s="130"/>
      <c r="BL2026" s="130">
        <f t="shared" si="329"/>
        <v>9.57439999999999</v>
      </c>
      <c r="BM2026" s="147">
        <f t="shared" si="330"/>
        <v>0.21400154444614172</v>
      </c>
      <c r="BN2026" s="130">
        <f t="shared" si="331"/>
        <v>4.0215282685635012E-4</v>
      </c>
      <c r="BO2026" s="130" t="str">
        <f t="shared" si="327"/>
        <v/>
      </c>
      <c r="BP2026" s="122" t="str">
        <f t="shared" si="328"/>
        <v/>
      </c>
    </row>
    <row r="2027" spans="26:68" ht="20.100000000000001" customHeight="1" x14ac:dyDescent="0.25">
      <c r="Z2027" s="121">
        <v>1492</v>
      </c>
      <c r="AA2027" s="121">
        <f t="shared" si="332"/>
        <v>1.968</v>
      </c>
      <c r="AB2027" s="121">
        <f t="shared" si="333"/>
        <v>5.7529896152820871E-2</v>
      </c>
      <c r="AC2027" s="121">
        <f t="shared" si="334"/>
        <v>0.97546598114482941</v>
      </c>
      <c r="AD2027" s="121">
        <f t="shared" si="335"/>
        <v>5.7529896152820871E-2</v>
      </c>
      <c r="AE2027" s="121" t="str">
        <f t="shared" si="336"/>
        <v/>
      </c>
      <c r="AF2027" s="121" t="str">
        <f t="shared" si="337"/>
        <v/>
      </c>
      <c r="BK2027" s="130"/>
      <c r="BL2027" s="130">
        <f t="shared" si="329"/>
        <v>9.5807999999999893</v>
      </c>
      <c r="BM2027" s="147">
        <f t="shared" si="330"/>
        <v>0.21359939161928537</v>
      </c>
      <c r="BN2027" s="130">
        <f t="shared" si="331"/>
        <v>4.0153800628051073E-4</v>
      </c>
      <c r="BO2027" s="130" t="str">
        <f t="shared" si="327"/>
        <v/>
      </c>
      <c r="BP2027" s="122" t="str">
        <f t="shared" si="328"/>
        <v/>
      </c>
    </row>
    <row r="2028" spans="26:68" ht="20.100000000000001" customHeight="1" x14ac:dyDescent="0.25">
      <c r="Z2028" s="121">
        <v>1493</v>
      </c>
      <c r="AA2028" s="121">
        <f t="shared" si="332"/>
        <v>1.9720000000000004</v>
      </c>
      <c r="AB2028" s="121">
        <f t="shared" si="333"/>
        <v>5.7078342030956193E-2</v>
      </c>
      <c r="AC2028" s="121">
        <f t="shared" si="334"/>
        <v>0.97569519674073635</v>
      </c>
      <c r="AD2028" s="121">
        <f t="shared" si="335"/>
        <v>5.7078342030956193E-2</v>
      </c>
      <c r="AE2028" s="121" t="str">
        <f t="shared" si="336"/>
        <v/>
      </c>
      <c r="AF2028" s="121" t="str">
        <f t="shared" si="337"/>
        <v/>
      </c>
      <c r="BK2028" s="130"/>
      <c r="BL2028" s="130">
        <f t="shared" si="329"/>
        <v>9.5871999999999886</v>
      </c>
      <c r="BM2028" s="147">
        <f t="shared" si="330"/>
        <v>0.21319785361300486</v>
      </c>
      <c r="BN2028" s="130">
        <f t="shared" si="331"/>
        <v>4.0092367869665191E-4</v>
      </c>
      <c r="BO2028" s="130" t="str">
        <f t="shared" si="327"/>
        <v/>
      </c>
      <c r="BP2028" s="122" t="str">
        <f t="shared" si="328"/>
        <v/>
      </c>
    </row>
    <row r="2029" spans="26:68" ht="20.100000000000001" customHeight="1" x14ac:dyDescent="0.25">
      <c r="Z2029" s="121">
        <v>1494</v>
      </c>
      <c r="AA2029" s="121">
        <f t="shared" si="332"/>
        <v>1.976</v>
      </c>
      <c r="AB2029" s="121">
        <f t="shared" si="333"/>
        <v>5.6629426094766726E-2</v>
      </c>
      <c r="AC2029" s="121">
        <f t="shared" si="334"/>
        <v>0.97592261139866132</v>
      </c>
      <c r="AD2029" s="121">
        <f t="shared" si="335"/>
        <v>5.6629426094766726E-2</v>
      </c>
      <c r="AE2029" s="121" t="str">
        <f t="shared" si="336"/>
        <v/>
      </c>
      <c r="AF2029" s="121" t="str">
        <f t="shared" si="337"/>
        <v/>
      </c>
      <c r="BK2029" s="130"/>
      <c r="BL2029" s="130">
        <f t="shared" si="329"/>
        <v>9.5935999999999879</v>
      </c>
      <c r="BM2029" s="147">
        <f t="shared" si="330"/>
        <v>0.21279692993430821</v>
      </c>
      <c r="BN2029" s="130">
        <f t="shared" si="331"/>
        <v>4.0030984531483349E-4</v>
      </c>
      <c r="BO2029" s="130" t="str">
        <f t="shared" si="327"/>
        <v/>
      </c>
      <c r="BP2029" s="122" t="str">
        <f t="shared" si="328"/>
        <v/>
      </c>
    </row>
    <row r="2030" spans="26:68" ht="20.100000000000001" customHeight="1" x14ac:dyDescent="0.25">
      <c r="Z2030" s="121">
        <v>1495</v>
      </c>
      <c r="AA2030" s="121">
        <f t="shared" si="332"/>
        <v>1.9800000000000004</v>
      </c>
      <c r="AB2030" s="121">
        <f t="shared" si="333"/>
        <v>5.6183141903867993E-2</v>
      </c>
      <c r="AC2030" s="121">
        <f t="shared" si="334"/>
        <v>0.97614823565849151</v>
      </c>
      <c r="AD2030" s="121">
        <f t="shared" si="335"/>
        <v>5.6183141903867993E-2</v>
      </c>
      <c r="AE2030" s="121" t="str">
        <f t="shared" si="336"/>
        <v/>
      </c>
      <c r="AF2030" s="121" t="str">
        <f t="shared" si="337"/>
        <v/>
      </c>
      <c r="BK2030" s="130"/>
      <c r="BL2030" s="130">
        <f t="shared" si="329"/>
        <v>9.5999999999999872</v>
      </c>
      <c r="BM2030" s="147">
        <f t="shared" si="330"/>
        <v>0.21239662008899338</v>
      </c>
      <c r="BN2030" s="130">
        <f t="shared" si="331"/>
        <v>3.9969650733739925E-4</v>
      </c>
      <c r="BO2030" s="130" t="str">
        <f t="shared" si="327"/>
        <v/>
      </c>
      <c r="BP2030" s="122" t="str">
        <f t="shared" si="328"/>
        <v/>
      </c>
    </row>
    <row r="2031" spans="26:68" ht="20.100000000000001" customHeight="1" x14ac:dyDescent="0.25">
      <c r="Z2031" s="130">
        <v>1496</v>
      </c>
      <c r="AA2031" s="121">
        <f t="shared" si="332"/>
        <v>1.984</v>
      </c>
      <c r="AB2031" s="121">
        <f t="shared" si="333"/>
        <v>5.5739482942755124E-2</v>
      </c>
      <c r="AC2031" s="121">
        <f t="shared" si="334"/>
        <v>0.97637208003420195</v>
      </c>
      <c r="AD2031" s="121">
        <f t="shared" si="335"/>
        <v>5.5739482942755124E-2</v>
      </c>
      <c r="AE2031" s="121" t="str">
        <f t="shared" si="336"/>
        <v/>
      </c>
      <c r="AF2031" s="121" t="str">
        <f t="shared" si="337"/>
        <v/>
      </c>
      <c r="AM2031" s="130"/>
      <c r="AZ2031" s="130"/>
      <c r="BK2031" s="130"/>
      <c r="BL2031" s="130">
        <f t="shared" si="329"/>
        <v>9.6063999999999865</v>
      </c>
      <c r="BM2031" s="147">
        <f t="shared" si="330"/>
        <v>0.21199692358165598</v>
      </c>
      <c r="BN2031" s="130">
        <f t="shared" si="331"/>
        <v>3.9908366595961531E-4</v>
      </c>
      <c r="BO2031" s="130" t="str">
        <f t="shared" si="327"/>
        <v/>
      </c>
      <c r="BP2031" s="122" t="str">
        <f t="shared" si="328"/>
        <v/>
      </c>
    </row>
    <row r="2032" spans="26:68" ht="20.100000000000001" customHeight="1" x14ac:dyDescent="0.25">
      <c r="Z2032" s="121">
        <v>1497</v>
      </c>
      <c r="AA2032" s="121">
        <f t="shared" si="332"/>
        <v>1.9880000000000004</v>
      </c>
      <c r="AB2032" s="121">
        <f t="shared" si="333"/>
        <v>5.5298442621809468E-2</v>
      </c>
      <c r="AC2032" s="121">
        <f t="shared" si="334"/>
        <v>0.97659415501355706</v>
      </c>
      <c r="AD2032" s="121">
        <f t="shared" si="335"/>
        <v>5.5298442621809468E-2</v>
      </c>
      <c r="AE2032" s="121" t="str">
        <f t="shared" si="336"/>
        <v/>
      </c>
      <c r="AF2032" s="121" t="str">
        <f t="shared" si="337"/>
        <v/>
      </c>
      <c r="BK2032" s="130"/>
      <c r="BL2032" s="130">
        <f t="shared" si="329"/>
        <v>9.6127999999999858</v>
      </c>
      <c r="BM2032" s="147">
        <f t="shared" si="330"/>
        <v>0.21159783991569636</v>
      </c>
      <c r="BN2032" s="130">
        <f t="shared" si="331"/>
        <v>3.9847132236880967E-4</v>
      </c>
      <c r="BO2032" s="130" t="str">
        <f t="shared" si="327"/>
        <v/>
      </c>
      <c r="BP2032" s="122" t="str">
        <f t="shared" si="328"/>
        <v/>
      </c>
    </row>
    <row r="2033" spans="26:68" ht="20.100000000000001" customHeight="1" x14ac:dyDescent="0.25">
      <c r="Z2033" s="121">
        <v>1498</v>
      </c>
      <c r="AA2033" s="121">
        <f t="shared" si="332"/>
        <v>1.992</v>
      </c>
      <c r="AB2033" s="121">
        <f t="shared" si="333"/>
        <v>5.4860014278304732E-2</v>
      </c>
      <c r="AC2033" s="121">
        <f t="shared" si="334"/>
        <v>0.97681447105781616</v>
      </c>
      <c r="AD2033" s="121">
        <f t="shared" si="335"/>
        <v>5.4860014278304732E-2</v>
      </c>
      <c r="AE2033" s="121" t="str">
        <f t="shared" si="336"/>
        <v/>
      </c>
      <c r="AF2033" s="121" t="str">
        <f t="shared" si="337"/>
        <v/>
      </c>
      <c r="BK2033" s="130"/>
      <c r="BL2033" s="130">
        <f t="shared" si="329"/>
        <v>9.6191999999999851</v>
      </c>
      <c r="BM2033" s="147">
        <f t="shared" si="330"/>
        <v>0.21119936859332755</v>
      </c>
      <c r="BN2033" s="130">
        <f t="shared" si="331"/>
        <v>3.9785947774573227E-4</v>
      </c>
      <c r="BO2033" s="130" t="str">
        <f t="shared" si="327"/>
        <v/>
      </c>
      <c r="BP2033" s="122" t="str">
        <f t="shared" si="328"/>
        <v/>
      </c>
    </row>
    <row r="2034" spans="26:68" ht="20.100000000000001" customHeight="1" x14ac:dyDescent="0.25">
      <c r="Z2034" s="121">
        <v>1499</v>
      </c>
      <c r="AA2034" s="121">
        <f t="shared" si="332"/>
        <v>1.9960000000000004</v>
      </c>
      <c r="AB2034" s="121">
        <f t="shared" si="333"/>
        <v>5.4424191177409292E-2</v>
      </c>
      <c r="AC2034" s="121">
        <f t="shared" si="334"/>
        <v>0.97703303860144342</v>
      </c>
      <c r="AD2034" s="121">
        <f t="shared" si="335"/>
        <v>5.4424191177409292E-2</v>
      </c>
      <c r="AE2034" s="121" t="str">
        <f t="shared" si="336"/>
        <v/>
      </c>
      <c r="AF2034" s="121" t="str">
        <f t="shared" si="337"/>
        <v/>
      </c>
      <c r="BK2034" s="130"/>
      <c r="BL2034" s="130">
        <f t="shared" si="329"/>
        <v>9.6255999999999844</v>
      </c>
      <c r="BM2034" s="147">
        <f t="shared" si="330"/>
        <v>0.21080150911558182</v>
      </c>
      <c r="BN2034" s="130">
        <f t="shared" si="331"/>
        <v>3.9724813326272312E-4</v>
      </c>
      <c r="BO2034" s="130" t="str">
        <f t="shared" si="327"/>
        <v/>
      </c>
      <c r="BP2034" s="122" t="str">
        <f t="shared" si="328"/>
        <v/>
      </c>
    </row>
    <row r="2035" spans="26:68" ht="20.100000000000001" customHeight="1" x14ac:dyDescent="0.25">
      <c r="Z2035" s="121">
        <v>1500</v>
      </c>
      <c r="AA2035" s="121">
        <f t="shared" si="332"/>
        <v>2</v>
      </c>
      <c r="AB2035" s="121">
        <f t="shared" si="333"/>
        <v>5.3990966513188063E-2</v>
      </c>
      <c r="AC2035" s="121">
        <f t="shared" si="334"/>
        <v>0.97724986805182079</v>
      </c>
      <c r="AD2035" s="121">
        <f t="shared" si="335"/>
        <v>5.3990966513188063E-2</v>
      </c>
      <c r="AE2035" s="121" t="str">
        <f t="shared" si="336"/>
        <v/>
      </c>
      <c r="AF2035" s="121" t="str">
        <f t="shared" si="337"/>
        <v/>
      </c>
      <c r="BK2035" s="130"/>
      <c r="BL2035" s="130">
        <f t="shared" si="329"/>
        <v>9.6319999999999837</v>
      </c>
      <c r="BM2035" s="147">
        <f t="shared" si="330"/>
        <v>0.2104042609823191</v>
      </c>
      <c r="BN2035" s="130">
        <f t="shared" si="331"/>
        <v>3.9663729008584947E-4</v>
      </c>
      <c r="BO2035" s="130" t="str">
        <f t="shared" si="327"/>
        <v/>
      </c>
      <c r="BP2035" s="122" t="str">
        <f t="shared" si="328"/>
        <v/>
      </c>
    </row>
    <row r="2036" spans="26:68" ht="20.100000000000001" customHeight="1" x14ac:dyDescent="0.25">
      <c r="Z2036" s="121">
        <v>1501</v>
      </c>
      <c r="AA2036" s="121">
        <f t="shared" si="332"/>
        <v>2.0040000000000004</v>
      </c>
      <c r="AB2036" s="121">
        <f t="shared" si="333"/>
        <v>5.3560333409600321E-2</v>
      </c>
      <c r="AC2036" s="121">
        <f t="shared" si="334"/>
        <v>0.97746496978896624</v>
      </c>
      <c r="AD2036" s="121">
        <f t="shared" si="335"/>
        <v>5.3560333409600321E-2</v>
      </c>
      <c r="AE2036" s="121" t="str">
        <f t="shared" si="336"/>
        <v/>
      </c>
      <c r="AF2036" s="121" t="str">
        <f t="shared" si="337"/>
        <v/>
      </c>
      <c r="BK2036" s="130"/>
      <c r="BL2036" s="130">
        <f t="shared" si="329"/>
        <v>9.638399999999983</v>
      </c>
      <c r="BM2036" s="147">
        <f t="shared" si="330"/>
        <v>0.21000762369223325</v>
      </c>
      <c r="BN2036" s="130">
        <f t="shared" si="331"/>
        <v>3.9602694937324046E-4</v>
      </c>
      <c r="BO2036" s="130" t="str">
        <f t="shared" si="327"/>
        <v/>
      </c>
      <c r="BP2036" s="122" t="str">
        <f t="shared" si="328"/>
        <v/>
      </c>
    </row>
    <row r="2037" spans="26:68" ht="20.100000000000001" customHeight="1" x14ac:dyDescent="0.25">
      <c r="Z2037" s="121">
        <v>1502</v>
      </c>
      <c r="AA2037" s="121">
        <f t="shared" si="332"/>
        <v>2.008</v>
      </c>
      <c r="AB2037" s="121">
        <f t="shared" si="333"/>
        <v>5.3132284921496888E-2</v>
      </c>
      <c r="AC2037" s="121">
        <f t="shared" si="334"/>
        <v>0.97767835416525462</v>
      </c>
      <c r="AD2037" s="121">
        <f t="shared" si="335"/>
        <v>5.3132284921496888E-2</v>
      </c>
      <c r="AE2037" s="121" t="str">
        <f t="shared" si="336"/>
        <v/>
      </c>
      <c r="AF2037" s="121" t="str">
        <f t="shared" si="337"/>
        <v/>
      </c>
      <c r="BK2037" s="130"/>
      <c r="BL2037" s="130">
        <f t="shared" si="329"/>
        <v>9.6447999999999823</v>
      </c>
      <c r="BM2037" s="147">
        <f t="shared" si="330"/>
        <v>0.20961159674286001</v>
      </c>
      <c r="BN2037" s="130">
        <f t="shared" si="331"/>
        <v>3.9541711227589205E-4</v>
      </c>
      <c r="BO2037" s="130" t="str">
        <f t="shared" si="327"/>
        <v/>
      </c>
      <c r="BP2037" s="122" t="str">
        <f t="shared" si="328"/>
        <v/>
      </c>
    </row>
    <row r="2038" spans="26:68" ht="20.100000000000001" customHeight="1" x14ac:dyDescent="0.25">
      <c r="Z2038" s="130">
        <v>1503</v>
      </c>
      <c r="AA2038" s="121">
        <f t="shared" si="332"/>
        <v>2.0120000000000005</v>
      </c>
      <c r="AB2038" s="121">
        <f t="shared" si="333"/>
        <v>5.2706814035613371E-2</v>
      </c>
      <c r="AC2038" s="121">
        <f t="shared" si="334"/>
        <v>0.97789003150514409</v>
      </c>
      <c r="AD2038" s="121">
        <f t="shared" si="335"/>
        <v>5.2706814035613371E-2</v>
      </c>
      <c r="AE2038" s="121" t="str">
        <f t="shared" si="336"/>
        <v/>
      </c>
      <c r="AF2038" s="121" t="str">
        <f t="shared" si="337"/>
        <v/>
      </c>
      <c r="AM2038" s="130"/>
      <c r="AZ2038" s="130"/>
      <c r="BK2038" s="130"/>
      <c r="BL2038" s="130">
        <f t="shared" si="329"/>
        <v>9.6511999999999816</v>
      </c>
      <c r="BM2038" s="147">
        <f t="shared" si="330"/>
        <v>0.20921617963058411</v>
      </c>
      <c r="BN2038" s="130">
        <f t="shared" si="331"/>
        <v>3.9480777993772254E-4</v>
      </c>
      <c r="BO2038" s="130" t="str">
        <f t="shared" si="327"/>
        <v/>
      </c>
      <c r="BP2038" s="122" t="str">
        <f t="shared" si="328"/>
        <v/>
      </c>
    </row>
    <row r="2039" spans="26:68" ht="20.100000000000001" customHeight="1" x14ac:dyDescent="0.25">
      <c r="Z2039" s="121">
        <v>1504</v>
      </c>
      <c r="AA2039" s="121">
        <f t="shared" si="332"/>
        <v>2.016</v>
      </c>
      <c r="AB2039" s="121">
        <f t="shared" si="333"/>
        <v>5.2283913671562113E-2</v>
      </c>
      <c r="AC2039" s="121">
        <f t="shared" si="334"/>
        <v>0.97810001210490494</v>
      </c>
      <c r="AD2039" s="121">
        <f t="shared" si="335"/>
        <v>5.2283913671562113E-2</v>
      </c>
      <c r="AE2039" s="121" t="str">
        <f t="shared" si="336"/>
        <v/>
      </c>
      <c r="AF2039" s="121" t="str">
        <f t="shared" si="337"/>
        <v/>
      </c>
      <c r="BK2039" s="130"/>
      <c r="BL2039" s="130">
        <f t="shared" si="329"/>
        <v>9.6575999999999809</v>
      </c>
      <c r="BM2039" s="147">
        <f t="shared" si="330"/>
        <v>0.20882137185064639</v>
      </c>
      <c r="BN2039" s="130">
        <f t="shared" si="331"/>
        <v>3.9419895349521172E-4</v>
      </c>
      <c r="BO2039" s="130" t="str">
        <f t="shared" si="327"/>
        <v/>
      </c>
      <c r="BP2039" s="122" t="str">
        <f t="shared" si="328"/>
        <v/>
      </c>
    </row>
    <row r="2040" spans="26:68" ht="20.100000000000001" customHeight="1" x14ac:dyDescent="0.25">
      <c r="Z2040" s="121">
        <v>1505</v>
      </c>
      <c r="AA2040" s="121">
        <f t="shared" si="332"/>
        <v>2.0200000000000005</v>
      </c>
      <c r="AB2040" s="121">
        <f t="shared" si="333"/>
        <v>5.186357668282051E-2</v>
      </c>
      <c r="AC2040" s="121">
        <f t="shared" si="334"/>
        <v>0.97830830623235321</v>
      </c>
      <c r="AD2040" s="121">
        <f t="shared" si="335"/>
        <v>5.186357668282051E-2</v>
      </c>
      <c r="AE2040" s="121" t="str">
        <f t="shared" si="336"/>
        <v/>
      </c>
      <c r="AF2040" s="121" t="str">
        <f t="shared" si="337"/>
        <v/>
      </c>
      <c r="BK2040" s="130"/>
      <c r="BL2040" s="130">
        <f t="shared" si="329"/>
        <v>9.6639999999999802</v>
      </c>
      <c r="BM2040" s="147">
        <f t="shared" si="330"/>
        <v>0.20842717289715118</v>
      </c>
      <c r="BN2040" s="130">
        <f t="shared" si="331"/>
        <v>3.9359063407748418E-4</v>
      </c>
      <c r="BO2040" s="130" t="str">
        <f t="shared" si="327"/>
        <v/>
      </c>
      <c r="BP2040" s="122" t="str">
        <f t="shared" si="328"/>
        <v/>
      </c>
    </row>
    <row r="2041" spans="26:68" ht="20.100000000000001" customHeight="1" x14ac:dyDescent="0.25">
      <c r="Z2041" s="121">
        <v>1506</v>
      </c>
      <c r="AA2041" s="121">
        <f t="shared" si="332"/>
        <v>2.024</v>
      </c>
      <c r="AB2041" s="121">
        <f t="shared" si="333"/>
        <v>5.1445795857717774E-2</v>
      </c>
      <c r="AC2041" s="121">
        <f t="shared" si="334"/>
        <v>0.97851492412658847</v>
      </c>
      <c r="AD2041" s="121">
        <f t="shared" si="335"/>
        <v>5.1445795857717774E-2</v>
      </c>
      <c r="AE2041" s="121" t="str">
        <f t="shared" si="336"/>
        <v/>
      </c>
      <c r="AF2041" s="121" t="str">
        <f t="shared" si="337"/>
        <v/>
      </c>
      <c r="BK2041" s="130"/>
      <c r="BL2041" s="130">
        <f t="shared" si="329"/>
        <v>9.6703999999999795</v>
      </c>
      <c r="BM2041" s="147">
        <f t="shared" si="330"/>
        <v>0.2080335822630737</v>
      </c>
      <c r="BN2041" s="130">
        <f t="shared" si="331"/>
        <v>3.9298282280711416E-4</v>
      </c>
      <c r="BO2041" s="130" t="str">
        <f t="shared" si="327"/>
        <v/>
      </c>
      <c r="BP2041" s="122" t="str">
        <f t="shared" si="328"/>
        <v/>
      </c>
    </row>
    <row r="2042" spans="26:68" ht="20.100000000000001" customHeight="1" x14ac:dyDescent="0.25">
      <c r="Z2042" s="121">
        <v>1507</v>
      </c>
      <c r="AA2042" s="121">
        <f t="shared" si="332"/>
        <v>2.0280000000000005</v>
      </c>
      <c r="AB2042" s="121">
        <f t="shared" si="333"/>
        <v>5.1030563920417639E-2</v>
      </c>
      <c r="AC2042" s="121">
        <f t="shared" si="334"/>
        <v>0.97871987599773491</v>
      </c>
      <c r="AD2042" s="121">
        <f t="shared" si="335"/>
        <v>5.1030563920417639E-2</v>
      </c>
      <c r="AE2042" s="121" t="str">
        <f t="shared" si="336"/>
        <v/>
      </c>
      <c r="AF2042" s="121" t="str">
        <f t="shared" si="337"/>
        <v/>
      </c>
      <c r="BK2042" s="130"/>
      <c r="BL2042" s="130">
        <f t="shared" si="329"/>
        <v>9.6767999999999788</v>
      </c>
      <c r="BM2042" s="147">
        <f t="shared" si="330"/>
        <v>0.20764059944026658</v>
      </c>
      <c r="BN2042" s="130">
        <f t="shared" si="331"/>
        <v>3.9237552079834925E-4</v>
      </c>
      <c r="BO2042" s="130" t="str">
        <f t="shared" si="327"/>
        <v/>
      </c>
      <c r="BP2042" s="122" t="str">
        <f t="shared" si="328"/>
        <v/>
      </c>
    </row>
    <row r="2043" spans="26:68" ht="20.100000000000001" customHeight="1" x14ac:dyDescent="0.25">
      <c r="Z2043" s="121">
        <v>1508</v>
      </c>
      <c r="AA2043" s="121">
        <f t="shared" si="332"/>
        <v>2.032</v>
      </c>
      <c r="AB2043" s="121">
        <f t="shared" si="333"/>
        <v>5.0617873531899893E-2</v>
      </c>
      <c r="AC2043" s="121">
        <f t="shared" si="334"/>
        <v>0.97892317202668633</v>
      </c>
      <c r="AD2043" s="121">
        <f t="shared" si="335"/>
        <v>5.0617873531899893E-2</v>
      </c>
      <c r="AE2043" s="121" t="str">
        <f t="shared" si="336"/>
        <v/>
      </c>
      <c r="AF2043" s="121" t="str">
        <f t="shared" si="337"/>
        <v/>
      </c>
      <c r="BK2043" s="130"/>
      <c r="BL2043" s="130">
        <f t="shared" si="329"/>
        <v>9.683199999999978</v>
      </c>
      <c r="BM2043" s="147">
        <f t="shared" si="330"/>
        <v>0.20724822391946823</v>
      </c>
      <c r="BN2043" s="130">
        <f t="shared" si="331"/>
        <v>3.9176872915924754E-4</v>
      </c>
      <c r="BO2043" s="130" t="str">
        <f t="shared" si="327"/>
        <v/>
      </c>
      <c r="BP2043" s="122" t="str">
        <f t="shared" si="328"/>
        <v/>
      </c>
    </row>
    <row r="2044" spans="26:68" ht="20.100000000000001" customHeight="1" x14ac:dyDescent="0.25">
      <c r="Z2044" s="130">
        <v>1509</v>
      </c>
      <c r="AA2044" s="121">
        <f t="shared" si="332"/>
        <v>2.0360000000000005</v>
      </c>
      <c r="AB2044" s="121">
        <f t="shared" si="333"/>
        <v>5.020771729093719E-2</v>
      </c>
      <c r="AC2044" s="121">
        <f t="shared" si="334"/>
        <v>0.97912482236485621</v>
      </c>
      <c r="AD2044" s="121">
        <f t="shared" si="335"/>
        <v>5.020771729093719E-2</v>
      </c>
      <c r="AE2044" s="121" t="str">
        <f t="shared" si="336"/>
        <v/>
      </c>
      <c r="AF2044" s="121" t="str">
        <f t="shared" si="337"/>
        <v/>
      </c>
      <c r="AM2044" s="130"/>
      <c r="AZ2044" s="130"/>
      <c r="BK2044" s="130"/>
      <c r="BL2044" s="130">
        <f t="shared" si="329"/>
        <v>9.6895999999999773</v>
      </c>
      <c r="BM2044" s="147">
        <f t="shared" si="330"/>
        <v>0.20685645519030899</v>
      </c>
      <c r="BN2044" s="130">
        <f t="shared" si="331"/>
        <v>3.9116244899092822E-4</v>
      </c>
      <c r="BO2044" s="130" t="str">
        <f t="shared" si="327"/>
        <v/>
      </c>
      <c r="BP2044" s="122" t="str">
        <f t="shared" si="328"/>
        <v/>
      </c>
    </row>
    <row r="2045" spans="26:68" ht="20.100000000000001" customHeight="1" x14ac:dyDescent="0.25">
      <c r="Z2045" s="121">
        <v>1510</v>
      </c>
      <c r="AA2045" s="121">
        <f t="shared" si="332"/>
        <v>2.04</v>
      </c>
      <c r="AB2045" s="121">
        <f t="shared" si="333"/>
        <v>4.9800087735070775E-2</v>
      </c>
      <c r="AC2045" s="121">
        <f t="shared" si="334"/>
        <v>0.97932483713392993</v>
      </c>
      <c r="AD2045" s="121">
        <f t="shared" si="335"/>
        <v>4.9800087735070775E-2</v>
      </c>
      <c r="AE2045" s="121" t="str">
        <f t="shared" si="336"/>
        <v/>
      </c>
      <c r="AF2045" s="121" t="str">
        <f t="shared" si="337"/>
        <v/>
      </c>
      <c r="BK2045" s="130"/>
      <c r="BL2045" s="130">
        <f t="shared" si="329"/>
        <v>9.6959999999999766</v>
      </c>
      <c r="BM2045" s="147">
        <f t="shared" si="330"/>
        <v>0.20646529274131806</v>
      </c>
      <c r="BN2045" s="130">
        <f t="shared" si="331"/>
        <v>3.905566813860728E-4</v>
      </c>
      <c r="BO2045" s="130" t="str">
        <f t="shared" si="327"/>
        <v/>
      </c>
      <c r="BP2045" s="122" t="str">
        <f t="shared" si="328"/>
        <v/>
      </c>
    </row>
    <row r="2046" spans="26:68" ht="20.100000000000001" customHeight="1" x14ac:dyDescent="0.25">
      <c r="Z2046" s="121">
        <v>1511</v>
      </c>
      <c r="AA2046" s="121">
        <f t="shared" si="332"/>
        <v>2.0440000000000005</v>
      </c>
      <c r="AB2046" s="121">
        <f t="shared" si="333"/>
        <v>4.9394977341581492E-2</v>
      </c>
      <c r="AC2046" s="121">
        <f t="shared" si="334"/>
        <v>0.97952322642562262</v>
      </c>
      <c r="AD2046" s="121">
        <f t="shared" si="335"/>
        <v>4.9394977341581492E-2</v>
      </c>
      <c r="AE2046" s="121" t="str">
        <f t="shared" si="336"/>
        <v/>
      </c>
      <c r="AF2046" s="121" t="str">
        <f t="shared" si="337"/>
        <v/>
      </c>
      <c r="BK2046" s="130"/>
      <c r="BL2046" s="130">
        <f t="shared" si="329"/>
        <v>9.7023999999999759</v>
      </c>
      <c r="BM2046" s="147">
        <f t="shared" si="330"/>
        <v>0.20607473605993198</v>
      </c>
      <c r="BN2046" s="130">
        <f t="shared" si="331"/>
        <v>3.8995142743170064E-4</v>
      </c>
      <c r="BO2046" s="130" t="str">
        <f t="shared" si="327"/>
        <v/>
      </c>
      <c r="BP2046" s="122" t="str">
        <f t="shared" si="328"/>
        <v/>
      </c>
    </row>
    <row r="2047" spans="26:68" ht="20.100000000000001" customHeight="1" x14ac:dyDescent="0.25">
      <c r="Z2047" s="121">
        <v>1512</v>
      </c>
      <c r="AA2047" s="121">
        <f t="shared" si="332"/>
        <v>2.048</v>
      </c>
      <c r="AB2047" s="121">
        <f t="shared" si="333"/>
        <v>4.8992378528459266E-2</v>
      </c>
      <c r="AC2047" s="121">
        <f t="shared" si="334"/>
        <v>0.97972000030143902</v>
      </c>
      <c r="AD2047" s="121">
        <f t="shared" si="335"/>
        <v>4.8992378528459266E-2</v>
      </c>
      <c r="AE2047" s="121" t="str">
        <f t="shared" si="336"/>
        <v/>
      </c>
      <c r="AF2047" s="121" t="str">
        <f t="shared" si="337"/>
        <v/>
      </c>
      <c r="BK2047" s="130"/>
      <c r="BL2047" s="130">
        <f t="shared" si="329"/>
        <v>9.7087999999999752</v>
      </c>
      <c r="BM2047" s="147">
        <f t="shared" si="330"/>
        <v>0.20568478463250028</v>
      </c>
      <c r="BN2047" s="130">
        <f t="shared" si="331"/>
        <v>3.8934668820708729E-4</v>
      </c>
      <c r="BO2047" s="130" t="str">
        <f t="shared" si="327"/>
        <v/>
      </c>
      <c r="BP2047" s="122" t="str">
        <f t="shared" si="328"/>
        <v/>
      </c>
    </row>
    <row r="2048" spans="26:68" ht="20.100000000000001" customHeight="1" x14ac:dyDescent="0.25">
      <c r="Z2048" s="121">
        <v>1513</v>
      </c>
      <c r="AA2048" s="121">
        <f t="shared" si="332"/>
        <v>2.0520000000000005</v>
      </c>
      <c r="AB2048" s="121">
        <f t="shared" si="333"/>
        <v>4.8592283655367934E-2</v>
      </c>
      <c r="AC2048" s="121">
        <f t="shared" si="334"/>
        <v>0.97991516879243945</v>
      </c>
      <c r="AD2048" s="121">
        <f t="shared" si="335"/>
        <v>4.8592283655367934E-2</v>
      </c>
      <c r="AE2048" s="121" t="str">
        <f t="shared" si="336"/>
        <v/>
      </c>
      <c r="AF2048" s="121" t="str">
        <f t="shared" si="337"/>
        <v/>
      </c>
      <c r="BK2048" s="130"/>
      <c r="BL2048" s="130">
        <f t="shared" si="329"/>
        <v>9.7151999999999745</v>
      </c>
      <c r="BM2048" s="147">
        <f t="shared" si="330"/>
        <v>0.2052954379442932</v>
      </c>
      <c r="BN2048" s="130">
        <f t="shared" si="331"/>
        <v>3.8874246478404206E-4</v>
      </c>
      <c r="BO2048" s="130" t="str">
        <f t="shared" si="327"/>
        <v/>
      </c>
      <c r="BP2048" s="122" t="str">
        <f t="shared" si="328"/>
        <v/>
      </c>
    </row>
    <row r="2049" spans="26:68" ht="20.100000000000001" customHeight="1" x14ac:dyDescent="0.25">
      <c r="Z2049" s="121">
        <v>1514</v>
      </c>
      <c r="AA2049" s="121">
        <f t="shared" si="332"/>
        <v>2.056</v>
      </c>
      <c r="AB2049" s="121">
        <f t="shared" si="333"/>
        <v>4.8194685024608441E-2</v>
      </c>
      <c r="AC2049" s="121">
        <f t="shared" si="334"/>
        <v>0.98010874189900754</v>
      </c>
      <c r="AD2049" s="121">
        <f t="shared" si="335"/>
        <v>4.8194685024608441E-2</v>
      </c>
      <c r="AE2049" s="121" t="str">
        <f t="shared" si="336"/>
        <v/>
      </c>
      <c r="AF2049" s="121" t="str">
        <f t="shared" si="337"/>
        <v/>
      </c>
      <c r="BK2049" s="130"/>
      <c r="BL2049" s="130">
        <f t="shared" si="329"/>
        <v>9.7215999999999738</v>
      </c>
      <c r="BM2049" s="147">
        <f t="shared" si="330"/>
        <v>0.20490669547950915</v>
      </c>
      <c r="BN2049" s="130">
        <f t="shared" si="331"/>
        <v>3.8813875822840682E-4</v>
      </c>
      <c r="BO2049" s="130" t="str">
        <f t="shared" si="327"/>
        <v/>
      </c>
      <c r="BP2049" s="122" t="str">
        <f t="shared" si="328"/>
        <v/>
      </c>
    </row>
    <row r="2050" spans="26:68" ht="20.100000000000001" customHeight="1" x14ac:dyDescent="0.25">
      <c r="Z2050" s="121">
        <v>1515</v>
      </c>
      <c r="AA2050" s="121">
        <f t="shared" si="332"/>
        <v>2.0600000000000005</v>
      </c>
      <c r="AB2050" s="121">
        <f t="shared" si="333"/>
        <v>4.7799574882076964E-2</v>
      </c>
      <c r="AC2050" s="121">
        <f t="shared" si="334"/>
        <v>0.98030072959062309</v>
      </c>
      <c r="AD2050" s="121">
        <f t="shared" si="335"/>
        <v>4.7799574882076964E-2</v>
      </c>
      <c r="AE2050" s="121" t="str">
        <f t="shared" si="336"/>
        <v/>
      </c>
      <c r="AF2050" s="121" t="str">
        <f t="shared" si="337"/>
        <v/>
      </c>
      <c r="BK2050" s="130"/>
      <c r="BL2050" s="130">
        <f t="shared" si="329"/>
        <v>9.7279999999999731</v>
      </c>
      <c r="BM2050" s="147">
        <f t="shared" si="330"/>
        <v>0.20451855672128075</v>
      </c>
      <c r="BN2050" s="130">
        <f t="shared" si="331"/>
        <v>3.8753556959819635E-4</v>
      </c>
      <c r="BO2050" s="130" t="str">
        <f t="shared" si="327"/>
        <v/>
      </c>
      <c r="BP2050" s="122" t="str">
        <f t="shared" si="328"/>
        <v/>
      </c>
    </row>
    <row r="2051" spans="26:68" ht="20.100000000000001" customHeight="1" x14ac:dyDescent="0.25">
      <c r="Z2051" s="130">
        <v>1516</v>
      </c>
      <c r="AA2051" s="121">
        <f t="shared" si="332"/>
        <v>2.0640000000000001</v>
      </c>
      <c r="AB2051" s="121">
        <f t="shared" si="333"/>
        <v>4.7406945418221713E-2</v>
      </c>
      <c r="AC2051" s="121">
        <f t="shared" si="334"/>
        <v>0.98049114180563823</v>
      </c>
      <c r="AD2051" s="121">
        <f t="shared" si="335"/>
        <v>4.7406945418221713E-2</v>
      </c>
      <c r="AE2051" s="121" t="str">
        <f t="shared" si="336"/>
        <v/>
      </c>
      <c r="AF2051" s="121" t="str">
        <f t="shared" si="337"/>
        <v/>
      </c>
      <c r="AM2051" s="130"/>
      <c r="AZ2051" s="130"/>
      <c r="BK2051" s="130"/>
      <c r="BL2051" s="130">
        <f t="shared" si="329"/>
        <v>9.7343999999999724</v>
      </c>
      <c r="BM2051" s="147">
        <f t="shared" si="330"/>
        <v>0.20413102115168255</v>
      </c>
      <c r="BN2051" s="130">
        <f t="shared" si="331"/>
        <v>3.8693289994434776E-4</v>
      </c>
      <c r="BO2051" s="130" t="str">
        <f t="shared" si="327"/>
        <v/>
      </c>
      <c r="BP2051" s="122" t="str">
        <f t="shared" si="328"/>
        <v/>
      </c>
    </row>
    <row r="2052" spans="26:68" ht="20.100000000000001" customHeight="1" x14ac:dyDescent="0.25">
      <c r="Z2052" s="121">
        <v>1517</v>
      </c>
      <c r="AA2052" s="121">
        <f t="shared" si="332"/>
        <v>2.0680000000000005</v>
      </c>
      <c r="AB2052" s="121">
        <f t="shared" si="333"/>
        <v>4.7016788768994199E-2</v>
      </c>
      <c r="AC2052" s="121">
        <f t="shared" si="334"/>
        <v>0.98067998845105742</v>
      </c>
      <c r="AD2052" s="121">
        <f t="shared" si="335"/>
        <v>4.7016788768994199E-2</v>
      </c>
      <c r="AE2052" s="121" t="str">
        <f t="shared" si="336"/>
        <v/>
      </c>
      <c r="AF2052" s="121" t="str">
        <f t="shared" si="337"/>
        <v/>
      </c>
      <c r="BK2052" s="130"/>
      <c r="BL2052" s="130">
        <f t="shared" si="329"/>
        <v>9.7407999999999717</v>
      </c>
      <c r="BM2052" s="147">
        <f t="shared" si="330"/>
        <v>0.2037440882517382</v>
      </c>
      <c r="BN2052" s="130">
        <f t="shared" si="331"/>
        <v>3.8633075031171971E-4</v>
      </c>
      <c r="BO2052" s="130" t="str">
        <f t="shared" si="327"/>
        <v/>
      </c>
      <c r="BP2052" s="122" t="str">
        <f t="shared" si="328"/>
        <v/>
      </c>
    </row>
    <row r="2053" spans="26:68" ht="20.100000000000001" customHeight="1" x14ac:dyDescent="0.25">
      <c r="Z2053" s="121">
        <v>1518</v>
      </c>
      <c r="AA2053" s="121">
        <f t="shared" si="332"/>
        <v>2.0720000000000001</v>
      </c>
      <c r="AB2053" s="121">
        <f t="shared" si="333"/>
        <v>4.6629097016799043E-2</v>
      </c>
      <c r="AC2053" s="121">
        <f t="shared" si="334"/>
        <v>0.98086727940232188</v>
      </c>
      <c r="AD2053" s="121">
        <f t="shared" si="335"/>
        <v>4.6629097016799043E-2</v>
      </c>
      <c r="AE2053" s="121" t="str">
        <f t="shared" si="336"/>
        <v/>
      </c>
      <c r="AF2053" s="121" t="str">
        <f t="shared" si="337"/>
        <v/>
      </c>
      <c r="BK2053" s="130"/>
      <c r="BL2053" s="130">
        <f t="shared" si="329"/>
        <v>9.747199999999971</v>
      </c>
      <c r="BM2053" s="147">
        <f t="shared" si="330"/>
        <v>0.20335775750142648</v>
      </c>
      <c r="BN2053" s="130">
        <f t="shared" si="331"/>
        <v>3.8572912173712171E-4</v>
      </c>
      <c r="BO2053" s="130" t="str">
        <f t="shared" si="327"/>
        <v/>
      </c>
      <c r="BP2053" s="122" t="str">
        <f t="shared" si="328"/>
        <v/>
      </c>
    </row>
    <row r="2054" spans="26:68" ht="20.100000000000001" customHeight="1" x14ac:dyDescent="0.25">
      <c r="Z2054" s="121">
        <v>1519</v>
      </c>
      <c r="AA2054" s="121">
        <f t="shared" si="332"/>
        <v>2.0760000000000005</v>
      </c>
      <c r="AB2054" s="121">
        <f t="shared" si="333"/>
        <v>4.6243862191438501E-2</v>
      </c>
      <c r="AC2054" s="121">
        <f t="shared" si="334"/>
        <v>0.98105302450309662</v>
      </c>
      <c r="AD2054" s="121">
        <f t="shared" si="335"/>
        <v>4.6243862191438501E-2</v>
      </c>
      <c r="AE2054" s="121" t="str">
        <f t="shared" si="336"/>
        <v/>
      </c>
      <c r="AF2054" s="121" t="str">
        <f t="shared" si="337"/>
        <v/>
      </c>
      <c r="BK2054" s="130"/>
      <c r="BL2054" s="130">
        <f t="shared" si="329"/>
        <v>9.7535999999999703</v>
      </c>
      <c r="BM2054" s="147">
        <f t="shared" si="330"/>
        <v>0.20297202837968936</v>
      </c>
      <c r="BN2054" s="130">
        <f t="shared" si="331"/>
        <v>3.8512801525114604E-4</v>
      </c>
      <c r="BO2054" s="130" t="str">
        <f t="shared" si="327"/>
        <v/>
      </c>
      <c r="BP2054" s="122" t="str">
        <f t="shared" si="328"/>
        <v/>
      </c>
    </row>
    <row r="2055" spans="26:68" ht="20.100000000000001" customHeight="1" x14ac:dyDescent="0.25">
      <c r="Z2055" s="121">
        <v>1520</v>
      </c>
      <c r="AA2055" s="121">
        <f t="shared" si="332"/>
        <v>2.08</v>
      </c>
      <c r="AB2055" s="121">
        <f t="shared" si="333"/>
        <v>4.5861076271054887E-2</v>
      </c>
      <c r="AC2055" s="121">
        <f t="shared" si="334"/>
        <v>0.98123723356506221</v>
      </c>
      <c r="AD2055" s="121">
        <f t="shared" si="335"/>
        <v>4.5861076271054887E-2</v>
      </c>
      <c r="AE2055" s="121" t="str">
        <f t="shared" si="336"/>
        <v/>
      </c>
      <c r="AF2055" s="121" t="str">
        <f t="shared" si="337"/>
        <v/>
      </c>
      <c r="BK2055" s="130"/>
      <c r="BL2055" s="130">
        <f t="shared" si="329"/>
        <v>9.7599999999999696</v>
      </c>
      <c r="BM2055" s="147">
        <f t="shared" si="330"/>
        <v>0.20258690036443822</v>
      </c>
      <c r="BN2055" s="130">
        <f t="shared" si="331"/>
        <v>3.8452743187716854E-4</v>
      </c>
      <c r="BO2055" s="130" t="str">
        <f t="shared" si="327"/>
        <v/>
      </c>
      <c r="BP2055" s="122" t="str">
        <f t="shared" si="328"/>
        <v/>
      </c>
    </row>
    <row r="2056" spans="26:68" ht="20.100000000000001" customHeight="1" x14ac:dyDescent="0.25">
      <c r="Z2056" s="121">
        <v>1521</v>
      </c>
      <c r="AA2056" s="121">
        <f t="shared" si="332"/>
        <v>2.0840000000000005</v>
      </c>
      <c r="AB2056" s="121">
        <f t="shared" si="333"/>
        <v>4.5480731183067974E-2</v>
      </c>
      <c r="AC2056" s="121">
        <f t="shared" si="334"/>
        <v>0.98141991636771042</v>
      </c>
      <c r="AD2056" s="121">
        <f t="shared" si="335"/>
        <v>4.5480731183067974E-2</v>
      </c>
      <c r="AE2056" s="121" t="str">
        <f t="shared" si="336"/>
        <v/>
      </c>
      <c r="AF2056" s="121" t="str">
        <f t="shared" si="337"/>
        <v/>
      </c>
      <c r="BK2056" s="130"/>
      <c r="BL2056" s="130">
        <f t="shared" si="329"/>
        <v>9.7663999999999689</v>
      </c>
      <c r="BM2056" s="147">
        <f t="shared" si="330"/>
        <v>0.20220237293256105</v>
      </c>
      <c r="BN2056" s="130">
        <f t="shared" si="331"/>
        <v>3.8392737263207022E-4</v>
      </c>
      <c r="BO2056" s="130" t="str">
        <f t="shared" si="327"/>
        <v/>
      </c>
      <c r="BP2056" s="122" t="str">
        <f t="shared" si="328"/>
        <v/>
      </c>
    </row>
    <row r="2057" spans="26:68" ht="20.100000000000001" customHeight="1" x14ac:dyDescent="0.25">
      <c r="Z2057" s="130">
        <v>1522</v>
      </c>
      <c r="AA2057" s="121">
        <f t="shared" si="332"/>
        <v>2.0880000000000001</v>
      </c>
      <c r="AB2057" s="121">
        <f t="shared" si="333"/>
        <v>4.5102818805110016E-2</v>
      </c>
      <c r="AC2057" s="121">
        <f t="shared" si="334"/>
        <v>0.98160108265814239</v>
      </c>
      <c r="AD2057" s="121">
        <f t="shared" si="335"/>
        <v>4.5102818805110016E-2</v>
      </c>
      <c r="AE2057" s="121" t="str">
        <f t="shared" si="336"/>
        <v/>
      </c>
      <c r="AF2057" s="121" t="str">
        <f t="shared" si="337"/>
        <v/>
      </c>
      <c r="AM2057" s="130"/>
      <c r="AZ2057" s="130"/>
      <c r="BK2057" s="130"/>
      <c r="BL2057" s="130">
        <f t="shared" si="329"/>
        <v>9.7727999999999682</v>
      </c>
      <c r="BM2057" s="147">
        <f t="shared" si="330"/>
        <v>0.20181844555992898</v>
      </c>
      <c r="BN2057" s="130">
        <f t="shared" si="331"/>
        <v>3.8332783852504382E-4</v>
      </c>
      <c r="BO2057" s="130" t="str">
        <f t="shared" si="327"/>
        <v/>
      </c>
      <c r="BP2057" s="122" t="str">
        <f t="shared" si="328"/>
        <v/>
      </c>
    </row>
    <row r="2058" spans="26:68" ht="20.100000000000001" customHeight="1" x14ac:dyDescent="0.25">
      <c r="Z2058" s="121">
        <v>1523</v>
      </c>
      <c r="AA2058" s="121">
        <f t="shared" si="332"/>
        <v>2.0920000000000005</v>
      </c>
      <c r="AB2058" s="121">
        <f t="shared" si="333"/>
        <v>4.472733096595561E-2</v>
      </c>
      <c r="AC2058" s="121">
        <f t="shared" si="334"/>
        <v>0.98178074215087185</v>
      </c>
      <c r="AD2058" s="121">
        <f t="shared" si="335"/>
        <v>4.472733096595561E-2</v>
      </c>
      <c r="AE2058" s="121" t="str">
        <f t="shared" si="336"/>
        <v/>
      </c>
      <c r="AF2058" s="121" t="str">
        <f t="shared" si="337"/>
        <v/>
      </c>
      <c r="BK2058" s="130"/>
      <c r="BL2058" s="130">
        <f t="shared" si="329"/>
        <v>9.7791999999999675</v>
      </c>
      <c r="BM2058" s="147">
        <f t="shared" si="330"/>
        <v>0.20143511772140393</v>
      </c>
      <c r="BN2058" s="130">
        <f t="shared" si="331"/>
        <v>3.8272883055928686E-4</v>
      </c>
      <c r="BO2058" s="130" t="str">
        <f t="shared" si="327"/>
        <v/>
      </c>
      <c r="BP2058" s="122" t="str">
        <f t="shared" si="328"/>
        <v/>
      </c>
    </row>
    <row r="2059" spans="26:68" ht="20.100000000000001" customHeight="1" x14ac:dyDescent="0.25">
      <c r="Z2059" s="121">
        <v>1524</v>
      </c>
      <c r="AA2059" s="121">
        <f t="shared" si="332"/>
        <v>2.0960000000000001</v>
      </c>
      <c r="AB2059" s="121">
        <f t="shared" si="333"/>
        <v>4.4354259446449183E-2</v>
      </c>
      <c r="AC2059" s="121">
        <f t="shared" si="334"/>
        <v>0.98195890452763157</v>
      </c>
      <c r="AD2059" s="121">
        <f t="shared" si="335"/>
        <v>4.4354259446449183E-2</v>
      </c>
      <c r="AE2059" s="121" t="str">
        <f t="shared" si="336"/>
        <v/>
      </c>
      <c r="AF2059" s="121" t="str">
        <f t="shared" si="337"/>
        <v/>
      </c>
      <c r="BK2059" s="130"/>
      <c r="BL2059" s="130">
        <f t="shared" si="329"/>
        <v>9.7855999999999668</v>
      </c>
      <c r="BM2059" s="147">
        <f t="shared" si="330"/>
        <v>0.20105238889084465</v>
      </c>
      <c r="BN2059" s="130">
        <f t="shared" si="331"/>
        <v>3.8213034973094695E-4</v>
      </c>
      <c r="BO2059" s="130" t="str">
        <f t="shared" si="327"/>
        <v/>
      </c>
      <c r="BP2059" s="122" t="str">
        <f t="shared" si="328"/>
        <v/>
      </c>
    </row>
    <row r="2060" spans="26:68" ht="20.100000000000001" customHeight="1" x14ac:dyDescent="0.25">
      <c r="Z2060" s="121">
        <v>1525</v>
      </c>
      <c r="AA2060" s="121">
        <f t="shared" si="332"/>
        <v>2.1000000000000005</v>
      </c>
      <c r="AB2060" s="121">
        <f t="shared" si="333"/>
        <v>4.3983595980427156E-2</v>
      </c>
      <c r="AC2060" s="121">
        <f t="shared" si="334"/>
        <v>0.98213557943718344</v>
      </c>
      <c r="AD2060" s="121">
        <f t="shared" si="335"/>
        <v>4.3983595980427156E-2</v>
      </c>
      <c r="AE2060" s="121" t="str">
        <f t="shared" si="336"/>
        <v/>
      </c>
      <c r="AF2060" s="121" t="str">
        <f t="shared" si="337"/>
        <v/>
      </c>
      <c r="BK2060" s="130"/>
      <c r="BL2060" s="130">
        <f t="shared" si="329"/>
        <v>9.7919999999999661</v>
      </c>
      <c r="BM2060" s="147">
        <f t="shared" si="330"/>
        <v>0.2006702585411137</v>
      </c>
      <c r="BN2060" s="130">
        <f t="shared" si="331"/>
        <v>3.8153239702864994E-4</v>
      </c>
      <c r="BO2060" s="130" t="str">
        <f t="shared" si="327"/>
        <v/>
      </c>
      <c r="BP2060" s="122" t="str">
        <f t="shared" si="328"/>
        <v/>
      </c>
    </row>
    <row r="2061" spans="26:68" ht="20.100000000000001" customHeight="1" x14ac:dyDescent="0.25">
      <c r="Z2061" s="121">
        <v>1526</v>
      </c>
      <c r="AA2061" s="121">
        <f t="shared" si="332"/>
        <v>2.1040000000000001</v>
      </c>
      <c r="AB2061" s="121">
        <f t="shared" si="333"/>
        <v>4.3615332255637435E-2</v>
      </c>
      <c r="AC2061" s="121">
        <f t="shared" si="334"/>
        <v>0.98231077649513199</v>
      </c>
      <c r="AD2061" s="121">
        <f t="shared" si="335"/>
        <v>4.3615332255637435E-2</v>
      </c>
      <c r="AE2061" s="121" t="str">
        <f t="shared" si="336"/>
        <v/>
      </c>
      <c r="AF2061" s="121" t="str">
        <f t="shared" si="337"/>
        <v/>
      </c>
      <c r="BK2061" s="130"/>
      <c r="BL2061" s="130">
        <f t="shared" si="329"/>
        <v>9.7983999999999654</v>
      </c>
      <c r="BM2061" s="147">
        <f t="shared" si="330"/>
        <v>0.20028872614408505</v>
      </c>
      <c r="BN2061" s="130">
        <f t="shared" si="331"/>
        <v>3.8093497343533178E-4</v>
      </c>
      <c r="BO2061" s="130" t="str">
        <f t="shared" si="327"/>
        <v/>
      </c>
      <c r="BP2061" s="122" t="str">
        <f t="shared" si="328"/>
        <v/>
      </c>
    </row>
    <row r="2062" spans="26:68" ht="20.100000000000001" customHeight="1" x14ac:dyDescent="0.25">
      <c r="Z2062" s="121">
        <v>1527</v>
      </c>
      <c r="AA2062" s="121">
        <f t="shared" si="332"/>
        <v>2.1080000000000005</v>
      </c>
      <c r="AB2062" s="121">
        <f t="shared" si="333"/>
        <v>4.3249459914653815E-2</v>
      </c>
      <c r="AC2062" s="121">
        <f t="shared" si="334"/>
        <v>0.98248450528374232</v>
      </c>
      <c r="AD2062" s="121">
        <f t="shared" si="335"/>
        <v>4.3249459914653815E-2</v>
      </c>
      <c r="AE2062" s="121" t="str">
        <f t="shared" si="336"/>
        <v/>
      </c>
      <c r="AF2062" s="121" t="str">
        <f t="shared" si="337"/>
        <v/>
      </c>
      <c r="BK2062" s="130"/>
      <c r="BL2062" s="130">
        <f t="shared" si="329"/>
        <v>9.8047999999999647</v>
      </c>
      <c r="BM2062" s="147">
        <f t="shared" si="330"/>
        <v>0.19990779117064972</v>
      </c>
      <c r="BN2062" s="130">
        <f t="shared" si="331"/>
        <v>3.8033807992637891E-4</v>
      </c>
      <c r="BO2062" s="130" t="str">
        <f t="shared" si="327"/>
        <v/>
      </c>
      <c r="BP2062" s="122" t="str">
        <f t="shared" si="328"/>
        <v/>
      </c>
    </row>
    <row r="2063" spans="26:68" ht="20.100000000000001" customHeight="1" x14ac:dyDescent="0.25">
      <c r="Z2063" s="121">
        <v>1528</v>
      </c>
      <c r="AA2063" s="121">
        <f t="shared" si="332"/>
        <v>2.1120000000000001</v>
      </c>
      <c r="AB2063" s="121">
        <f t="shared" si="333"/>
        <v>4.2885970555787321E-2</v>
      </c>
      <c r="AC2063" s="121">
        <f t="shared" si="334"/>
        <v>0.98265677535176066</v>
      </c>
      <c r="AD2063" s="121">
        <f t="shared" si="335"/>
        <v>4.2885970555787321E-2</v>
      </c>
      <c r="AE2063" s="121" t="str">
        <f t="shared" si="336"/>
        <v/>
      </c>
      <c r="AF2063" s="121" t="str">
        <f t="shared" si="337"/>
        <v/>
      </c>
      <c r="BK2063" s="130"/>
      <c r="BL2063" s="130">
        <f t="shared" si="329"/>
        <v>9.8111999999999639</v>
      </c>
      <c r="BM2063" s="147">
        <f t="shared" si="330"/>
        <v>0.19952745309072334</v>
      </c>
      <c r="BN2063" s="130">
        <f t="shared" si="331"/>
        <v>3.797417174710993E-4</v>
      </c>
      <c r="BO2063" s="130" t="str">
        <f t="shared" si="327"/>
        <v/>
      </c>
      <c r="BP2063" s="122" t="str">
        <f t="shared" si="328"/>
        <v/>
      </c>
    </row>
    <row r="2064" spans="26:68" ht="20.100000000000001" customHeight="1" x14ac:dyDescent="0.25">
      <c r="Z2064" s="130">
        <v>1529</v>
      </c>
      <c r="AA2064" s="121">
        <f t="shared" si="332"/>
        <v>2.1160000000000005</v>
      </c>
      <c r="AB2064" s="121">
        <f t="shared" si="333"/>
        <v>4.2524855733992464E-2</v>
      </c>
      <c r="AC2064" s="121">
        <f t="shared" si="334"/>
        <v>0.98282759621423987</v>
      </c>
      <c r="AD2064" s="121">
        <f t="shared" si="335"/>
        <v>4.2524855733992464E-2</v>
      </c>
      <c r="AE2064" s="121" t="str">
        <f t="shared" si="336"/>
        <v/>
      </c>
      <c r="AF2064" s="121" t="str">
        <f t="shared" si="337"/>
        <v/>
      </c>
      <c r="AM2064" s="130"/>
      <c r="AZ2064" s="130"/>
      <c r="BK2064" s="130"/>
      <c r="BL2064" s="130">
        <f t="shared" si="329"/>
        <v>9.8175999999999632</v>
      </c>
      <c r="BM2064" s="147">
        <f t="shared" si="330"/>
        <v>0.19914771137325224</v>
      </c>
      <c r="BN2064" s="130">
        <f t="shared" si="331"/>
        <v>3.7914588703102936E-4</v>
      </c>
      <c r="BO2064" s="130" t="str">
        <f t="shared" si="327"/>
        <v/>
      </c>
      <c r="BP2064" s="122" t="str">
        <f t="shared" si="328"/>
        <v/>
      </c>
    </row>
    <row r="2065" spans="26:68" ht="20.100000000000001" customHeight="1" x14ac:dyDescent="0.25">
      <c r="Z2065" s="121">
        <v>1530</v>
      </c>
      <c r="AA2065" s="121">
        <f t="shared" si="332"/>
        <v>2.12</v>
      </c>
      <c r="AB2065" s="121">
        <f t="shared" si="333"/>
        <v>4.2166106961770311E-2</v>
      </c>
      <c r="AC2065" s="121">
        <f t="shared" si="334"/>
        <v>0.98299697735236724</v>
      </c>
      <c r="AD2065" s="121">
        <f t="shared" si="335"/>
        <v>4.2166106961770311E-2</v>
      </c>
      <c r="AE2065" s="121" t="str">
        <f t="shared" si="336"/>
        <v/>
      </c>
      <c r="AF2065" s="121" t="str">
        <f t="shared" si="337"/>
        <v/>
      </c>
      <c r="BK2065" s="130"/>
      <c r="BL2065" s="130">
        <f t="shared" si="329"/>
        <v>9.8239999999999625</v>
      </c>
      <c r="BM2065" s="147">
        <f t="shared" si="330"/>
        <v>0.19876856548622121</v>
      </c>
      <c r="BN2065" s="130">
        <f t="shared" si="331"/>
        <v>3.7855058956193233E-4</v>
      </c>
      <c r="BO2065" s="130" t="str">
        <f t="shared" si="327"/>
        <v/>
      </c>
      <c r="BP2065" s="122" t="str">
        <f t="shared" si="328"/>
        <v/>
      </c>
    </row>
    <row r="2066" spans="26:68" ht="20.100000000000001" customHeight="1" x14ac:dyDescent="0.25">
      <c r="Z2066" s="121">
        <v>1531</v>
      </c>
      <c r="AA2066" s="121">
        <f t="shared" si="332"/>
        <v>2.1240000000000006</v>
      </c>
      <c r="AB2066" s="121">
        <f t="shared" si="333"/>
        <v>4.1809715710066385E-2</v>
      </c>
      <c r="AC2066" s="121">
        <f t="shared" si="334"/>
        <v>0.9831649282132966</v>
      </c>
      <c r="AD2066" s="121">
        <f t="shared" si="335"/>
        <v>4.1809715710066385E-2</v>
      </c>
      <c r="AE2066" s="121" t="str">
        <f t="shared" si="336"/>
        <v/>
      </c>
      <c r="AF2066" s="121" t="str">
        <f t="shared" si="337"/>
        <v/>
      </c>
      <c r="BK2066" s="130"/>
      <c r="BL2066" s="130">
        <f t="shared" si="329"/>
        <v>9.8303999999999618</v>
      </c>
      <c r="BM2066" s="147">
        <f t="shared" si="330"/>
        <v>0.19839001489665928</v>
      </c>
      <c r="BN2066" s="130">
        <f t="shared" si="331"/>
        <v>3.7795582601257705E-4</v>
      </c>
      <c r="BO2066" s="130" t="str">
        <f t="shared" ref="BO2066:BO2129" si="338">IF(BM2066&lt;(1-$BK$534),BN2066,"")</f>
        <v/>
      </c>
      <c r="BP2066" s="122" t="str">
        <f t="shared" ref="BP2066:BP2129" si="339">IF(BM2066&lt;(1-$BK$540),BN2066,"")</f>
        <v/>
      </c>
    </row>
    <row r="2067" spans="26:68" ht="20.100000000000001" customHeight="1" x14ac:dyDescent="0.25">
      <c r="Z2067" s="121">
        <v>1532</v>
      </c>
      <c r="AA2067" s="121">
        <f t="shared" si="332"/>
        <v>2.1280000000000001</v>
      </c>
      <c r="AB2067" s="121">
        <f t="shared" si="333"/>
        <v>4.145567340916527E-2</v>
      </c>
      <c r="AC2067" s="121">
        <f t="shared" si="334"/>
        <v>0.98333145820998391</v>
      </c>
      <c r="AD2067" s="121">
        <f t="shared" si="335"/>
        <v>4.145567340916527E-2</v>
      </c>
      <c r="AE2067" s="121" t="str">
        <f t="shared" si="336"/>
        <v/>
      </c>
      <c r="AF2067" s="121" t="str">
        <f t="shared" si="337"/>
        <v/>
      </c>
      <c r="BK2067" s="130"/>
      <c r="BL2067" s="130">
        <f t="shared" ref="BL2067:BL2130" si="340">BL2066+$BO$526</f>
        <v>9.8367999999999611</v>
      </c>
      <c r="BM2067" s="147">
        <f t="shared" ref="BM2067:BM2130" si="341">_xlfn.CHISQ.DIST.RT(BL2067,7)</f>
        <v>0.1980120590706467</v>
      </c>
      <c r="BN2067" s="130">
        <f t="shared" ref="BN2067:BN2130" si="342">BM2067-BM2068</f>
        <v>3.7736159732515429E-4</v>
      </c>
      <c r="BO2067" s="130" t="str">
        <f t="shared" si="338"/>
        <v/>
      </c>
      <c r="BP2067" s="122" t="str">
        <f t="shared" si="339"/>
        <v/>
      </c>
    </row>
    <row r="2068" spans="26:68" ht="20.100000000000001" customHeight="1" x14ac:dyDescent="0.25">
      <c r="Z2068" s="121">
        <v>1533</v>
      </c>
      <c r="AA2068" s="121">
        <f t="shared" si="332"/>
        <v>2.1320000000000006</v>
      </c>
      <c r="AB2068" s="121">
        <f t="shared" si="333"/>
        <v>4.1103971449579904E-2</v>
      </c>
      <c r="AC2068" s="121">
        <f t="shared" si="334"/>
        <v>0.98349657672102675</v>
      </c>
      <c r="AD2068" s="121">
        <f t="shared" si="335"/>
        <v>4.1103971449579904E-2</v>
      </c>
      <c r="AE2068" s="121" t="str">
        <f t="shared" si="336"/>
        <v/>
      </c>
      <c r="AF2068" s="121" t="str">
        <f t="shared" si="337"/>
        <v/>
      </c>
      <c r="BK2068" s="130"/>
      <c r="BL2068" s="130">
        <f t="shared" si="340"/>
        <v>9.8431999999999604</v>
      </c>
      <c r="BM2068" s="147">
        <f t="shared" si="341"/>
        <v>0.19763469747332155</v>
      </c>
      <c r="BN2068" s="130">
        <f t="shared" si="342"/>
        <v>3.767679044348049E-4</v>
      </c>
      <c r="BO2068" s="130" t="str">
        <f t="shared" si="338"/>
        <v/>
      </c>
      <c r="BP2068" s="122" t="str">
        <f t="shared" si="339"/>
        <v/>
      </c>
    </row>
    <row r="2069" spans="26:68" ht="20.100000000000001" customHeight="1" x14ac:dyDescent="0.25">
      <c r="Z2069" s="121">
        <v>1534</v>
      </c>
      <c r="AA2069" s="121">
        <f t="shared" si="332"/>
        <v>2.1360000000000001</v>
      </c>
      <c r="AB2069" s="121">
        <f t="shared" si="333"/>
        <v>4.0754601182937548E-2</v>
      </c>
      <c r="AC2069" s="121">
        <f t="shared" si="334"/>
        <v>0.98366029309050618</v>
      </c>
      <c r="AD2069" s="121">
        <f t="shared" si="335"/>
        <v>4.0754601182937548E-2</v>
      </c>
      <c r="AE2069" s="121" t="str">
        <f t="shared" si="336"/>
        <v/>
      </c>
      <c r="AF2069" s="121" t="str">
        <f t="shared" si="337"/>
        <v/>
      </c>
      <c r="BK2069" s="130"/>
      <c r="BL2069" s="130">
        <f t="shared" si="340"/>
        <v>9.8495999999999597</v>
      </c>
      <c r="BM2069" s="147">
        <f t="shared" si="341"/>
        <v>0.19725792956888674</v>
      </c>
      <c r="BN2069" s="130">
        <f t="shared" si="342"/>
        <v>3.7617474827067454E-4</v>
      </c>
      <c r="BO2069" s="130" t="str">
        <f t="shared" si="338"/>
        <v/>
      </c>
      <c r="BP2069" s="122" t="str">
        <f t="shared" si="339"/>
        <v/>
      </c>
    </row>
    <row r="2070" spans="26:68" ht="20.100000000000001" customHeight="1" x14ac:dyDescent="0.25">
      <c r="Z2070" s="130">
        <v>1535</v>
      </c>
      <c r="AA2070" s="121">
        <f t="shared" si="332"/>
        <v>2.1400000000000006</v>
      </c>
      <c r="AB2070" s="121">
        <f t="shared" si="333"/>
        <v>4.0407553922860252E-2</v>
      </c>
      <c r="AC2070" s="121">
        <f t="shared" si="334"/>
        <v>0.98382261662783388</v>
      </c>
      <c r="AD2070" s="121">
        <f t="shared" si="335"/>
        <v>4.0407553922860252E-2</v>
      </c>
      <c r="AE2070" s="121" t="str">
        <f t="shared" si="336"/>
        <v/>
      </c>
      <c r="AF2070" s="121" t="str">
        <f t="shared" si="337"/>
        <v/>
      </c>
      <c r="AM2070" s="130"/>
      <c r="AZ2070" s="130"/>
      <c r="BK2070" s="130"/>
      <c r="BL2070" s="130">
        <f t="shared" si="340"/>
        <v>9.855999999999959</v>
      </c>
      <c r="BM2070" s="147">
        <f t="shared" si="341"/>
        <v>0.19688175482061607</v>
      </c>
      <c r="BN2070" s="130">
        <f t="shared" si="342"/>
        <v>3.7558212975469241E-4</v>
      </c>
      <c r="BO2070" s="130" t="str">
        <f t="shared" si="338"/>
        <v/>
      </c>
      <c r="BP2070" s="122" t="str">
        <f t="shared" si="339"/>
        <v/>
      </c>
    </row>
    <row r="2071" spans="26:68" ht="20.100000000000001" customHeight="1" x14ac:dyDescent="0.25">
      <c r="Z2071" s="121">
        <v>1536</v>
      </c>
      <c r="AA2071" s="121">
        <f t="shared" ref="AA2071:AA2134" si="343">$AA$529+(Z2071*$AA$532)</f>
        <v>2.1440000000000001</v>
      </c>
      <c r="AB2071" s="121">
        <f t="shared" ref="AB2071:AB2134" si="344">_xlfn.NORM.DIST(AA2071,AA$525,AA$526,0)</f>
        <v>4.0062820945842105E-2</v>
      </c>
      <c r="AC2071" s="121">
        <f t="shared" ref="AC2071:AC2134" si="345">_xlfn.NORM.DIST(AA2071,AA$525,AA$526,1)</f>
        <v>0.9839835566076014</v>
      </c>
      <c r="AD2071" s="121">
        <f t="shared" ref="AD2071:AD2134" si="346">IF(OR(AC2071&lt;$AE$531,AC2071&gt;$AE$532),AB2071,"")</f>
        <v>4.0062820945842105E-2</v>
      </c>
      <c r="AE2071" s="121" t="str">
        <f t="shared" ref="AE2071:AE2134" si="347">IF(AND(AC2071&gt;$AE$531,AC2071&lt;$AE$532),AB2071,"")</f>
        <v/>
      </c>
      <c r="AF2071" s="121" t="str">
        <f t="shared" ref="AF2071:AF2134" si="348">IF(AB2071=MAX($AB$535:$AB$2535),AB2071,"")</f>
        <v/>
      </c>
      <c r="BK2071" s="130"/>
      <c r="BL2071" s="130">
        <f t="shared" si="340"/>
        <v>9.8623999999999583</v>
      </c>
      <c r="BM2071" s="147">
        <f t="shared" si="341"/>
        <v>0.19650617269086137</v>
      </c>
      <c r="BN2071" s="130">
        <f t="shared" si="342"/>
        <v>3.7499004980223738E-4</v>
      </c>
      <c r="BO2071" s="130" t="str">
        <f t="shared" si="338"/>
        <v/>
      </c>
      <c r="BP2071" s="122" t="str">
        <f t="shared" si="339"/>
        <v/>
      </c>
    </row>
    <row r="2072" spans="26:68" ht="20.100000000000001" customHeight="1" x14ac:dyDescent="0.25">
      <c r="Z2072" s="121">
        <v>1537</v>
      </c>
      <c r="AA2072" s="121">
        <f t="shared" si="343"/>
        <v>2.1479999999999997</v>
      </c>
      <c r="AB2072" s="121">
        <f t="shared" si="344"/>
        <v>3.972039349212067E-2</v>
      </c>
      <c r="AC2072" s="121">
        <f t="shared" si="345"/>
        <v>0.98414312226943323</v>
      </c>
      <c r="AD2072" s="121">
        <f t="shared" si="346"/>
        <v>3.972039349212067E-2</v>
      </c>
      <c r="AE2072" s="121" t="str">
        <f t="shared" si="347"/>
        <v/>
      </c>
      <c r="AF2072" s="121" t="str">
        <f t="shared" si="348"/>
        <v/>
      </c>
      <c r="BK2072" s="130"/>
      <c r="BL2072" s="130">
        <f t="shared" si="340"/>
        <v>9.8687999999999576</v>
      </c>
      <c r="BM2072" s="147">
        <f t="shared" si="341"/>
        <v>0.19613118264105914</v>
      </c>
      <c r="BN2072" s="130">
        <f t="shared" si="342"/>
        <v>3.7439850932308172E-4</v>
      </c>
      <c r="BO2072" s="130" t="str">
        <f t="shared" si="338"/>
        <v/>
      </c>
      <c r="BP2072" s="122" t="str">
        <f t="shared" si="339"/>
        <v/>
      </c>
    </row>
    <row r="2073" spans="26:68" ht="20.100000000000001" customHeight="1" x14ac:dyDescent="0.25">
      <c r="Z2073" s="121">
        <v>1538</v>
      </c>
      <c r="AA2073" s="121">
        <f t="shared" si="343"/>
        <v>2.1520000000000001</v>
      </c>
      <c r="AB2073" s="121">
        <f t="shared" si="344"/>
        <v>3.9380262766544827E-2</v>
      </c>
      <c r="AC2073" s="121">
        <f t="shared" si="345"/>
        <v>0.9843013228178441</v>
      </c>
      <c r="AD2073" s="121">
        <f t="shared" si="346"/>
        <v>3.9380262766544827E-2</v>
      </c>
      <c r="AE2073" s="121" t="str">
        <f t="shared" si="347"/>
        <v/>
      </c>
      <c r="AF2073" s="121" t="str">
        <f t="shared" si="348"/>
        <v/>
      </c>
      <c r="BK2073" s="130"/>
      <c r="BL2073" s="130">
        <f t="shared" si="340"/>
        <v>9.8751999999999569</v>
      </c>
      <c r="BM2073" s="147">
        <f t="shared" si="341"/>
        <v>0.19575678413173606</v>
      </c>
      <c r="BN2073" s="130">
        <f t="shared" si="342"/>
        <v>3.7380750921919836E-4</v>
      </c>
      <c r="BO2073" s="130" t="str">
        <f t="shared" si="338"/>
        <v/>
      </c>
      <c r="BP2073" s="122" t="str">
        <f t="shared" si="339"/>
        <v/>
      </c>
    </row>
    <row r="2074" spans="26:68" ht="20.100000000000001" customHeight="1" x14ac:dyDescent="0.25">
      <c r="Z2074" s="121">
        <v>1539</v>
      </c>
      <c r="AA2074" s="121">
        <f t="shared" si="343"/>
        <v>2.1559999999999997</v>
      </c>
      <c r="AB2074" s="121">
        <f t="shared" si="344"/>
        <v>3.9042419939437932E-2</v>
      </c>
      <c r="AC2074" s="121">
        <f t="shared" si="345"/>
        <v>0.98445816742209846</v>
      </c>
      <c r="AD2074" s="121">
        <f t="shared" si="346"/>
        <v>3.9042419939437932E-2</v>
      </c>
      <c r="AE2074" s="121" t="str">
        <f t="shared" si="347"/>
        <v/>
      </c>
      <c r="AF2074" s="121" t="str">
        <f t="shared" si="348"/>
        <v/>
      </c>
      <c r="BK2074" s="130"/>
      <c r="BL2074" s="130">
        <f t="shared" si="340"/>
        <v>9.8815999999999562</v>
      </c>
      <c r="BM2074" s="147">
        <f t="shared" si="341"/>
        <v>0.19538297662251686</v>
      </c>
      <c r="BN2074" s="130">
        <f t="shared" si="342"/>
        <v>3.7321705038617647E-4</v>
      </c>
      <c r="BO2074" s="130" t="str">
        <f t="shared" si="338"/>
        <v/>
      </c>
      <c r="BP2074" s="122" t="str">
        <f t="shared" si="339"/>
        <v/>
      </c>
    </row>
    <row r="2075" spans="26:68" ht="20.100000000000001" customHeight="1" x14ac:dyDescent="0.25">
      <c r="Z2075" s="121">
        <v>1540</v>
      </c>
      <c r="AA2075" s="121">
        <f t="shared" si="343"/>
        <v>2.16</v>
      </c>
      <c r="AB2075" s="121">
        <f t="shared" si="344"/>
        <v>3.8706856147455608E-2</v>
      </c>
      <c r="AC2075" s="121">
        <f t="shared" si="345"/>
        <v>0.98461366521607452</v>
      </c>
      <c r="AD2075" s="121">
        <f t="shared" si="346"/>
        <v>3.8706856147455608E-2</v>
      </c>
      <c r="AE2075" s="121" t="str">
        <f t="shared" si="347"/>
        <v/>
      </c>
      <c r="AF2075" s="121" t="str">
        <f t="shared" si="348"/>
        <v/>
      </c>
      <c r="BK2075" s="130"/>
      <c r="BL2075" s="130">
        <f t="shared" si="340"/>
        <v>9.8879999999999555</v>
      </c>
      <c r="BM2075" s="147">
        <f t="shared" si="341"/>
        <v>0.19500975957213068</v>
      </c>
      <c r="BN2075" s="130">
        <f t="shared" si="342"/>
        <v>3.7262713371438716E-4</v>
      </c>
      <c r="BO2075" s="130" t="str">
        <f t="shared" si="338"/>
        <v/>
      </c>
      <c r="BP2075" s="122" t="str">
        <f t="shared" si="339"/>
        <v/>
      </c>
    </row>
    <row r="2076" spans="26:68" ht="20.100000000000001" customHeight="1" x14ac:dyDescent="0.25">
      <c r="Z2076" s="121">
        <v>1541</v>
      </c>
      <c r="AA2076" s="121">
        <f t="shared" si="343"/>
        <v>2.1639999999999997</v>
      </c>
      <c r="AB2076" s="121">
        <f t="shared" si="344"/>
        <v>3.8373562494439975E-2</v>
      </c>
      <c r="AC2076" s="121">
        <f t="shared" si="345"/>
        <v>0.98476782529813145</v>
      </c>
      <c r="AD2076" s="121">
        <f t="shared" si="346"/>
        <v>3.8373562494439975E-2</v>
      </c>
      <c r="AE2076" s="121" t="str">
        <f t="shared" si="347"/>
        <v/>
      </c>
      <c r="AF2076" s="121" t="str">
        <f t="shared" si="348"/>
        <v/>
      </c>
      <c r="BK2076" s="130"/>
      <c r="BL2076" s="130">
        <f t="shared" si="340"/>
        <v>9.8943999999999548</v>
      </c>
      <c r="BM2076" s="147">
        <f t="shared" si="341"/>
        <v>0.19463713243841629</v>
      </c>
      <c r="BN2076" s="130">
        <f t="shared" si="342"/>
        <v>3.7203776008593037E-4</v>
      </c>
      <c r="BO2076" s="130" t="str">
        <f t="shared" si="338"/>
        <v/>
      </c>
      <c r="BP2076" s="122" t="str">
        <f t="shared" si="339"/>
        <v/>
      </c>
    </row>
    <row r="2077" spans="26:68" ht="20.100000000000001" customHeight="1" x14ac:dyDescent="0.25">
      <c r="Z2077" s="130">
        <v>1542</v>
      </c>
      <c r="AA2077" s="121">
        <f t="shared" si="343"/>
        <v>2.1680000000000001</v>
      </c>
      <c r="AB2077" s="121">
        <f t="shared" si="344"/>
        <v>3.8042530052267994E-2</v>
      </c>
      <c r="AC2077" s="121">
        <f t="shared" si="345"/>
        <v>0.98492065673097928</v>
      </c>
      <c r="AD2077" s="121">
        <f t="shared" si="346"/>
        <v>3.8042530052267994E-2</v>
      </c>
      <c r="AE2077" s="121" t="str">
        <f t="shared" si="347"/>
        <v/>
      </c>
      <c r="AF2077" s="121" t="str">
        <f t="shared" si="348"/>
        <v/>
      </c>
      <c r="AM2077" s="130"/>
      <c r="AZ2077" s="130"/>
      <c r="BK2077" s="130"/>
      <c r="BL2077" s="130">
        <f t="shared" si="340"/>
        <v>9.9007999999999541</v>
      </c>
      <c r="BM2077" s="147">
        <f t="shared" si="341"/>
        <v>0.19426509467833036</v>
      </c>
      <c r="BN2077" s="130">
        <f t="shared" si="342"/>
        <v>3.71448930377688E-4</v>
      </c>
      <c r="BO2077" s="130" t="str">
        <f t="shared" si="338"/>
        <v/>
      </c>
      <c r="BP2077" s="122" t="str">
        <f t="shared" si="339"/>
        <v/>
      </c>
    </row>
    <row r="2078" spans="26:68" ht="20.100000000000001" customHeight="1" x14ac:dyDescent="0.25">
      <c r="Z2078" s="121">
        <v>1543</v>
      </c>
      <c r="AA2078" s="121">
        <f t="shared" si="343"/>
        <v>2.1719999999999997</v>
      </c>
      <c r="AB2078" s="121">
        <f t="shared" si="344"/>
        <v>3.7713749861696219E-2</v>
      </c>
      <c r="AC2078" s="121">
        <f t="shared" si="345"/>
        <v>0.98507216854155311</v>
      </c>
      <c r="AD2078" s="121">
        <f t="shared" si="346"/>
        <v>3.7713749861696219E-2</v>
      </c>
      <c r="AE2078" s="121" t="str">
        <f t="shared" si="347"/>
        <v/>
      </c>
      <c r="AF2078" s="121" t="str">
        <f t="shared" si="348"/>
        <v/>
      </c>
      <c r="BK2078" s="130"/>
      <c r="BL2078" s="130">
        <f t="shared" si="340"/>
        <v>9.9071999999999534</v>
      </c>
      <c r="BM2078" s="147">
        <f t="shared" si="341"/>
        <v>0.19389364574795268</v>
      </c>
      <c r="BN2078" s="130">
        <f t="shared" si="342"/>
        <v>3.7086064545960307E-4</v>
      </c>
      <c r="BO2078" s="130" t="str">
        <f t="shared" si="338"/>
        <v/>
      </c>
      <c r="BP2078" s="122" t="str">
        <f t="shared" si="339"/>
        <v/>
      </c>
    </row>
    <row r="2079" spans="26:68" ht="20.100000000000001" customHeight="1" x14ac:dyDescent="0.25">
      <c r="Z2079" s="121">
        <v>1544</v>
      </c>
      <c r="AA2079" s="121">
        <f t="shared" si="343"/>
        <v>2.1760000000000002</v>
      </c>
      <c r="AB2079" s="121">
        <f t="shared" si="344"/>
        <v>3.7387212933199583E-2</v>
      </c>
      <c r="AC2079" s="121">
        <f t="shared" si="345"/>
        <v>0.98522236972089028</v>
      </c>
      <c r="AD2079" s="121">
        <f t="shared" si="346"/>
        <v>3.7387212933199583E-2</v>
      </c>
      <c r="AE2079" s="121" t="str">
        <f t="shared" si="347"/>
        <v/>
      </c>
      <c r="AF2079" s="121" t="str">
        <f t="shared" si="348"/>
        <v/>
      </c>
      <c r="BK2079" s="130"/>
      <c r="BL2079" s="130">
        <f t="shared" si="340"/>
        <v>9.9135999999999527</v>
      </c>
      <c r="BM2079" s="147">
        <f t="shared" si="341"/>
        <v>0.19352278510249307</v>
      </c>
      <c r="BN2079" s="130">
        <f t="shared" si="342"/>
        <v>3.7027290619512376E-4</v>
      </c>
      <c r="BO2079" s="130" t="str">
        <f t="shared" si="338"/>
        <v/>
      </c>
      <c r="BP2079" s="122" t="str">
        <f t="shared" si="339"/>
        <v/>
      </c>
    </row>
    <row r="2080" spans="26:68" ht="20.100000000000001" customHeight="1" x14ac:dyDescent="0.25">
      <c r="Z2080" s="121">
        <v>1545</v>
      </c>
      <c r="AA2080" s="121">
        <f t="shared" si="343"/>
        <v>2.1799999999999997</v>
      </c>
      <c r="AB2080" s="121">
        <f t="shared" si="344"/>
        <v>3.7062910247806502E-2</v>
      </c>
      <c r="AC2080" s="121">
        <f t="shared" si="345"/>
        <v>0.98537126922401075</v>
      </c>
      <c r="AD2080" s="121">
        <f t="shared" si="346"/>
        <v>3.7062910247806502E-2</v>
      </c>
      <c r="AE2080" s="121" t="str">
        <f t="shared" si="347"/>
        <v/>
      </c>
      <c r="AF2080" s="121" t="str">
        <f t="shared" si="348"/>
        <v/>
      </c>
      <c r="BK2080" s="130"/>
      <c r="BL2080" s="130">
        <f t="shared" si="340"/>
        <v>9.919999999999952</v>
      </c>
      <c r="BM2080" s="147">
        <f t="shared" si="341"/>
        <v>0.19315251219629795</v>
      </c>
      <c r="BN2080" s="130">
        <f t="shared" si="342"/>
        <v>3.6968571344139778E-4</v>
      </c>
      <c r="BO2080" s="130" t="str">
        <f t="shared" si="338"/>
        <v/>
      </c>
      <c r="BP2080" s="122" t="str">
        <f t="shared" si="339"/>
        <v/>
      </c>
    </row>
    <row r="2081" spans="26:68" ht="20.100000000000001" customHeight="1" x14ac:dyDescent="0.25">
      <c r="Z2081" s="121">
        <v>1546</v>
      </c>
      <c r="AA2081" s="121">
        <f t="shared" si="343"/>
        <v>2.1840000000000002</v>
      </c>
      <c r="AB2081" s="121">
        <f t="shared" si="344"/>
        <v>3.6740832757928006E-2</v>
      </c>
      <c r="AC2081" s="121">
        <f t="shared" si="345"/>
        <v>0.98551887596980126</v>
      </c>
      <c r="AD2081" s="121">
        <f t="shared" si="346"/>
        <v>3.6740832757928006E-2</v>
      </c>
      <c r="AE2081" s="121" t="str">
        <f t="shared" si="347"/>
        <v/>
      </c>
      <c r="AF2081" s="121" t="str">
        <f t="shared" si="348"/>
        <v/>
      </c>
      <c r="BK2081" s="130"/>
      <c r="BL2081" s="130">
        <f t="shared" si="340"/>
        <v>9.9263999999999513</v>
      </c>
      <c r="BM2081" s="147">
        <f t="shared" si="341"/>
        <v>0.19278282648285655</v>
      </c>
      <c r="BN2081" s="130">
        <f t="shared" si="342"/>
        <v>3.6909906804966086E-4</v>
      </c>
      <c r="BO2081" s="130" t="str">
        <f t="shared" si="338"/>
        <v/>
      </c>
      <c r="BP2081" s="122" t="str">
        <f t="shared" si="339"/>
        <v/>
      </c>
    </row>
    <row r="2082" spans="26:68" ht="20.100000000000001" customHeight="1" x14ac:dyDescent="0.25">
      <c r="Z2082" s="121">
        <v>1547</v>
      </c>
      <c r="AA2082" s="121">
        <f t="shared" si="343"/>
        <v>2.1879999999999997</v>
      </c>
      <c r="AB2082" s="121">
        <f t="shared" si="344"/>
        <v>3.6420971388182989E-2</v>
      </c>
      <c r="AC2082" s="121">
        <f t="shared" si="345"/>
        <v>0.9856651988409022</v>
      </c>
      <c r="AD2082" s="121">
        <f t="shared" si="346"/>
        <v>3.6420971388182989E-2</v>
      </c>
      <c r="AE2082" s="121" t="str">
        <f t="shared" si="347"/>
        <v/>
      </c>
      <c r="AF2082" s="121" t="str">
        <f t="shared" si="348"/>
        <v/>
      </c>
      <c r="BK2082" s="130"/>
      <c r="BL2082" s="130">
        <f t="shared" si="340"/>
        <v>9.9327999999999506</v>
      </c>
      <c r="BM2082" s="147">
        <f t="shared" si="341"/>
        <v>0.19241372741480689</v>
      </c>
      <c r="BN2082" s="130">
        <f t="shared" si="342"/>
        <v>3.6851297086384904E-4</v>
      </c>
      <c r="BO2082" s="130" t="str">
        <f t="shared" si="338"/>
        <v/>
      </c>
      <c r="BP2082" s="122" t="str">
        <f t="shared" si="339"/>
        <v/>
      </c>
    </row>
    <row r="2083" spans="26:68" ht="20.100000000000001" customHeight="1" x14ac:dyDescent="0.25">
      <c r="Z2083" s="130">
        <v>1548</v>
      </c>
      <c r="AA2083" s="121">
        <f t="shared" si="343"/>
        <v>2.1920000000000002</v>
      </c>
      <c r="AB2083" s="121">
        <f t="shared" si="344"/>
        <v>3.6103317036217532E-2</v>
      </c>
      <c r="AC2083" s="121">
        <f t="shared" si="345"/>
        <v>0.98581024668359829</v>
      </c>
      <c r="AD2083" s="121">
        <f t="shared" si="346"/>
        <v>3.6103317036217532E-2</v>
      </c>
      <c r="AE2083" s="121" t="str">
        <f t="shared" si="347"/>
        <v/>
      </c>
      <c r="AF2083" s="121" t="str">
        <f t="shared" si="348"/>
        <v/>
      </c>
      <c r="AM2083" s="130"/>
      <c r="AZ2083" s="130"/>
      <c r="BK2083" s="130"/>
      <c r="BL2083" s="130">
        <f t="shared" si="340"/>
        <v>9.9391999999999499</v>
      </c>
      <c r="BM2083" s="147">
        <f t="shared" si="341"/>
        <v>0.19204521444394304</v>
      </c>
      <c r="BN2083" s="130">
        <f t="shared" si="342"/>
        <v>3.6792742272193091E-4</v>
      </c>
      <c r="BO2083" s="130" t="str">
        <f t="shared" si="338"/>
        <v/>
      </c>
      <c r="BP2083" s="122" t="str">
        <f t="shared" si="339"/>
        <v/>
      </c>
    </row>
    <row r="2084" spans="26:68" ht="20.100000000000001" customHeight="1" x14ac:dyDescent="0.25">
      <c r="Z2084" s="121">
        <v>1549</v>
      </c>
      <c r="AA2084" s="121">
        <f t="shared" si="343"/>
        <v>2.1959999999999997</v>
      </c>
      <c r="AB2084" s="121">
        <f t="shared" si="344"/>
        <v>3.5787860573520222E-2</v>
      </c>
      <c r="AC2084" s="121">
        <f t="shared" si="345"/>
        <v>0.98595402830771206</v>
      </c>
      <c r="AD2084" s="121">
        <f t="shared" si="346"/>
        <v>3.5787860573520222E-2</v>
      </c>
      <c r="AE2084" s="121" t="str">
        <f t="shared" si="347"/>
        <v/>
      </c>
      <c r="AF2084" s="121" t="str">
        <f t="shared" si="348"/>
        <v/>
      </c>
      <c r="BK2084" s="130"/>
      <c r="BL2084" s="130">
        <f t="shared" si="340"/>
        <v>9.9455999999999491</v>
      </c>
      <c r="BM2084" s="147">
        <f t="shared" si="341"/>
        <v>0.19167728702122111</v>
      </c>
      <c r="BN2084" s="130">
        <f t="shared" si="342"/>
        <v>3.6734242445590759E-4</v>
      </c>
      <c r="BO2084" s="130" t="str">
        <f t="shared" si="338"/>
        <v/>
      </c>
      <c r="BP2084" s="122" t="str">
        <f t="shared" si="339"/>
        <v/>
      </c>
    </row>
    <row r="2085" spans="26:68" ht="20.100000000000001" customHeight="1" x14ac:dyDescent="0.25">
      <c r="Z2085" s="121">
        <v>1550</v>
      </c>
      <c r="AA2085" s="121">
        <f t="shared" si="343"/>
        <v>2.2000000000000002</v>
      </c>
      <c r="AB2085" s="121">
        <f t="shared" si="344"/>
        <v>3.5474592846231424E-2</v>
      </c>
      <c r="AC2085" s="121">
        <f t="shared" si="345"/>
        <v>0.98609655248650141</v>
      </c>
      <c r="AD2085" s="121">
        <f t="shared" si="346"/>
        <v>3.5474592846231424E-2</v>
      </c>
      <c r="AE2085" s="121" t="str">
        <f t="shared" si="347"/>
        <v/>
      </c>
      <c r="AF2085" s="121" t="str">
        <f t="shared" si="348"/>
        <v/>
      </c>
      <c r="BK2085" s="130"/>
      <c r="BL2085" s="130">
        <f t="shared" si="340"/>
        <v>9.9519999999999484</v>
      </c>
      <c r="BM2085" s="147">
        <f t="shared" si="341"/>
        <v>0.1913099445967652</v>
      </c>
      <c r="BN2085" s="130">
        <f t="shared" si="342"/>
        <v>3.6675797689120215E-4</v>
      </c>
      <c r="BO2085" s="130" t="str">
        <f t="shared" si="338"/>
        <v/>
      </c>
      <c r="BP2085" s="122" t="str">
        <f t="shared" si="339"/>
        <v/>
      </c>
    </row>
    <row r="2086" spans="26:68" ht="20.100000000000001" customHeight="1" x14ac:dyDescent="0.25">
      <c r="Z2086" s="121">
        <v>1551</v>
      </c>
      <c r="AA2086" s="121">
        <f t="shared" si="343"/>
        <v>2.2039999999999997</v>
      </c>
      <c r="AB2086" s="121">
        <f t="shared" si="344"/>
        <v>3.5163504675948587E-2</v>
      </c>
      <c r="AC2086" s="121">
        <f t="shared" si="345"/>
        <v>0.98623782795655901</v>
      </c>
      <c r="AD2086" s="121">
        <f t="shared" si="346"/>
        <v>3.5163504675948587E-2</v>
      </c>
      <c r="AE2086" s="121" t="str">
        <f t="shared" si="347"/>
        <v/>
      </c>
      <c r="AF2086" s="121" t="str">
        <f t="shared" si="348"/>
        <v/>
      </c>
      <c r="BK2086" s="130"/>
      <c r="BL2086" s="130">
        <f t="shared" si="340"/>
        <v>9.9583999999999477</v>
      </c>
      <c r="BM2086" s="147">
        <f t="shared" si="341"/>
        <v>0.190943186619874</v>
      </c>
      <c r="BN2086" s="130">
        <f t="shared" si="342"/>
        <v>3.6617408084652081E-4</v>
      </c>
      <c r="BO2086" s="130" t="str">
        <f t="shared" si="338"/>
        <v/>
      </c>
      <c r="BP2086" s="122" t="str">
        <f t="shared" si="339"/>
        <v/>
      </c>
    </row>
    <row r="2087" spans="26:68" ht="20.100000000000001" customHeight="1" x14ac:dyDescent="0.25">
      <c r="Z2087" s="121">
        <v>1552</v>
      </c>
      <c r="AA2087" s="121">
        <f t="shared" si="343"/>
        <v>2.2080000000000002</v>
      </c>
      <c r="AB2087" s="121">
        <f t="shared" si="344"/>
        <v>3.4854586860525415E-2</v>
      </c>
      <c r="AC2087" s="121">
        <f t="shared" si="345"/>
        <v>0.98637786341771649</v>
      </c>
      <c r="AD2087" s="121">
        <f t="shared" si="346"/>
        <v>3.4854586860525415E-2</v>
      </c>
      <c r="AE2087" s="121" t="str">
        <f t="shared" si="347"/>
        <v/>
      </c>
      <c r="AF2087" s="121" t="str">
        <f t="shared" si="348"/>
        <v/>
      </c>
      <c r="BK2087" s="130"/>
      <c r="BL2087" s="130">
        <f t="shared" si="340"/>
        <v>9.964799999999947</v>
      </c>
      <c r="BM2087" s="147">
        <f t="shared" si="341"/>
        <v>0.19057701253902748</v>
      </c>
      <c r="BN2087" s="130">
        <f t="shared" si="342"/>
        <v>3.6559073713521295E-4</v>
      </c>
      <c r="BO2087" s="130" t="str">
        <f t="shared" si="338"/>
        <v/>
      </c>
      <c r="BP2087" s="122" t="str">
        <f t="shared" si="339"/>
        <v/>
      </c>
    </row>
    <row r="2088" spans="26:68" ht="20.100000000000001" customHeight="1" x14ac:dyDescent="0.25">
      <c r="Z2088" s="121">
        <v>1553</v>
      </c>
      <c r="AA2088" s="121">
        <f t="shared" si="343"/>
        <v>2.2119999999999997</v>
      </c>
      <c r="AB2088" s="121">
        <f t="shared" si="344"/>
        <v>3.4547830174866838E-2</v>
      </c>
      <c r="AC2088" s="121">
        <f t="shared" si="345"/>
        <v>0.98651666753295053</v>
      </c>
      <c r="AD2088" s="121">
        <f t="shared" si="346"/>
        <v>3.4547830174866838E-2</v>
      </c>
      <c r="AE2088" s="121" t="str">
        <f t="shared" si="347"/>
        <v/>
      </c>
      <c r="AF2088" s="121" t="str">
        <f t="shared" si="348"/>
        <v/>
      </c>
      <c r="BK2088" s="130"/>
      <c r="BL2088" s="130">
        <f t="shared" si="340"/>
        <v>9.9711999999999463</v>
      </c>
      <c r="BM2088" s="147">
        <f t="shared" si="341"/>
        <v>0.19021142180189227</v>
      </c>
      <c r="BN2088" s="130">
        <f t="shared" si="342"/>
        <v>3.6500794656324498E-4</v>
      </c>
      <c r="BO2088" s="130" t="str">
        <f t="shared" si="338"/>
        <v/>
      </c>
      <c r="BP2088" s="122" t="str">
        <f t="shared" si="339"/>
        <v/>
      </c>
    </row>
    <row r="2089" spans="26:68" ht="20.100000000000001" customHeight="1" x14ac:dyDescent="0.25">
      <c r="Z2089" s="121">
        <v>1554</v>
      </c>
      <c r="AA2089" s="121">
        <f t="shared" si="343"/>
        <v>2.2160000000000002</v>
      </c>
      <c r="AB2089" s="121">
        <f t="shared" si="344"/>
        <v>3.4243225371718061E-2</v>
      </c>
      <c r="AC2089" s="121">
        <f t="shared" si="345"/>
        <v>0.98665424892829301</v>
      </c>
      <c r="AD2089" s="121">
        <f t="shared" si="346"/>
        <v>3.4243225371718061E-2</v>
      </c>
      <c r="AE2089" s="121" t="str">
        <f t="shared" si="347"/>
        <v/>
      </c>
      <c r="AF2089" s="121" t="str">
        <f t="shared" si="348"/>
        <v/>
      </c>
      <c r="BK2089" s="130"/>
      <c r="BL2089" s="130">
        <f t="shared" si="340"/>
        <v>9.9775999999999456</v>
      </c>
      <c r="BM2089" s="147">
        <f t="shared" si="341"/>
        <v>0.18984641385532902</v>
      </c>
      <c r="BN2089" s="130">
        <f t="shared" si="342"/>
        <v>3.6442570993150403E-4</v>
      </c>
      <c r="BO2089" s="130" t="str">
        <f t="shared" si="338"/>
        <v/>
      </c>
      <c r="BP2089" s="122" t="str">
        <f t="shared" si="339"/>
        <v/>
      </c>
    </row>
    <row r="2090" spans="26:68" ht="20.100000000000001" customHeight="1" x14ac:dyDescent="0.25">
      <c r="Z2090" s="130">
        <v>1555</v>
      </c>
      <c r="AA2090" s="121">
        <f t="shared" si="343"/>
        <v>2.2199999999999998</v>
      </c>
      <c r="AB2090" s="121">
        <f t="shared" si="344"/>
        <v>3.3940763182449214E-2</v>
      </c>
      <c r="AC2090" s="121">
        <f t="shared" si="345"/>
        <v>0.98679061619274366</v>
      </c>
      <c r="AD2090" s="121">
        <f t="shared" si="346"/>
        <v>3.3940763182449214E-2</v>
      </c>
      <c r="AE2090" s="121" t="str">
        <f t="shared" si="347"/>
        <v/>
      </c>
      <c r="AF2090" s="121" t="str">
        <f t="shared" si="348"/>
        <v/>
      </c>
      <c r="AM2090" s="130"/>
      <c r="AZ2090" s="130"/>
      <c r="BK2090" s="130"/>
      <c r="BL2090" s="130">
        <f t="shared" si="340"/>
        <v>9.9839999999999449</v>
      </c>
      <c r="BM2090" s="147">
        <f t="shared" si="341"/>
        <v>0.18948198814539752</v>
      </c>
      <c r="BN2090" s="130">
        <f t="shared" si="342"/>
        <v>3.6384402803371629E-4</v>
      </c>
      <c r="BO2090" s="130" t="str">
        <f t="shared" si="338"/>
        <v/>
      </c>
      <c r="BP2090" s="122" t="str">
        <f t="shared" si="339"/>
        <v/>
      </c>
    </row>
    <row r="2091" spans="26:68" ht="20.100000000000001" customHeight="1" x14ac:dyDescent="0.25">
      <c r="Z2091" s="121">
        <v>1556</v>
      </c>
      <c r="AA2091" s="121">
        <f t="shared" si="343"/>
        <v>2.2240000000000002</v>
      </c>
      <c r="AB2091" s="121">
        <f t="shared" si="344"/>
        <v>3.3640434317833839E-2</v>
      </c>
      <c r="AC2091" s="121">
        <f t="shared" si="345"/>
        <v>0.98692577787818636</v>
      </c>
      <c r="AD2091" s="121">
        <f t="shared" si="346"/>
        <v>3.3640434317833839E-2</v>
      </c>
      <c r="AE2091" s="121" t="str">
        <f t="shared" si="347"/>
        <v/>
      </c>
      <c r="AF2091" s="121" t="str">
        <f t="shared" si="348"/>
        <v/>
      </c>
      <c r="BK2091" s="130"/>
      <c r="BL2091" s="130">
        <f t="shared" si="340"/>
        <v>9.9903999999999442</v>
      </c>
      <c r="BM2091" s="147">
        <f t="shared" si="341"/>
        <v>0.1891181441173638</v>
      </c>
      <c r="BN2091" s="130">
        <f t="shared" si="342"/>
        <v>3.6326290165786257E-4</v>
      </c>
      <c r="BO2091" s="130" t="str">
        <f t="shared" si="338"/>
        <v/>
      </c>
      <c r="BP2091" s="122" t="str">
        <f t="shared" si="339"/>
        <v/>
      </c>
    </row>
    <row r="2092" spans="26:68" ht="20.100000000000001" customHeight="1" x14ac:dyDescent="0.25">
      <c r="Z2092" s="121">
        <v>1557</v>
      </c>
      <c r="AA2092" s="121">
        <f t="shared" si="343"/>
        <v>2.2279999999999998</v>
      </c>
      <c r="AB2092" s="121">
        <f t="shared" si="344"/>
        <v>3.3342229468823328E-2</v>
      </c>
      <c r="AC2092" s="121">
        <f t="shared" si="345"/>
        <v>0.98705974249930806</v>
      </c>
      <c r="AD2092" s="121">
        <f t="shared" si="346"/>
        <v>3.3342229468823328E-2</v>
      </c>
      <c r="AE2092" s="121" t="str">
        <f t="shared" si="347"/>
        <v/>
      </c>
      <c r="AF2092" s="121" t="str">
        <f t="shared" si="348"/>
        <v/>
      </c>
      <c r="BK2092" s="130"/>
      <c r="BL2092" s="130">
        <f t="shared" si="340"/>
        <v>9.9967999999999435</v>
      </c>
      <c r="BM2092" s="147">
        <f t="shared" si="341"/>
        <v>0.18875488121570594</v>
      </c>
      <c r="BN2092" s="130">
        <f t="shared" si="342"/>
        <v>3.6268233158598395E-4</v>
      </c>
      <c r="BO2092" s="130" t="str">
        <f t="shared" si="338"/>
        <v/>
      </c>
      <c r="BP2092" s="122" t="str">
        <f t="shared" si="339"/>
        <v/>
      </c>
    </row>
    <row r="2093" spans="26:68" ht="20.100000000000001" customHeight="1" x14ac:dyDescent="0.25">
      <c r="Z2093" s="121">
        <v>1558</v>
      </c>
      <c r="AA2093" s="121">
        <f t="shared" si="343"/>
        <v>2.2320000000000002</v>
      </c>
      <c r="AB2093" s="121">
        <f t="shared" si="344"/>
        <v>3.3046139307314801E-2</v>
      </c>
      <c r="AC2093" s="121">
        <f t="shared" si="345"/>
        <v>0.98719251853352108</v>
      </c>
      <c r="AD2093" s="121">
        <f t="shared" si="346"/>
        <v>3.3046139307314801E-2</v>
      </c>
      <c r="AE2093" s="121" t="str">
        <f t="shared" si="347"/>
        <v/>
      </c>
      <c r="AF2093" s="121" t="str">
        <f t="shared" si="348"/>
        <v/>
      </c>
      <c r="BK2093" s="130"/>
      <c r="BL2093" s="130">
        <f t="shared" si="340"/>
        <v>10.003199999999943</v>
      </c>
      <c r="BM2093" s="147">
        <f t="shared" si="341"/>
        <v>0.18839219888411995</v>
      </c>
      <c r="BN2093" s="130">
        <f t="shared" si="342"/>
        <v>3.6210231859284958E-4</v>
      </c>
      <c r="BO2093" s="130" t="str">
        <f t="shared" si="338"/>
        <v/>
      </c>
      <c r="BP2093" s="122" t="str">
        <f t="shared" si="339"/>
        <v/>
      </c>
    </row>
    <row r="2094" spans="26:68" ht="20.100000000000001" customHeight="1" x14ac:dyDescent="0.25">
      <c r="Z2094" s="121">
        <v>1559</v>
      </c>
      <c r="AA2094" s="121">
        <f t="shared" si="343"/>
        <v>2.2359999999999998</v>
      </c>
      <c r="AB2094" s="121">
        <f t="shared" si="344"/>
        <v>3.2752154486914951E-2</v>
      </c>
      <c r="AC2094" s="121">
        <f t="shared" si="345"/>
        <v>0.98732411442088885</v>
      </c>
      <c r="AD2094" s="121">
        <f t="shared" si="346"/>
        <v>3.2752154486914951E-2</v>
      </c>
      <c r="AE2094" s="121" t="str">
        <f t="shared" si="347"/>
        <v/>
      </c>
      <c r="AF2094" s="121" t="str">
        <f t="shared" si="348"/>
        <v/>
      </c>
      <c r="BK2094" s="130"/>
      <c r="BL2094" s="130">
        <f t="shared" si="340"/>
        <v>10.009599999999942</v>
      </c>
      <c r="BM2094" s="147">
        <f t="shared" si="341"/>
        <v>0.18803009656552711</v>
      </c>
      <c r="BN2094" s="130">
        <f t="shared" si="342"/>
        <v>3.6152286344889872E-4</v>
      </c>
      <c r="BO2094" s="130" t="str">
        <f t="shared" si="338"/>
        <v/>
      </c>
      <c r="BP2094" s="122" t="str">
        <f t="shared" si="339"/>
        <v/>
      </c>
    </row>
    <row r="2095" spans="26:68" ht="20.100000000000001" customHeight="1" x14ac:dyDescent="0.25">
      <c r="Z2095" s="121">
        <v>1560</v>
      </c>
      <c r="AA2095" s="121">
        <f t="shared" si="343"/>
        <v>2.2400000000000002</v>
      </c>
      <c r="AB2095" s="121">
        <f t="shared" si="344"/>
        <v>3.2460265643697445E-2</v>
      </c>
      <c r="AC2095" s="121">
        <f t="shared" si="345"/>
        <v>0.98745453856405341</v>
      </c>
      <c r="AD2095" s="121">
        <f t="shared" si="346"/>
        <v>3.2460265643697445E-2</v>
      </c>
      <c r="AE2095" s="121" t="str">
        <f t="shared" si="347"/>
        <v/>
      </c>
      <c r="AF2095" s="121" t="str">
        <f t="shared" si="348"/>
        <v/>
      </c>
      <c r="BK2095" s="130"/>
      <c r="BL2095" s="130">
        <f t="shared" si="340"/>
        <v>10.015999999999941</v>
      </c>
      <c r="BM2095" s="147">
        <f t="shared" si="341"/>
        <v>0.18766857370207821</v>
      </c>
      <c r="BN2095" s="130">
        <f t="shared" si="342"/>
        <v>3.609439669166048E-4</v>
      </c>
      <c r="BO2095" s="130" t="str">
        <f t="shared" si="338"/>
        <v/>
      </c>
      <c r="BP2095" s="122" t="str">
        <f t="shared" si="339"/>
        <v/>
      </c>
    </row>
    <row r="2096" spans="26:68" ht="20.100000000000001" customHeight="1" x14ac:dyDescent="0.25">
      <c r="Z2096" s="130">
        <v>1561</v>
      </c>
      <c r="AA2096" s="121">
        <f t="shared" si="343"/>
        <v>2.2439999999999998</v>
      </c>
      <c r="AB2096" s="121">
        <f t="shared" si="344"/>
        <v>3.2170463396955971E-2</v>
      </c>
      <c r="AC2096" s="121">
        <f t="shared" si="345"/>
        <v>0.98758379932816776</v>
      </c>
      <c r="AD2096" s="121">
        <f t="shared" si="346"/>
        <v>3.2170463396955971E-2</v>
      </c>
      <c r="AE2096" s="121" t="str">
        <f t="shared" si="347"/>
        <v/>
      </c>
      <c r="AF2096" s="121" t="str">
        <f t="shared" si="348"/>
        <v/>
      </c>
      <c r="AM2096" s="130"/>
      <c r="AZ2096" s="130"/>
      <c r="BK2096" s="130"/>
      <c r="BL2096" s="130">
        <f t="shared" si="340"/>
        <v>10.022399999999941</v>
      </c>
      <c r="BM2096" s="147">
        <f t="shared" si="341"/>
        <v>0.1873076297351616</v>
      </c>
      <c r="BN2096" s="130">
        <f t="shared" si="342"/>
        <v>3.6036562975366726E-4</v>
      </c>
      <c r="BO2096" s="130" t="str">
        <f t="shared" si="338"/>
        <v/>
      </c>
      <c r="BP2096" s="122" t="str">
        <f t="shared" si="339"/>
        <v/>
      </c>
    </row>
    <row r="2097" spans="26:68" ht="20.100000000000001" customHeight="1" x14ac:dyDescent="0.25">
      <c r="Z2097" s="121">
        <v>1562</v>
      </c>
      <c r="AA2097" s="121">
        <f t="shared" si="343"/>
        <v>2.2480000000000002</v>
      </c>
      <c r="AB2097" s="121">
        <f t="shared" si="344"/>
        <v>3.1882738349951027E-2</v>
      </c>
      <c r="AC2097" s="121">
        <f t="shared" si="345"/>
        <v>0.9877119050408294</v>
      </c>
      <c r="AD2097" s="121">
        <f t="shared" si="346"/>
        <v>3.1882738349951027E-2</v>
      </c>
      <c r="AE2097" s="121" t="str">
        <f t="shared" si="347"/>
        <v/>
      </c>
      <c r="AF2097" s="121" t="str">
        <f t="shared" si="348"/>
        <v/>
      </c>
      <c r="BK2097" s="130"/>
      <c r="BL2097" s="130">
        <f t="shared" si="340"/>
        <v>10.02879999999994</v>
      </c>
      <c r="BM2097" s="147">
        <f t="shared" si="341"/>
        <v>0.18694726410540793</v>
      </c>
      <c r="BN2097" s="130">
        <f t="shared" si="342"/>
        <v>3.5978785271087443E-4</v>
      </c>
      <c r="BO2097" s="130" t="str">
        <f t="shared" si="338"/>
        <v/>
      </c>
      <c r="BP2097" s="122" t="str">
        <f t="shared" si="339"/>
        <v/>
      </c>
    </row>
    <row r="2098" spans="26:68" ht="20.100000000000001" customHeight="1" x14ac:dyDescent="0.25">
      <c r="Z2098" s="121">
        <v>1563</v>
      </c>
      <c r="AA2098" s="121">
        <f t="shared" si="343"/>
        <v>2.2519999999999998</v>
      </c>
      <c r="AB2098" s="121">
        <f t="shared" si="344"/>
        <v>3.1597081090652235E-2</v>
      </c>
      <c r="AC2098" s="121">
        <f t="shared" si="345"/>
        <v>0.98783886399201826</v>
      </c>
      <c r="AD2098" s="121">
        <f t="shared" si="346"/>
        <v>3.1597081090652235E-2</v>
      </c>
      <c r="AE2098" s="121" t="str">
        <f t="shared" si="347"/>
        <v/>
      </c>
      <c r="AF2098" s="121" t="str">
        <f t="shared" si="348"/>
        <v/>
      </c>
      <c r="BK2098" s="130"/>
      <c r="BL2098" s="130">
        <f t="shared" si="340"/>
        <v>10.035199999999939</v>
      </c>
      <c r="BM2098" s="147">
        <f t="shared" si="341"/>
        <v>0.18658747625269706</v>
      </c>
      <c r="BN2098" s="130">
        <f t="shared" si="342"/>
        <v>3.592106365336023E-4</v>
      </c>
      <c r="BO2098" s="130" t="str">
        <f t="shared" si="338"/>
        <v/>
      </c>
      <c r="BP2098" s="122" t="str">
        <f t="shared" si="339"/>
        <v/>
      </c>
    </row>
    <row r="2099" spans="26:68" ht="20.100000000000001" customHeight="1" x14ac:dyDescent="0.25">
      <c r="Z2099" s="121">
        <v>1564</v>
      </c>
      <c r="AA2099" s="121">
        <f t="shared" si="343"/>
        <v>2.2560000000000002</v>
      </c>
      <c r="AB2099" s="121">
        <f t="shared" si="344"/>
        <v>3.1313482192474262E-2</v>
      </c>
      <c r="AC2099" s="121">
        <f t="shared" si="345"/>
        <v>0.98796468443403673</v>
      </c>
      <c r="AD2099" s="121">
        <f t="shared" si="346"/>
        <v>3.1313482192474262E-2</v>
      </c>
      <c r="AE2099" s="121" t="str">
        <f t="shared" si="347"/>
        <v/>
      </c>
      <c r="AF2099" s="121" t="str">
        <f t="shared" si="348"/>
        <v/>
      </c>
      <c r="BK2099" s="130"/>
      <c r="BL2099" s="130">
        <f t="shared" si="340"/>
        <v>10.041599999999939</v>
      </c>
      <c r="BM2099" s="147">
        <f t="shared" si="341"/>
        <v>0.18622826561616346</v>
      </c>
      <c r="BN2099" s="130">
        <f t="shared" si="342"/>
        <v>3.5863398196020468E-4</v>
      </c>
      <c r="BO2099" s="130" t="str">
        <f t="shared" si="338"/>
        <v/>
      </c>
      <c r="BP2099" s="122" t="str">
        <f t="shared" si="339"/>
        <v/>
      </c>
    </row>
    <row r="2100" spans="26:68" ht="20.100000000000001" customHeight="1" x14ac:dyDescent="0.25">
      <c r="Z2100" s="121">
        <v>1565</v>
      </c>
      <c r="AA2100" s="121">
        <f t="shared" si="343"/>
        <v>2.2599999999999998</v>
      </c>
      <c r="AB2100" s="121">
        <f t="shared" si="344"/>
        <v>3.103193221500827E-2</v>
      </c>
      <c r="AC2100" s="121">
        <f t="shared" si="345"/>
        <v>0.98808937458145296</v>
      </c>
      <c r="AD2100" s="121">
        <f t="shared" si="346"/>
        <v>3.103193221500827E-2</v>
      </c>
      <c r="AE2100" s="121" t="str">
        <f t="shared" si="347"/>
        <v/>
      </c>
      <c r="AF2100" s="121" t="str">
        <f t="shared" si="348"/>
        <v/>
      </c>
      <c r="BK2100" s="130"/>
      <c r="BL2100" s="130">
        <f t="shared" si="340"/>
        <v>10.047999999999938</v>
      </c>
      <c r="BM2100" s="147">
        <f t="shared" si="341"/>
        <v>0.18586963163420325</v>
      </c>
      <c r="BN2100" s="130">
        <f t="shared" si="342"/>
        <v>3.5805788972462227E-4</v>
      </c>
      <c r="BO2100" s="130" t="str">
        <f t="shared" si="338"/>
        <v/>
      </c>
      <c r="BP2100" s="122" t="str">
        <f t="shared" si="339"/>
        <v/>
      </c>
    </row>
    <row r="2101" spans="26:68" ht="20.100000000000001" customHeight="1" x14ac:dyDescent="0.25">
      <c r="Z2101" s="121">
        <v>1566</v>
      </c>
      <c r="AA2101" s="121">
        <f t="shared" si="343"/>
        <v>2.2640000000000002</v>
      </c>
      <c r="AB2101" s="121">
        <f t="shared" si="344"/>
        <v>3.0752421704747027E-2</v>
      </c>
      <c r="AC2101" s="121">
        <f t="shared" si="345"/>
        <v>0.98821294261104697</v>
      </c>
      <c r="AD2101" s="121">
        <f t="shared" si="346"/>
        <v>3.0752421704747027E-2</v>
      </c>
      <c r="AE2101" s="121" t="str">
        <f t="shared" si="347"/>
        <v/>
      </c>
      <c r="AF2101" s="121" t="str">
        <f t="shared" si="348"/>
        <v/>
      </c>
      <c r="BK2101" s="130"/>
      <c r="BL2101" s="130">
        <f t="shared" si="340"/>
        <v>10.054399999999937</v>
      </c>
      <c r="BM2101" s="147">
        <f t="shared" si="341"/>
        <v>0.18551157374447863</v>
      </c>
      <c r="BN2101" s="130">
        <f t="shared" si="342"/>
        <v>3.5748236055291316E-4</v>
      </c>
      <c r="BO2101" s="130" t="str">
        <f t="shared" si="338"/>
        <v/>
      </c>
      <c r="BP2101" s="122" t="str">
        <f t="shared" si="339"/>
        <v/>
      </c>
    </row>
    <row r="2102" spans="26:68" ht="20.100000000000001" customHeight="1" x14ac:dyDescent="0.25">
      <c r="Z2102" s="121">
        <v>1567</v>
      </c>
      <c r="AA2102" s="121">
        <f t="shared" si="343"/>
        <v>2.2679999999999998</v>
      </c>
      <c r="AB2102" s="121">
        <f t="shared" si="344"/>
        <v>3.0474941195805429E-2</v>
      </c>
      <c r="AC2102" s="121">
        <f t="shared" si="345"/>
        <v>0.98833539666175985</v>
      </c>
      <c r="AD2102" s="121">
        <f t="shared" si="346"/>
        <v>3.0474941195805429E-2</v>
      </c>
      <c r="AE2102" s="121" t="str">
        <f t="shared" si="347"/>
        <v/>
      </c>
      <c r="AF2102" s="121" t="str">
        <f t="shared" si="348"/>
        <v/>
      </c>
      <c r="BK2102" s="130"/>
      <c r="BL2102" s="130">
        <f t="shared" si="340"/>
        <v>10.060799999999936</v>
      </c>
      <c r="BM2102" s="147">
        <f t="shared" si="341"/>
        <v>0.18515409138392572</v>
      </c>
      <c r="BN2102" s="130">
        <f t="shared" si="342"/>
        <v>3.5690739516666681E-4</v>
      </c>
      <c r="BO2102" s="130" t="str">
        <f t="shared" si="338"/>
        <v/>
      </c>
      <c r="BP2102" s="122" t="str">
        <f t="shared" si="339"/>
        <v/>
      </c>
    </row>
    <row r="2103" spans="26:68" ht="20.100000000000001" customHeight="1" x14ac:dyDescent="0.25">
      <c r="Z2103" s="130">
        <v>1568</v>
      </c>
      <c r="AA2103" s="121">
        <f t="shared" si="343"/>
        <v>2.2720000000000002</v>
      </c>
      <c r="AB2103" s="121">
        <f t="shared" si="344"/>
        <v>3.0199481210634573E-2</v>
      </c>
      <c r="AC2103" s="121">
        <f t="shared" si="345"/>
        <v>0.98845674483464563</v>
      </c>
      <c r="AD2103" s="121">
        <f t="shared" si="346"/>
        <v>3.0199481210634573E-2</v>
      </c>
      <c r="AE2103" s="121" t="str">
        <f t="shared" si="347"/>
        <v/>
      </c>
      <c r="AF2103" s="121" t="str">
        <f t="shared" si="348"/>
        <v/>
      </c>
      <c r="AM2103" s="130"/>
      <c r="AZ2103" s="130"/>
      <c r="BK2103" s="130"/>
      <c r="BL2103" s="130">
        <f t="shared" si="340"/>
        <v>10.067199999999936</v>
      </c>
      <c r="BM2103" s="147">
        <f t="shared" si="341"/>
        <v>0.18479718398875905</v>
      </c>
      <c r="BN2103" s="130">
        <f t="shared" si="342"/>
        <v>3.5633299428042275E-4</v>
      </c>
      <c r="BO2103" s="130" t="str">
        <f t="shared" si="338"/>
        <v/>
      </c>
      <c r="BP2103" s="122" t="str">
        <f t="shared" si="339"/>
        <v/>
      </c>
    </row>
    <row r="2104" spans="26:68" ht="20.100000000000001" customHeight="1" x14ac:dyDescent="0.25">
      <c r="Z2104" s="121">
        <v>1569</v>
      </c>
      <c r="AA2104" s="121">
        <f t="shared" si="343"/>
        <v>2.2759999999999998</v>
      </c>
      <c r="AB2104" s="121">
        <f t="shared" si="344"/>
        <v>2.9926032260731296E-2</v>
      </c>
      <c r="AC2104" s="121">
        <f t="shared" si="345"/>
        <v>0.98857699519282571</v>
      </c>
      <c r="AD2104" s="121">
        <f t="shared" si="346"/>
        <v>2.9926032260731296E-2</v>
      </c>
      <c r="AE2104" s="121" t="str">
        <f t="shared" si="347"/>
        <v/>
      </c>
      <c r="AF2104" s="121" t="str">
        <f t="shared" si="348"/>
        <v/>
      </c>
      <c r="BK2104" s="130"/>
      <c r="BL2104" s="130">
        <f t="shared" si="340"/>
        <v>10.073599999999935</v>
      </c>
      <c r="BM2104" s="147">
        <f t="shared" si="341"/>
        <v>0.18444085099447863</v>
      </c>
      <c r="BN2104" s="130">
        <f t="shared" si="342"/>
        <v>3.5575915860353025E-4</v>
      </c>
      <c r="BO2104" s="130" t="str">
        <f t="shared" si="338"/>
        <v/>
      </c>
      <c r="BP2104" s="122" t="str">
        <f t="shared" si="339"/>
        <v/>
      </c>
    </row>
    <row r="2105" spans="26:68" ht="20.100000000000001" customHeight="1" x14ac:dyDescent="0.25">
      <c r="Z2105" s="121">
        <v>1570</v>
      </c>
      <c r="AA2105" s="121">
        <f t="shared" si="343"/>
        <v>2.2800000000000002</v>
      </c>
      <c r="AB2105" s="121">
        <f t="shared" si="344"/>
        <v>2.965458484734125E-2</v>
      </c>
      <c r="AC2105" s="121">
        <f t="shared" si="345"/>
        <v>0.9886961557614472</v>
      </c>
      <c r="AD2105" s="121">
        <f t="shared" si="346"/>
        <v>2.965458484734125E-2</v>
      </c>
      <c r="AE2105" s="121" t="str">
        <f t="shared" si="347"/>
        <v/>
      </c>
      <c r="AF2105" s="121" t="str">
        <f t="shared" si="348"/>
        <v/>
      </c>
      <c r="BK2105" s="130"/>
      <c r="BL2105" s="130">
        <f t="shared" si="340"/>
        <v>10.079999999999934</v>
      </c>
      <c r="BM2105" s="147">
        <f t="shared" si="341"/>
        <v>0.1840850918358751</v>
      </c>
      <c r="BN2105" s="130">
        <f t="shared" si="342"/>
        <v>3.5518588883917679E-4</v>
      </c>
      <c r="BO2105" s="130" t="str">
        <f t="shared" si="338"/>
        <v/>
      </c>
      <c r="BP2105" s="122" t="str">
        <f t="shared" si="339"/>
        <v/>
      </c>
    </row>
    <row r="2106" spans="26:68" ht="20.100000000000001" customHeight="1" x14ac:dyDescent="0.25">
      <c r="Z2106" s="121">
        <v>1571</v>
      </c>
      <c r="AA2106" s="121">
        <f t="shared" si="343"/>
        <v>2.2839999999999998</v>
      </c>
      <c r="AB2106" s="121">
        <f t="shared" si="344"/>
        <v>2.9385129462157305E-2</v>
      </c>
      <c r="AC2106" s="121">
        <f t="shared" si="345"/>
        <v>0.9888142345276425</v>
      </c>
      <c r="AD2106" s="121">
        <f t="shared" si="346"/>
        <v>2.9385129462157305E-2</v>
      </c>
      <c r="AE2106" s="121" t="str">
        <f t="shared" si="347"/>
        <v/>
      </c>
      <c r="AF2106" s="121" t="str">
        <f t="shared" si="348"/>
        <v/>
      </c>
      <c r="BK2106" s="130"/>
      <c r="BL2106" s="130">
        <f t="shared" si="340"/>
        <v>10.086399999999934</v>
      </c>
      <c r="BM2106" s="147">
        <f t="shared" si="341"/>
        <v>0.18372990594703592</v>
      </c>
      <c r="BN2106" s="130">
        <f t="shared" si="342"/>
        <v>3.5461318568419387E-4</v>
      </c>
      <c r="BO2106" s="130" t="str">
        <f t="shared" si="338"/>
        <v/>
      </c>
      <c r="BP2106" s="122" t="str">
        <f t="shared" si="339"/>
        <v/>
      </c>
    </row>
    <row r="2107" spans="26:68" ht="20.100000000000001" customHeight="1" x14ac:dyDescent="0.25">
      <c r="Z2107" s="121">
        <v>1572</v>
      </c>
      <c r="AA2107" s="121">
        <f t="shared" si="343"/>
        <v>2.2880000000000003</v>
      </c>
      <c r="AB2107" s="121">
        <f t="shared" si="344"/>
        <v>2.9117656588011548E-2</v>
      </c>
      <c r="AC2107" s="121">
        <f t="shared" si="345"/>
        <v>0.98893123944049288</v>
      </c>
      <c r="AD2107" s="121">
        <f t="shared" si="346"/>
        <v>2.9117656588011548E-2</v>
      </c>
      <c r="AE2107" s="121" t="str">
        <f t="shared" si="347"/>
        <v/>
      </c>
      <c r="AF2107" s="121" t="str">
        <f t="shared" si="348"/>
        <v/>
      </c>
      <c r="BK2107" s="130"/>
      <c r="BL2107" s="130">
        <f t="shared" si="340"/>
        <v>10.092799999999933</v>
      </c>
      <c r="BM2107" s="147">
        <f t="shared" si="341"/>
        <v>0.18337529276135173</v>
      </c>
      <c r="BN2107" s="130">
        <f t="shared" si="342"/>
        <v>3.540410498303892E-4</v>
      </c>
      <c r="BO2107" s="130" t="str">
        <f t="shared" si="338"/>
        <v/>
      </c>
      <c r="BP2107" s="122" t="str">
        <f t="shared" si="339"/>
        <v/>
      </c>
    </row>
    <row r="2108" spans="26:68" ht="20.100000000000001" customHeight="1" x14ac:dyDescent="0.25">
      <c r="Z2108" s="121">
        <v>1573</v>
      </c>
      <c r="AA2108" s="121">
        <f t="shared" si="343"/>
        <v>2.2919999999999998</v>
      </c>
      <c r="AB2108" s="121">
        <f t="shared" si="344"/>
        <v>2.8852156699562519E-2</v>
      </c>
      <c r="AC2108" s="121">
        <f t="shared" si="345"/>
        <v>0.98904717841099454</v>
      </c>
      <c r="AD2108" s="121">
        <f t="shared" si="346"/>
        <v>2.8852156699562519E-2</v>
      </c>
      <c r="AE2108" s="121" t="str">
        <f t="shared" si="347"/>
        <v/>
      </c>
      <c r="AF2108" s="121" t="str">
        <f t="shared" si="348"/>
        <v/>
      </c>
      <c r="BK2108" s="130"/>
      <c r="BL2108" s="130">
        <f t="shared" si="340"/>
        <v>10.099199999999932</v>
      </c>
      <c r="BM2108" s="147">
        <f t="shared" si="341"/>
        <v>0.18302125171152134</v>
      </c>
      <c r="BN2108" s="130">
        <f t="shared" si="342"/>
        <v>3.5346948196285366E-4</v>
      </c>
      <c r="BO2108" s="130" t="str">
        <f t="shared" si="338"/>
        <v/>
      </c>
      <c r="BP2108" s="122" t="str">
        <f t="shared" si="339"/>
        <v/>
      </c>
    </row>
    <row r="2109" spans="26:68" ht="20.100000000000001" customHeight="1" x14ac:dyDescent="0.25">
      <c r="Z2109" s="130">
        <v>1574</v>
      </c>
      <c r="AA2109" s="121">
        <f t="shared" si="343"/>
        <v>2.2960000000000003</v>
      </c>
      <c r="AB2109" s="121">
        <f t="shared" si="344"/>
        <v>2.8588620263976003E-2</v>
      </c>
      <c r="AC2109" s="121">
        <f t="shared" si="345"/>
        <v>0.98916205931202683</v>
      </c>
      <c r="AD2109" s="121">
        <f t="shared" si="346"/>
        <v>2.8588620263976003E-2</v>
      </c>
      <c r="AE2109" s="121" t="str">
        <f t="shared" si="347"/>
        <v/>
      </c>
      <c r="AF2109" s="121" t="str">
        <f t="shared" si="348"/>
        <v/>
      </c>
      <c r="AM2109" s="130"/>
      <c r="AZ2109" s="130"/>
      <c r="BK2109" s="130"/>
      <c r="BL2109" s="130">
        <f t="shared" si="340"/>
        <v>10.105599999999932</v>
      </c>
      <c r="BM2109" s="147">
        <f t="shared" si="341"/>
        <v>0.18266778222955848</v>
      </c>
      <c r="BN2109" s="130">
        <f t="shared" si="342"/>
        <v>3.5289848276096047E-4</v>
      </c>
      <c r="BO2109" s="130" t="str">
        <f t="shared" si="338"/>
        <v/>
      </c>
      <c r="BP2109" s="122" t="str">
        <f t="shared" si="339"/>
        <v/>
      </c>
    </row>
    <row r="2110" spans="26:68" ht="20.100000000000001" customHeight="1" x14ac:dyDescent="0.25">
      <c r="Z2110" s="121">
        <v>1575</v>
      </c>
      <c r="AA2110" s="121">
        <f t="shared" si="343"/>
        <v>2.2999999999999998</v>
      </c>
      <c r="AB2110" s="121">
        <f t="shared" si="344"/>
        <v>2.8327037741601186E-2</v>
      </c>
      <c r="AC2110" s="121">
        <f t="shared" si="345"/>
        <v>0.98927588997832416</v>
      </c>
      <c r="AD2110" s="121">
        <f t="shared" si="346"/>
        <v>2.8327037741601186E-2</v>
      </c>
      <c r="AE2110" s="121" t="str">
        <f t="shared" si="347"/>
        <v/>
      </c>
      <c r="AF2110" s="121" t="str">
        <f t="shared" si="348"/>
        <v/>
      </c>
      <c r="BK2110" s="130"/>
      <c r="BL2110" s="130">
        <f t="shared" si="340"/>
        <v>10.111999999999931</v>
      </c>
      <c r="BM2110" s="147">
        <f t="shared" si="341"/>
        <v>0.18231488374679752</v>
      </c>
      <c r="BN2110" s="130">
        <f t="shared" si="342"/>
        <v>3.5232805289917013E-4</v>
      </c>
      <c r="BO2110" s="130" t="str">
        <f t="shared" si="338"/>
        <v/>
      </c>
      <c r="BP2110" s="122" t="str">
        <f t="shared" si="339"/>
        <v/>
      </c>
    </row>
    <row r="2111" spans="26:68" ht="20.100000000000001" customHeight="1" x14ac:dyDescent="0.25">
      <c r="Z2111" s="121">
        <v>1576</v>
      </c>
      <c r="AA2111" s="121">
        <f t="shared" si="343"/>
        <v>2.3040000000000003</v>
      </c>
      <c r="AB2111" s="121">
        <f t="shared" si="344"/>
        <v>2.8067399586640077E-2</v>
      </c>
      <c r="AC2111" s="121">
        <f t="shared" si="345"/>
        <v>0.98938867820644982</v>
      </c>
      <c r="AD2111" s="121">
        <f t="shared" si="346"/>
        <v>2.8067399586640077E-2</v>
      </c>
      <c r="AE2111" s="121" t="str">
        <f t="shared" si="347"/>
        <v/>
      </c>
      <c r="AF2111" s="121" t="str">
        <f t="shared" si="348"/>
        <v/>
      </c>
      <c r="BK2111" s="130"/>
      <c r="BL2111" s="130">
        <f t="shared" si="340"/>
        <v>10.11839999999993</v>
      </c>
      <c r="BM2111" s="147">
        <f t="shared" si="341"/>
        <v>0.18196255569389835</v>
      </c>
      <c r="BN2111" s="130">
        <f t="shared" si="342"/>
        <v>3.517581930446434E-4</v>
      </c>
      <c r="BO2111" s="130" t="str">
        <f t="shared" si="338"/>
        <v/>
      </c>
      <c r="BP2111" s="122" t="str">
        <f t="shared" si="339"/>
        <v/>
      </c>
    </row>
    <row r="2112" spans="26:68" ht="20.100000000000001" customHeight="1" x14ac:dyDescent="0.25">
      <c r="Z2112" s="121">
        <v>1577</v>
      </c>
      <c r="AA2112" s="121">
        <f t="shared" si="343"/>
        <v>2.3079999999999998</v>
      </c>
      <c r="AB2112" s="121">
        <f t="shared" si="344"/>
        <v>2.7809696247812415E-2</v>
      </c>
      <c r="AC2112" s="121">
        <f t="shared" si="345"/>
        <v>0.98950043175477242</v>
      </c>
      <c r="AD2112" s="121">
        <f t="shared" si="346"/>
        <v>2.7809696247812415E-2</v>
      </c>
      <c r="AE2112" s="121" t="str">
        <f t="shared" si="347"/>
        <v/>
      </c>
      <c r="AF2112" s="121" t="str">
        <f t="shared" si="348"/>
        <v/>
      </c>
      <c r="BK2112" s="130"/>
      <c r="BL2112" s="130">
        <f t="shared" si="340"/>
        <v>10.124799999999929</v>
      </c>
      <c r="BM2112" s="147">
        <f t="shared" si="341"/>
        <v>0.18161079750085371</v>
      </c>
      <c r="BN2112" s="130">
        <f t="shared" si="342"/>
        <v>3.5118890385998913E-4</v>
      </c>
      <c r="BO2112" s="130" t="str">
        <f t="shared" si="338"/>
        <v/>
      </c>
      <c r="BP2112" s="122" t="str">
        <f t="shared" si="339"/>
        <v/>
      </c>
    </row>
    <row r="2113" spans="26:68" ht="20.100000000000001" customHeight="1" x14ac:dyDescent="0.25">
      <c r="Z2113" s="121">
        <v>1578</v>
      </c>
      <c r="AA2113" s="121">
        <f t="shared" si="343"/>
        <v>2.3120000000000003</v>
      </c>
      <c r="AB2113" s="121">
        <f t="shared" si="344"/>
        <v>2.7553918169013935E-2</v>
      </c>
      <c r="AC2113" s="121">
        <f t="shared" si="345"/>
        <v>0.98961115834344582</v>
      </c>
      <c r="AD2113" s="121">
        <f t="shared" si="346"/>
        <v>2.7553918169013935E-2</v>
      </c>
      <c r="AE2113" s="121" t="str">
        <f t="shared" si="347"/>
        <v/>
      </c>
      <c r="AF2113" s="121" t="str">
        <f t="shared" si="348"/>
        <v/>
      </c>
      <c r="BK2113" s="130"/>
      <c r="BL2113" s="130">
        <f t="shared" si="340"/>
        <v>10.131199999999929</v>
      </c>
      <c r="BM2113" s="147">
        <f t="shared" si="341"/>
        <v>0.18125960859699372</v>
      </c>
      <c r="BN2113" s="130">
        <f t="shared" si="342"/>
        <v>3.5062018600143241E-4</v>
      </c>
      <c r="BO2113" s="130" t="str">
        <f t="shared" si="338"/>
        <v/>
      </c>
      <c r="BP2113" s="122" t="str">
        <f t="shared" si="339"/>
        <v/>
      </c>
    </row>
    <row r="2114" spans="26:68" ht="20.100000000000001" customHeight="1" x14ac:dyDescent="0.25">
      <c r="Z2114" s="121">
        <v>1579</v>
      </c>
      <c r="AA2114" s="121">
        <f t="shared" si="343"/>
        <v>2.3159999999999998</v>
      </c>
      <c r="AB2114" s="121">
        <f t="shared" si="344"/>
        <v>2.730005578996984E-2</v>
      </c>
      <c r="AC2114" s="121">
        <f t="shared" si="345"/>
        <v>0.98972086565439099</v>
      </c>
      <c r="AD2114" s="121">
        <f t="shared" si="346"/>
        <v>2.730005578996984E-2</v>
      </c>
      <c r="AE2114" s="121" t="str">
        <f t="shared" si="347"/>
        <v/>
      </c>
      <c r="AF2114" s="121" t="str">
        <f t="shared" si="348"/>
        <v/>
      </c>
      <c r="BK2114" s="130"/>
      <c r="BL2114" s="130">
        <f t="shared" si="340"/>
        <v>10.137599999999928</v>
      </c>
      <c r="BM2114" s="147">
        <f t="shared" si="341"/>
        <v>0.18090898841099229</v>
      </c>
      <c r="BN2114" s="130">
        <f t="shared" si="342"/>
        <v>3.5005204011934188E-4</v>
      </c>
      <c r="BO2114" s="130" t="str">
        <f t="shared" si="338"/>
        <v/>
      </c>
      <c r="BP2114" s="122" t="str">
        <f t="shared" si="339"/>
        <v/>
      </c>
    </row>
    <row r="2115" spans="26:68" ht="20.100000000000001" customHeight="1" x14ac:dyDescent="0.25">
      <c r="Z2115" s="121">
        <v>1580</v>
      </c>
      <c r="AA2115" s="121">
        <f t="shared" si="343"/>
        <v>2.3200000000000003</v>
      </c>
      <c r="AB2115" s="121">
        <f t="shared" si="344"/>
        <v>2.7048099546881761E-2</v>
      </c>
      <c r="AC2115" s="121">
        <f t="shared" si="345"/>
        <v>0.98982956133128031</v>
      </c>
      <c r="AD2115" s="121">
        <f t="shared" si="346"/>
        <v>2.7048099546881761E-2</v>
      </c>
      <c r="AE2115" s="121" t="str">
        <f t="shared" si="347"/>
        <v/>
      </c>
      <c r="AF2115" s="121" t="str">
        <f t="shared" si="348"/>
        <v/>
      </c>
      <c r="BK2115" s="130"/>
      <c r="BL2115" s="130">
        <f t="shared" si="340"/>
        <v>10.143999999999927</v>
      </c>
      <c r="BM2115" s="147">
        <f t="shared" si="341"/>
        <v>0.18055893637087295</v>
      </c>
      <c r="BN2115" s="130">
        <f t="shared" si="342"/>
        <v>3.4948446685881263E-4</v>
      </c>
      <c r="BO2115" s="130" t="str">
        <f t="shared" si="338"/>
        <v/>
      </c>
      <c r="BP2115" s="122" t="str">
        <f t="shared" si="339"/>
        <v/>
      </c>
    </row>
    <row r="2116" spans="26:68" ht="20.100000000000001" customHeight="1" x14ac:dyDescent="0.25">
      <c r="Z2116" s="130">
        <v>1581</v>
      </c>
      <c r="AA2116" s="121">
        <f t="shared" si="343"/>
        <v>2.3239999999999998</v>
      </c>
      <c r="AB2116" s="121">
        <f t="shared" si="344"/>
        <v>2.6798039873069942E-2</v>
      </c>
      <c r="AC2116" s="121">
        <f t="shared" si="345"/>
        <v>0.98993725297952517</v>
      </c>
      <c r="AD2116" s="121">
        <f t="shared" si="346"/>
        <v>2.6798039873069942E-2</v>
      </c>
      <c r="AE2116" s="121" t="str">
        <f t="shared" si="347"/>
        <v/>
      </c>
      <c r="AF2116" s="121" t="str">
        <f t="shared" si="348"/>
        <v/>
      </c>
      <c r="AM2116" s="130"/>
      <c r="AZ2116" s="130"/>
      <c r="BK2116" s="130"/>
      <c r="BL2116" s="130">
        <f t="shared" si="340"/>
        <v>10.150399999999927</v>
      </c>
      <c r="BM2116" s="147">
        <f t="shared" si="341"/>
        <v>0.18020945190401413</v>
      </c>
      <c r="BN2116" s="130">
        <f t="shared" si="342"/>
        <v>3.48917466858778E-4</v>
      </c>
      <c r="BO2116" s="130" t="str">
        <f t="shared" si="338"/>
        <v/>
      </c>
      <c r="BP2116" s="122" t="str">
        <f t="shared" si="339"/>
        <v/>
      </c>
    </row>
    <row r="2117" spans="26:68" ht="20.100000000000001" customHeight="1" x14ac:dyDescent="0.25">
      <c r="Z2117" s="121">
        <v>1582</v>
      </c>
      <c r="AA2117" s="121">
        <f t="shared" si="343"/>
        <v>2.3280000000000003</v>
      </c>
      <c r="AB2117" s="121">
        <f t="shared" si="344"/>
        <v>2.6549867199608775E-2</v>
      </c>
      <c r="AC2117" s="121">
        <f t="shared" si="345"/>
        <v>0.9900439481662654</v>
      </c>
      <c r="AD2117" s="121">
        <f t="shared" si="346"/>
        <v>2.6549867199608775E-2</v>
      </c>
      <c r="AE2117" s="121" t="str">
        <f t="shared" si="347"/>
        <v/>
      </c>
      <c r="AF2117" s="121" t="str">
        <f t="shared" si="348"/>
        <v/>
      </c>
      <c r="BK2117" s="130"/>
      <c r="BL2117" s="130">
        <f t="shared" si="340"/>
        <v>10.156799999999926</v>
      </c>
      <c r="BM2117" s="147">
        <f t="shared" si="341"/>
        <v>0.17986053443715536</v>
      </c>
      <c r="BN2117" s="130">
        <f t="shared" si="342"/>
        <v>3.4835104075295331E-4</v>
      </c>
      <c r="BO2117" s="130" t="str">
        <f t="shared" si="338"/>
        <v/>
      </c>
      <c r="BP2117" s="122" t="str">
        <f t="shared" si="339"/>
        <v/>
      </c>
    </row>
    <row r="2118" spans="26:68" ht="20.100000000000001" customHeight="1" x14ac:dyDescent="0.25">
      <c r="Z2118" s="121">
        <v>1583</v>
      </c>
      <c r="AA2118" s="121">
        <f t="shared" si="343"/>
        <v>2.3319999999999999</v>
      </c>
      <c r="AB2118" s="121">
        <f t="shared" si="344"/>
        <v>2.6303571955957613E-2</v>
      </c>
      <c r="AC2118" s="121">
        <f t="shared" si="345"/>
        <v>0.99014965442036185</v>
      </c>
      <c r="AD2118" s="121">
        <f t="shared" si="346"/>
        <v>2.6303571955957613E-2</v>
      </c>
      <c r="AE2118" s="121" t="str">
        <f t="shared" si="347"/>
        <v/>
      </c>
      <c r="AF2118" s="121" t="str">
        <f t="shared" si="348"/>
        <v/>
      </c>
      <c r="BK2118" s="130"/>
      <c r="BL2118" s="130">
        <f t="shared" si="340"/>
        <v>10.163199999999925</v>
      </c>
      <c r="BM2118" s="147">
        <f t="shared" si="341"/>
        <v>0.1795121833964024</v>
      </c>
      <c r="BN2118" s="130">
        <f t="shared" si="342"/>
        <v>3.4778518916836476E-4</v>
      </c>
      <c r="BO2118" s="130" t="str">
        <f t="shared" si="338"/>
        <v/>
      </c>
      <c r="BP2118" s="122" t="str">
        <f t="shared" si="339"/>
        <v/>
      </c>
    </row>
    <row r="2119" spans="26:68" ht="20.100000000000001" customHeight="1" x14ac:dyDescent="0.25">
      <c r="Z2119" s="121">
        <v>1584</v>
      </c>
      <c r="AA2119" s="121">
        <f t="shared" si="343"/>
        <v>2.3360000000000003</v>
      </c>
      <c r="AB2119" s="121">
        <f t="shared" si="344"/>
        <v>2.6059144570584933E-2</v>
      </c>
      <c r="AC2119" s="121">
        <f t="shared" si="345"/>
        <v>0.99025437923239079</v>
      </c>
      <c r="AD2119" s="121">
        <f t="shared" si="346"/>
        <v>2.6059144570584933E-2</v>
      </c>
      <c r="AE2119" s="121" t="str">
        <f t="shared" si="347"/>
        <v/>
      </c>
      <c r="AF2119" s="121" t="str">
        <f t="shared" si="348"/>
        <v/>
      </c>
      <c r="BK2119" s="130"/>
      <c r="BL2119" s="130">
        <f t="shared" si="340"/>
        <v>10.169599999999924</v>
      </c>
      <c r="BM2119" s="147">
        <f t="shared" si="341"/>
        <v>0.17916439820723404</v>
      </c>
      <c r="BN2119" s="130">
        <f t="shared" si="342"/>
        <v>3.4721991272784747E-4</v>
      </c>
      <c r="BO2119" s="130" t="str">
        <f t="shared" si="338"/>
        <v/>
      </c>
      <c r="BP2119" s="122" t="str">
        <f t="shared" si="339"/>
        <v/>
      </c>
    </row>
    <row r="2120" spans="26:68" ht="20.100000000000001" customHeight="1" x14ac:dyDescent="0.25">
      <c r="Z2120" s="121">
        <v>1585</v>
      </c>
      <c r="AA2120" s="121">
        <f t="shared" si="343"/>
        <v>2.34</v>
      </c>
      <c r="AB2120" s="121">
        <f t="shared" si="344"/>
        <v>2.581657547158769E-2</v>
      </c>
      <c r="AC2120" s="121">
        <f t="shared" si="345"/>
        <v>0.99035813005464168</v>
      </c>
      <c r="AD2120" s="121">
        <f t="shared" si="346"/>
        <v>2.581657547158769E-2</v>
      </c>
      <c r="AE2120" s="121" t="str">
        <f t="shared" si="347"/>
        <v/>
      </c>
      <c r="AF2120" s="121" t="str">
        <f t="shared" si="348"/>
        <v/>
      </c>
      <c r="BK2120" s="130"/>
      <c r="BL2120" s="130">
        <f t="shared" si="340"/>
        <v>10.175999999999924</v>
      </c>
      <c r="BM2120" s="147">
        <f t="shared" si="341"/>
        <v>0.17881717829450619</v>
      </c>
      <c r="BN2120" s="130">
        <f t="shared" si="342"/>
        <v>3.4665521204749195E-4</v>
      </c>
      <c r="BO2120" s="130" t="str">
        <f t="shared" si="338"/>
        <v/>
      </c>
      <c r="BP2120" s="122" t="str">
        <f t="shared" si="339"/>
        <v/>
      </c>
    </row>
    <row r="2121" spans="26:68" ht="20.100000000000001" customHeight="1" x14ac:dyDescent="0.25">
      <c r="Z2121" s="121">
        <v>1586</v>
      </c>
      <c r="AA2121" s="121">
        <f t="shared" si="343"/>
        <v>2.3440000000000003</v>
      </c>
      <c r="AB2121" s="121">
        <f t="shared" si="344"/>
        <v>2.5575855087304096E-2</v>
      </c>
      <c r="AC2121" s="121">
        <f t="shared" si="345"/>
        <v>0.99046091430111638</v>
      </c>
      <c r="AD2121" s="121">
        <f t="shared" si="346"/>
        <v>2.5575855087304096E-2</v>
      </c>
      <c r="AE2121" s="121" t="str">
        <f t="shared" si="347"/>
        <v/>
      </c>
      <c r="AF2121" s="121" t="str">
        <f t="shared" si="348"/>
        <v/>
      </c>
      <c r="BK2121" s="130"/>
      <c r="BL2121" s="130">
        <f t="shared" si="340"/>
        <v>10.182399999999923</v>
      </c>
      <c r="BM2121" s="147">
        <f t="shared" si="341"/>
        <v>0.1784705230824587</v>
      </c>
      <c r="BN2121" s="130">
        <f t="shared" si="342"/>
        <v>3.4609108773756003E-4</v>
      </c>
      <c r="BO2121" s="130" t="str">
        <f t="shared" si="338"/>
        <v/>
      </c>
      <c r="BP2121" s="122" t="str">
        <f t="shared" si="339"/>
        <v/>
      </c>
    </row>
    <row r="2122" spans="26:68" ht="20.100000000000001" customHeight="1" x14ac:dyDescent="0.25">
      <c r="Z2122" s="130">
        <v>1587</v>
      </c>
      <c r="AA2122" s="121">
        <f t="shared" si="343"/>
        <v>2.3479999999999999</v>
      </c>
      <c r="AB2122" s="121">
        <f t="shared" si="344"/>
        <v>2.53369738469215E-2</v>
      </c>
      <c r="AC2122" s="121">
        <f t="shared" si="345"/>
        <v>0.99056273934753192</v>
      </c>
      <c r="AD2122" s="121">
        <f t="shared" si="346"/>
        <v>2.53369738469215E-2</v>
      </c>
      <c r="AE2122" s="121" t="str">
        <f t="shared" si="347"/>
        <v/>
      </c>
      <c r="AF2122" s="121" t="str">
        <f t="shared" si="348"/>
        <v/>
      </c>
      <c r="AM2122" s="130"/>
      <c r="AZ2122" s="130"/>
      <c r="BK2122" s="130"/>
      <c r="BL2122" s="130">
        <f t="shared" si="340"/>
        <v>10.188799999999922</v>
      </c>
      <c r="BM2122" s="147">
        <f t="shared" si="341"/>
        <v>0.17812443199472114</v>
      </c>
      <c r="BN2122" s="130">
        <f t="shared" si="342"/>
        <v>3.4552754040387268E-4</v>
      </c>
      <c r="BO2122" s="130" t="str">
        <f t="shared" si="338"/>
        <v/>
      </c>
      <c r="BP2122" s="122" t="str">
        <f t="shared" si="339"/>
        <v/>
      </c>
    </row>
    <row r="2123" spans="26:68" ht="20.100000000000001" customHeight="1" x14ac:dyDescent="0.25">
      <c r="Z2123" s="121">
        <v>1588</v>
      </c>
      <c r="AA2123" s="121">
        <f t="shared" si="343"/>
        <v>2.3520000000000003</v>
      </c>
      <c r="AB2123" s="121">
        <f t="shared" si="344"/>
        <v>2.5099922181077736E-2</v>
      </c>
      <c r="AC2123" s="121">
        <f t="shared" si="345"/>
        <v>0.9906636125313244</v>
      </c>
      <c r="AD2123" s="121">
        <f t="shared" si="346"/>
        <v>2.5099922181077736E-2</v>
      </c>
      <c r="AE2123" s="121" t="str">
        <f t="shared" si="347"/>
        <v/>
      </c>
      <c r="AF2123" s="121" t="str">
        <f t="shared" si="348"/>
        <v/>
      </c>
      <c r="BK2123" s="130"/>
      <c r="BL2123" s="130">
        <f t="shared" si="340"/>
        <v>10.195199999999922</v>
      </c>
      <c r="BM2123" s="147">
        <f t="shared" si="341"/>
        <v>0.17777890445431727</v>
      </c>
      <c r="BN2123" s="130">
        <f t="shared" si="342"/>
        <v>3.4496457064578379E-4</v>
      </c>
      <c r="BO2123" s="130" t="str">
        <f t="shared" si="338"/>
        <v/>
      </c>
      <c r="BP2123" s="122" t="str">
        <f t="shared" si="339"/>
        <v/>
      </c>
    </row>
    <row r="2124" spans="26:68" ht="20.100000000000001" customHeight="1" x14ac:dyDescent="0.25">
      <c r="Z2124" s="121">
        <v>1589</v>
      </c>
      <c r="AA2124" s="121">
        <f t="shared" si="343"/>
        <v>2.3559999999999999</v>
      </c>
      <c r="AB2124" s="121">
        <f t="shared" si="344"/>
        <v>2.4864690522457555E-2</v>
      </c>
      <c r="AC2124" s="121">
        <f t="shared" si="345"/>
        <v>0.99076354115165666</v>
      </c>
      <c r="AD2124" s="121">
        <f t="shared" si="346"/>
        <v>2.4864690522457555E-2</v>
      </c>
      <c r="AE2124" s="121" t="str">
        <f t="shared" si="347"/>
        <v/>
      </c>
      <c r="AF2124" s="121" t="str">
        <f t="shared" si="348"/>
        <v/>
      </c>
      <c r="BK2124" s="130"/>
      <c r="BL2124" s="130">
        <f t="shared" si="340"/>
        <v>10.201599999999921</v>
      </c>
      <c r="BM2124" s="147">
        <f t="shared" si="341"/>
        <v>0.17743393988367148</v>
      </c>
      <c r="BN2124" s="130">
        <f t="shared" si="342"/>
        <v>3.4440217905698511E-4</v>
      </c>
      <c r="BO2124" s="130" t="str">
        <f t="shared" si="338"/>
        <v/>
      </c>
      <c r="BP2124" s="122" t="str">
        <f t="shared" si="339"/>
        <v/>
      </c>
    </row>
    <row r="2125" spans="26:68" ht="20.100000000000001" customHeight="1" x14ac:dyDescent="0.25">
      <c r="Z2125" s="121">
        <v>1590</v>
      </c>
      <c r="AA2125" s="121">
        <f t="shared" si="343"/>
        <v>2.3600000000000003</v>
      </c>
      <c r="AB2125" s="121">
        <f t="shared" si="344"/>
        <v>2.4631269306382486E-2</v>
      </c>
      <c r="AC2125" s="121">
        <f t="shared" si="345"/>
        <v>0.99086253246942735</v>
      </c>
      <c r="AD2125" s="121">
        <f t="shared" si="346"/>
        <v>2.4631269306382486E-2</v>
      </c>
      <c r="AE2125" s="121" t="str">
        <f t="shared" si="347"/>
        <v/>
      </c>
      <c r="AF2125" s="121" t="str">
        <f t="shared" si="348"/>
        <v/>
      </c>
      <c r="BK2125" s="130"/>
      <c r="BL2125" s="130">
        <f t="shared" si="340"/>
        <v>10.20799999999992</v>
      </c>
      <c r="BM2125" s="147">
        <f t="shared" si="341"/>
        <v>0.1770895377046145</v>
      </c>
      <c r="BN2125" s="130">
        <f t="shared" si="342"/>
        <v>3.4384036622617242E-4</v>
      </c>
      <c r="BO2125" s="130" t="str">
        <f t="shared" si="338"/>
        <v/>
      </c>
      <c r="BP2125" s="122" t="str">
        <f t="shared" si="339"/>
        <v/>
      </c>
    </row>
    <row r="2126" spans="26:68" ht="20.100000000000001" customHeight="1" x14ac:dyDescent="0.25">
      <c r="Z2126" s="121">
        <v>1591</v>
      </c>
      <c r="AA2126" s="121">
        <f t="shared" si="343"/>
        <v>2.3639999999999999</v>
      </c>
      <c r="AB2126" s="121">
        <f t="shared" si="344"/>
        <v>2.4399648971395776E-2</v>
      </c>
      <c r="AC2126" s="121">
        <f t="shared" si="345"/>
        <v>0.9909605937072824</v>
      </c>
      <c r="AD2126" s="121">
        <f t="shared" si="346"/>
        <v>2.4399648971395776E-2</v>
      </c>
      <c r="AE2126" s="121" t="str">
        <f t="shared" si="347"/>
        <v/>
      </c>
      <c r="AF2126" s="121" t="str">
        <f t="shared" si="348"/>
        <v/>
      </c>
      <c r="BK2126" s="130"/>
      <c r="BL2126" s="130">
        <f t="shared" si="340"/>
        <v>10.21439999999992</v>
      </c>
      <c r="BM2126" s="147">
        <f t="shared" si="341"/>
        <v>0.17674569733838832</v>
      </c>
      <c r="BN2126" s="130">
        <f t="shared" si="342"/>
        <v>3.4327913273612953E-4</v>
      </c>
      <c r="BO2126" s="130" t="str">
        <f t="shared" si="338"/>
        <v/>
      </c>
      <c r="BP2126" s="122" t="str">
        <f t="shared" si="339"/>
        <v/>
      </c>
    </row>
    <row r="2127" spans="26:68" ht="20.100000000000001" customHeight="1" x14ac:dyDescent="0.25">
      <c r="Z2127" s="121">
        <v>1592</v>
      </c>
      <c r="AA2127" s="121">
        <f t="shared" si="343"/>
        <v>2.3680000000000003</v>
      </c>
      <c r="AB2127" s="121">
        <f t="shared" si="344"/>
        <v>2.416981995984083E-2</v>
      </c>
      <c r="AC2127" s="121">
        <f t="shared" si="345"/>
        <v>0.99105773204962955</v>
      </c>
      <c r="AD2127" s="121">
        <f t="shared" si="346"/>
        <v>2.416981995984083E-2</v>
      </c>
      <c r="AE2127" s="121" t="str">
        <f t="shared" si="347"/>
        <v/>
      </c>
      <c r="AF2127" s="121" t="str">
        <f t="shared" si="348"/>
        <v/>
      </c>
      <c r="BK2127" s="130"/>
      <c r="BL2127" s="130">
        <f t="shared" si="340"/>
        <v>10.220799999999919</v>
      </c>
      <c r="BM2127" s="147">
        <f t="shared" si="341"/>
        <v>0.17640241820565219</v>
      </c>
      <c r="BN2127" s="130">
        <f t="shared" si="342"/>
        <v>3.427184791640614E-4</v>
      </c>
      <c r="BO2127" s="130" t="str">
        <f t="shared" si="338"/>
        <v/>
      </c>
      <c r="BP2127" s="122" t="str">
        <f t="shared" si="339"/>
        <v/>
      </c>
    </row>
    <row r="2128" spans="26:68" ht="20.100000000000001" customHeight="1" x14ac:dyDescent="0.25">
      <c r="Z2128" s="121">
        <v>1593</v>
      </c>
      <c r="AA2128" s="121">
        <f t="shared" si="343"/>
        <v>2.3719999999999999</v>
      </c>
      <c r="AB2128" s="121">
        <f t="shared" si="344"/>
        <v>2.3941772718434669E-2</v>
      </c>
      <c r="AC2128" s="121">
        <f t="shared" si="345"/>
        <v>0.99115395464265443</v>
      </c>
      <c r="AD2128" s="121">
        <f t="shared" si="346"/>
        <v>2.3941772718434669E-2</v>
      </c>
      <c r="AE2128" s="121" t="str">
        <f t="shared" si="347"/>
        <v/>
      </c>
      <c r="AF2128" s="121" t="str">
        <f t="shared" si="348"/>
        <v/>
      </c>
      <c r="BK2128" s="130"/>
      <c r="BL2128" s="130">
        <f t="shared" si="340"/>
        <v>10.227199999999918</v>
      </c>
      <c r="BM2128" s="147">
        <f t="shared" si="341"/>
        <v>0.17605969972648813</v>
      </c>
      <c r="BN2128" s="130">
        <f t="shared" si="342"/>
        <v>3.4215840608184389E-4</v>
      </c>
      <c r="BO2128" s="130" t="str">
        <f t="shared" si="338"/>
        <v/>
      </c>
      <c r="BP2128" s="122" t="str">
        <f t="shared" si="339"/>
        <v/>
      </c>
    </row>
    <row r="2129" spans="26:68" ht="20.100000000000001" customHeight="1" x14ac:dyDescent="0.25">
      <c r="Z2129" s="130">
        <v>1594</v>
      </c>
      <c r="AA2129" s="121">
        <f t="shared" si="343"/>
        <v>2.3760000000000003</v>
      </c>
      <c r="AB2129" s="121">
        <f t="shared" si="344"/>
        <v>2.3715497698834836E-2</v>
      </c>
      <c r="AC2129" s="121">
        <f t="shared" si="345"/>
        <v>0.99124926859433915</v>
      </c>
      <c r="AD2129" s="121">
        <f t="shared" si="346"/>
        <v>2.3715497698834836E-2</v>
      </c>
      <c r="AE2129" s="121" t="str">
        <f t="shared" si="347"/>
        <v/>
      </c>
      <c r="AF2129" s="121" t="str">
        <f t="shared" si="348"/>
        <v/>
      </c>
      <c r="AM2129" s="130"/>
      <c r="AZ2129" s="130"/>
      <c r="BK2129" s="130"/>
      <c r="BL2129" s="130">
        <f t="shared" si="340"/>
        <v>10.233599999999917</v>
      </c>
      <c r="BM2129" s="147">
        <f t="shared" si="341"/>
        <v>0.17571754132040629</v>
      </c>
      <c r="BN2129" s="130">
        <f t="shared" si="342"/>
        <v>3.4159891405599607E-4</v>
      </c>
      <c r="BO2129" s="130" t="str">
        <f t="shared" si="338"/>
        <v/>
      </c>
      <c r="BP2129" s="122" t="str">
        <f t="shared" si="339"/>
        <v/>
      </c>
    </row>
    <row r="2130" spans="26:68" ht="20.100000000000001" customHeight="1" x14ac:dyDescent="0.25">
      <c r="Z2130" s="121">
        <v>1595</v>
      </c>
      <c r="AA2130" s="121">
        <f t="shared" si="343"/>
        <v>2.38</v>
      </c>
      <c r="AB2130" s="121">
        <f t="shared" si="344"/>
        <v>2.3490985358201363E-2</v>
      </c>
      <c r="AC2130" s="121">
        <f t="shared" si="345"/>
        <v>0.99134368097448344</v>
      </c>
      <c r="AD2130" s="121">
        <f t="shared" si="346"/>
        <v>2.3490985358201363E-2</v>
      </c>
      <c r="AE2130" s="121" t="str">
        <f t="shared" si="347"/>
        <v/>
      </c>
      <c r="AF2130" s="121" t="str">
        <f t="shared" si="348"/>
        <v/>
      </c>
      <c r="BK2130" s="130"/>
      <c r="BL2130" s="130">
        <f t="shared" si="340"/>
        <v>10.239999999999917</v>
      </c>
      <c r="BM2130" s="147">
        <f t="shared" si="341"/>
        <v>0.17537594240635029</v>
      </c>
      <c r="BN2130" s="130">
        <f t="shared" si="342"/>
        <v>3.4104000364729159E-4</v>
      </c>
      <c r="BO2130" s="130" t="str">
        <f t="shared" ref="BO2130:BO2193" si="349">IF(BM2130&lt;(1-$BK$534),BN2130,"")</f>
        <v/>
      </c>
      <c r="BP2130" s="122" t="str">
        <f t="shared" ref="BP2130:BP2193" si="350">IF(BM2130&lt;(1-$BK$540),BN2130,"")</f>
        <v/>
      </c>
    </row>
    <row r="2131" spans="26:68" ht="20.100000000000001" customHeight="1" x14ac:dyDescent="0.25">
      <c r="Z2131" s="121">
        <v>1596</v>
      </c>
      <c r="AA2131" s="121">
        <f t="shared" si="343"/>
        <v>2.3840000000000003</v>
      </c>
      <c r="AB2131" s="121">
        <f t="shared" si="344"/>
        <v>2.326822615975228E-2</v>
      </c>
      <c r="AC2131" s="121">
        <f t="shared" si="345"/>
        <v>0.99143719881472747</v>
      </c>
      <c r="AD2131" s="121">
        <f t="shared" si="346"/>
        <v>2.326822615975228E-2</v>
      </c>
      <c r="AE2131" s="121" t="str">
        <f t="shared" si="347"/>
        <v/>
      </c>
      <c r="AF2131" s="121" t="str">
        <f t="shared" si="348"/>
        <v/>
      </c>
      <c r="BK2131" s="130"/>
      <c r="BL2131" s="130">
        <f t="shared" ref="BL2131:BL2194" si="351">BL2130+$BO$526</f>
        <v>10.246399999999916</v>
      </c>
      <c r="BM2131" s="147">
        <f t="shared" ref="BM2131:BM2194" si="352">_xlfn.CHISQ.DIST.RT(BL2131,7)</f>
        <v>0.175034902402703</v>
      </c>
      <c r="BN2131" s="130">
        <f t="shared" ref="BN2131:BN2194" si="353">BM2131-BM2132</f>
        <v>3.4048167541100849E-4</v>
      </c>
      <c r="BO2131" s="130" t="str">
        <f t="shared" si="349"/>
        <v/>
      </c>
      <c r="BP2131" s="122" t="str">
        <f t="shared" si="350"/>
        <v/>
      </c>
    </row>
    <row r="2132" spans="26:68" ht="20.100000000000001" customHeight="1" x14ac:dyDescent="0.25">
      <c r="Z2132" s="121">
        <v>1597</v>
      </c>
      <c r="AA2132" s="121">
        <f t="shared" si="343"/>
        <v>2.3879999999999999</v>
      </c>
      <c r="AB2132" s="121">
        <f t="shared" si="344"/>
        <v>2.3047210573314027E-2</v>
      </c>
      <c r="AC2132" s="121">
        <f t="shared" si="345"/>
        <v>0.99152982910857712</v>
      </c>
      <c r="AD2132" s="121">
        <f t="shared" si="346"/>
        <v>2.3047210573314027E-2</v>
      </c>
      <c r="AE2132" s="121" t="str">
        <f t="shared" si="347"/>
        <v/>
      </c>
      <c r="AF2132" s="121" t="str">
        <f t="shared" si="348"/>
        <v/>
      </c>
      <c r="BK2132" s="130"/>
      <c r="BL2132" s="130">
        <f t="shared" si="351"/>
        <v>10.252799999999915</v>
      </c>
      <c r="BM2132" s="147">
        <f t="shared" si="352"/>
        <v>0.17469442072729199</v>
      </c>
      <c r="BN2132" s="130">
        <f t="shared" si="353"/>
        <v>3.399239298973733E-4</v>
      </c>
      <c r="BO2132" s="130" t="str">
        <f t="shared" si="349"/>
        <v/>
      </c>
      <c r="BP2132" s="122" t="str">
        <f t="shared" si="350"/>
        <v/>
      </c>
    </row>
    <row r="2133" spans="26:68" ht="20.100000000000001" customHeight="1" x14ac:dyDescent="0.25">
      <c r="Z2133" s="121">
        <v>1598</v>
      </c>
      <c r="AA2133" s="121">
        <f t="shared" si="343"/>
        <v>2.3920000000000003</v>
      </c>
      <c r="AB2133" s="121">
        <f t="shared" si="344"/>
        <v>2.2827929075865509E-2</v>
      </c>
      <c r="AC2133" s="121">
        <f t="shared" si="345"/>
        <v>0.9916215788114322</v>
      </c>
      <c r="AD2133" s="121">
        <f t="shared" si="346"/>
        <v>2.2827929075865509E-2</v>
      </c>
      <c r="AE2133" s="121" t="str">
        <f t="shared" si="347"/>
        <v/>
      </c>
      <c r="AF2133" s="121" t="str">
        <f t="shared" si="348"/>
        <v/>
      </c>
      <c r="BK2133" s="130"/>
      <c r="BL2133" s="130">
        <f t="shared" si="351"/>
        <v>10.259199999999915</v>
      </c>
      <c r="BM2133" s="147">
        <f t="shared" si="352"/>
        <v>0.17435449679739462</v>
      </c>
      <c r="BN2133" s="130">
        <f t="shared" si="353"/>
        <v>3.3936676765050633E-4</v>
      </c>
      <c r="BO2133" s="130" t="str">
        <f t="shared" si="349"/>
        <v/>
      </c>
      <c r="BP2133" s="122" t="str">
        <f t="shared" si="350"/>
        <v/>
      </c>
    </row>
    <row r="2134" spans="26:68" ht="20.100000000000001" customHeight="1" x14ac:dyDescent="0.25">
      <c r="Z2134" s="121">
        <v>1599</v>
      </c>
      <c r="AA2134" s="121">
        <f t="shared" si="343"/>
        <v>2.3959999999999999</v>
      </c>
      <c r="AB2134" s="121">
        <f t="shared" si="344"/>
        <v>2.2610372152077028E-2</v>
      </c>
      <c r="AC2134" s="121">
        <f t="shared" si="345"/>
        <v>0.99171245484061532</v>
      </c>
      <c r="AD2134" s="121">
        <f t="shared" si="346"/>
        <v>2.2610372152077028E-2</v>
      </c>
      <c r="AE2134" s="121" t="str">
        <f t="shared" si="347"/>
        <v/>
      </c>
      <c r="AF2134" s="121" t="str">
        <f t="shared" si="348"/>
        <v/>
      </c>
      <c r="BK2134" s="130"/>
      <c r="BL2134" s="130">
        <f t="shared" si="351"/>
        <v>10.265599999999914</v>
      </c>
      <c r="BM2134" s="147">
        <f t="shared" si="352"/>
        <v>0.17401513002974411</v>
      </c>
      <c r="BN2134" s="130">
        <f t="shared" si="353"/>
        <v>3.3881018921036454E-4</v>
      </c>
      <c r="BO2134" s="130" t="str">
        <f t="shared" si="349"/>
        <v/>
      </c>
      <c r="BP2134" s="122" t="str">
        <f t="shared" si="350"/>
        <v/>
      </c>
    </row>
    <row r="2135" spans="26:68" ht="20.100000000000001" customHeight="1" x14ac:dyDescent="0.25">
      <c r="Z2135" s="130">
        <v>1600</v>
      </c>
      <c r="AA2135" s="121">
        <f t="shared" ref="AA2135:AA2198" si="354">$AA$529+(Z2135*$AA$532)</f>
        <v>2.4000000000000004</v>
      </c>
      <c r="AB2135" s="121">
        <f t="shared" ref="AB2135:AB2198" si="355">_xlfn.NORM.DIST(AA2135,AA$525,AA$526,0)</f>
        <v>2.2394530294842882E-2</v>
      </c>
      <c r="AC2135" s="121">
        <f t="shared" ref="AC2135:AC2198" si="356">_xlfn.NORM.DIST(AA2135,AA$525,AA$526,1)</f>
        <v>0.99180246407540384</v>
      </c>
      <c r="AD2135" s="121">
        <f t="shared" ref="AD2135:AD2198" si="357">IF(OR(AC2135&lt;$AE$531,AC2135&gt;$AE$532),AB2135,"")</f>
        <v>2.2394530294842882E-2</v>
      </c>
      <c r="AE2135" s="121" t="str">
        <f t="shared" ref="AE2135:AE2198" si="358">IF(AND(AC2135&gt;$AE$531,AC2135&lt;$AE$532),AB2135,"")</f>
        <v/>
      </c>
      <c r="AF2135" s="121" t="str">
        <f t="shared" ref="AF2135:AF2198" si="359">IF(AB2135=MAX($AB$535:$AB$2535),AB2135,"")</f>
        <v/>
      </c>
      <c r="AM2135" s="130"/>
      <c r="AZ2135" s="130"/>
      <c r="BK2135" s="130"/>
      <c r="BL2135" s="130">
        <f t="shared" si="351"/>
        <v>10.271999999999913</v>
      </c>
      <c r="BM2135" s="147">
        <f t="shared" si="352"/>
        <v>0.17367631984053375</v>
      </c>
      <c r="BN2135" s="130">
        <f t="shared" si="353"/>
        <v>3.3825419510988275E-4</v>
      </c>
      <c r="BO2135" s="130" t="str">
        <f t="shared" si="349"/>
        <v/>
      </c>
      <c r="BP2135" s="122" t="str">
        <f t="shared" si="350"/>
        <v/>
      </c>
    </row>
    <row r="2136" spans="26:68" ht="20.100000000000001" customHeight="1" x14ac:dyDescent="0.25">
      <c r="Z2136" s="121">
        <v>1601</v>
      </c>
      <c r="AA2136" s="121">
        <f t="shared" si="354"/>
        <v>2.4039999999999999</v>
      </c>
      <c r="AB2136" s="121">
        <f t="shared" si="355"/>
        <v>2.2180394005808821E-2</v>
      </c>
      <c r="AC2136" s="121">
        <f t="shared" si="356"/>
        <v>0.99189161335706455</v>
      </c>
      <c r="AD2136" s="121">
        <f t="shared" si="357"/>
        <v>2.2180394005808821E-2</v>
      </c>
      <c r="AE2136" s="121" t="str">
        <f t="shared" si="358"/>
        <v/>
      </c>
      <c r="AF2136" s="121" t="str">
        <f t="shared" si="359"/>
        <v/>
      </c>
      <c r="BK2136" s="130"/>
      <c r="BL2136" s="130">
        <f t="shared" si="351"/>
        <v>10.278399999999912</v>
      </c>
      <c r="BM2136" s="147">
        <f t="shared" si="352"/>
        <v>0.17333806564542387</v>
      </c>
      <c r="BN2136" s="130">
        <f t="shared" si="353"/>
        <v>3.3769878587824875E-4</v>
      </c>
      <c r="BO2136" s="130" t="str">
        <f t="shared" si="349"/>
        <v/>
      </c>
      <c r="BP2136" s="122" t="str">
        <f t="shared" si="350"/>
        <v/>
      </c>
    </row>
    <row r="2137" spans="26:68" ht="20.100000000000001" customHeight="1" x14ac:dyDescent="0.25">
      <c r="Z2137" s="121">
        <v>1602</v>
      </c>
      <c r="AA2137" s="121">
        <f t="shared" si="354"/>
        <v>2.4080000000000004</v>
      </c>
      <c r="AB2137" s="121">
        <f t="shared" si="355"/>
        <v>2.1967953795893193E-2</v>
      </c>
      <c r="AC2137" s="121">
        <f t="shared" si="356"/>
        <v>0.9919799094888887</v>
      </c>
      <c r="AD2137" s="121">
        <f t="shared" si="357"/>
        <v>2.1967953795893193E-2</v>
      </c>
      <c r="AE2137" s="121" t="str">
        <f t="shared" si="358"/>
        <v/>
      </c>
      <c r="AF2137" s="121" t="str">
        <f t="shared" si="359"/>
        <v/>
      </c>
      <c r="BK2137" s="130"/>
      <c r="BL2137" s="130">
        <f t="shared" si="351"/>
        <v>10.284799999999912</v>
      </c>
      <c r="BM2137" s="147">
        <f t="shared" si="352"/>
        <v>0.17300036685954562</v>
      </c>
      <c r="BN2137" s="130">
        <f t="shared" si="353"/>
        <v>3.3714396203779473E-4</v>
      </c>
      <c r="BO2137" s="130" t="str">
        <f t="shared" si="349"/>
        <v/>
      </c>
      <c r="BP2137" s="122" t="str">
        <f t="shared" si="350"/>
        <v/>
      </c>
    </row>
    <row r="2138" spans="26:68" ht="20.100000000000001" customHeight="1" x14ac:dyDescent="0.25">
      <c r="Z2138" s="121">
        <v>1603</v>
      </c>
      <c r="AA2138" s="121">
        <f t="shared" si="354"/>
        <v>2.4119999999999999</v>
      </c>
      <c r="AB2138" s="121">
        <f t="shared" si="355"/>
        <v>2.1757200185802975E-2</v>
      </c>
      <c r="AC2138" s="121">
        <f t="shared" si="356"/>
        <v>0.99206735923623102</v>
      </c>
      <c r="AD2138" s="121">
        <f t="shared" si="357"/>
        <v>2.1757200185802975E-2</v>
      </c>
      <c r="AE2138" s="121" t="str">
        <f t="shared" si="358"/>
        <v/>
      </c>
      <c r="AF2138" s="121" t="str">
        <f t="shared" si="359"/>
        <v/>
      </c>
      <c r="BK2138" s="130"/>
      <c r="BL2138" s="130">
        <f t="shared" si="351"/>
        <v>10.291199999999911</v>
      </c>
      <c r="BM2138" s="147">
        <f t="shared" si="352"/>
        <v>0.17266322289750782</v>
      </c>
      <c r="BN2138" s="130">
        <f t="shared" si="353"/>
        <v>3.3658972410685606E-4</v>
      </c>
      <c r="BO2138" s="130" t="str">
        <f t="shared" si="349"/>
        <v/>
      </c>
      <c r="BP2138" s="122" t="str">
        <f t="shared" si="350"/>
        <v/>
      </c>
    </row>
    <row r="2139" spans="26:68" ht="20.100000000000001" customHeight="1" x14ac:dyDescent="0.25">
      <c r="Z2139" s="121">
        <v>1604</v>
      </c>
      <c r="AA2139" s="121">
        <f t="shared" si="354"/>
        <v>2.4160000000000004</v>
      </c>
      <c r="AB2139" s="121">
        <f t="shared" si="355"/>
        <v>2.154812370654343E-2</v>
      </c>
      <c r="AC2139" s="121">
        <f t="shared" si="356"/>
        <v>0.99215396932654909</v>
      </c>
      <c r="AD2139" s="121">
        <f t="shared" si="357"/>
        <v>2.154812370654343E-2</v>
      </c>
      <c r="AE2139" s="121" t="str">
        <f t="shared" si="358"/>
        <v/>
      </c>
      <c r="AF2139" s="121" t="str">
        <f t="shared" si="359"/>
        <v/>
      </c>
      <c r="BK2139" s="130"/>
      <c r="BL2139" s="130">
        <f t="shared" si="351"/>
        <v>10.29759999999991</v>
      </c>
      <c r="BM2139" s="147">
        <f t="shared" si="352"/>
        <v>0.17232663317340097</v>
      </c>
      <c r="BN2139" s="130">
        <f t="shared" si="353"/>
        <v>3.3603607259796719E-4</v>
      </c>
      <c r="BO2139" s="130" t="str">
        <f t="shared" si="349"/>
        <v/>
      </c>
      <c r="BP2139" s="122" t="str">
        <f t="shared" si="350"/>
        <v/>
      </c>
    </row>
    <row r="2140" spans="26:68" ht="20.100000000000001" customHeight="1" x14ac:dyDescent="0.25">
      <c r="Z2140" s="121">
        <v>1605</v>
      </c>
      <c r="AA2140" s="121">
        <f t="shared" si="354"/>
        <v>2.42</v>
      </c>
      <c r="AB2140" s="121">
        <f t="shared" si="355"/>
        <v>2.1340714899922782E-2</v>
      </c>
      <c r="AC2140" s="121">
        <f t="shared" si="356"/>
        <v>0.99223974644944635</v>
      </c>
      <c r="AD2140" s="121">
        <f t="shared" si="357"/>
        <v>2.1340714899922782E-2</v>
      </c>
      <c r="AE2140" s="121" t="str">
        <f t="shared" si="358"/>
        <v/>
      </c>
      <c r="AF2140" s="121" t="str">
        <f t="shared" si="359"/>
        <v/>
      </c>
      <c r="BK2140" s="130"/>
      <c r="BL2140" s="130">
        <f t="shared" si="351"/>
        <v>10.30399999999991</v>
      </c>
      <c r="BM2140" s="147">
        <f t="shared" si="352"/>
        <v>0.171990597100803</v>
      </c>
      <c r="BN2140" s="130">
        <f t="shared" si="353"/>
        <v>3.3548300801763964E-4</v>
      </c>
      <c r="BO2140" s="130" t="str">
        <f t="shared" si="349"/>
        <v/>
      </c>
      <c r="BP2140" s="122" t="str">
        <f t="shared" si="350"/>
        <v/>
      </c>
    </row>
    <row r="2141" spans="26:68" ht="20.100000000000001" customHeight="1" x14ac:dyDescent="0.25">
      <c r="Z2141" s="121">
        <v>1606</v>
      </c>
      <c r="AA2141" s="121">
        <f t="shared" si="354"/>
        <v>2.4240000000000004</v>
      </c>
      <c r="AB2141" s="121">
        <f t="shared" si="355"/>
        <v>2.1134964319050459E-2</v>
      </c>
      <c r="AC2141" s="121">
        <f t="shared" si="356"/>
        <v>0.99232469725671568</v>
      </c>
      <c r="AD2141" s="121">
        <f t="shared" si="357"/>
        <v>2.1134964319050459E-2</v>
      </c>
      <c r="AE2141" s="121" t="str">
        <f t="shared" si="358"/>
        <v/>
      </c>
      <c r="AF2141" s="121" t="str">
        <f t="shared" si="359"/>
        <v/>
      </c>
      <c r="BK2141" s="130"/>
      <c r="BL2141" s="130">
        <f t="shared" si="351"/>
        <v>10.310399999999909</v>
      </c>
      <c r="BM2141" s="147">
        <f t="shared" si="352"/>
        <v>0.17165511409278536</v>
      </c>
      <c r="BN2141" s="130">
        <f t="shared" si="353"/>
        <v>3.349305308684436E-4</v>
      </c>
      <c r="BO2141" s="130" t="str">
        <f t="shared" si="349"/>
        <v/>
      </c>
      <c r="BP2141" s="122" t="str">
        <f t="shared" si="350"/>
        <v/>
      </c>
    </row>
    <row r="2142" spans="26:68" ht="20.100000000000001" customHeight="1" x14ac:dyDescent="0.25">
      <c r="Z2142" s="130">
        <v>1607</v>
      </c>
      <c r="AA2142" s="121">
        <f t="shared" si="354"/>
        <v>2.4279999999999999</v>
      </c>
      <c r="AB2142" s="121">
        <f t="shared" si="355"/>
        <v>2.0930862528830304E-2</v>
      </c>
      <c r="AC2142" s="121">
        <f t="shared" si="356"/>
        <v>0.99240882836238575</v>
      </c>
      <c r="AD2142" s="121">
        <f t="shared" si="357"/>
        <v>2.0930862528830304E-2</v>
      </c>
      <c r="AE2142" s="121" t="str">
        <f t="shared" si="358"/>
        <v/>
      </c>
      <c r="AF2142" s="121" t="str">
        <f t="shared" si="359"/>
        <v/>
      </c>
      <c r="AM2142" s="130"/>
      <c r="AZ2142" s="130"/>
      <c r="BK2142" s="130"/>
      <c r="BL2142" s="130">
        <f t="shared" si="351"/>
        <v>10.316799999999908</v>
      </c>
      <c r="BM2142" s="147">
        <f t="shared" si="352"/>
        <v>0.17132018356191692</v>
      </c>
      <c r="BN2142" s="130">
        <f t="shared" si="353"/>
        <v>3.3437864164670428E-4</v>
      </c>
      <c r="BO2142" s="130" t="str">
        <f t="shared" si="349"/>
        <v/>
      </c>
      <c r="BP2142" s="122" t="str">
        <f t="shared" si="350"/>
        <v/>
      </c>
    </row>
    <row r="2143" spans="26:68" ht="20.100000000000001" customHeight="1" x14ac:dyDescent="0.25">
      <c r="Z2143" s="121">
        <v>1608</v>
      </c>
      <c r="AA2143" s="121">
        <f t="shared" si="354"/>
        <v>2.4320000000000004</v>
      </c>
      <c r="AB2143" s="121">
        <f t="shared" si="355"/>
        <v>2.0728400106447466E-2</v>
      </c>
      <c r="AC2143" s="121">
        <f t="shared" si="356"/>
        <v>0.9924921463427695</v>
      </c>
      <c r="AD2143" s="121">
        <f t="shared" si="357"/>
        <v>2.0728400106447466E-2</v>
      </c>
      <c r="AE2143" s="121" t="str">
        <f t="shared" si="358"/>
        <v/>
      </c>
      <c r="AF2143" s="121" t="str">
        <f t="shared" si="359"/>
        <v/>
      </c>
      <c r="BK2143" s="130"/>
      <c r="BL2143" s="130">
        <f t="shared" si="351"/>
        <v>10.323199999999908</v>
      </c>
      <c r="BM2143" s="147">
        <f t="shared" si="352"/>
        <v>0.17098580492027021</v>
      </c>
      <c r="BN2143" s="130">
        <f t="shared" si="353"/>
        <v>3.3382734084372312E-4</v>
      </c>
      <c r="BO2143" s="130" t="str">
        <f t="shared" si="349"/>
        <v/>
      </c>
      <c r="BP2143" s="122" t="str">
        <f t="shared" si="350"/>
        <v/>
      </c>
    </row>
    <row r="2144" spans="26:68" ht="20.100000000000001" customHeight="1" x14ac:dyDescent="0.25">
      <c r="Z2144" s="121">
        <v>1609</v>
      </c>
      <c r="AA2144" s="121">
        <f t="shared" si="354"/>
        <v>2.4359999999999999</v>
      </c>
      <c r="AB2144" s="121">
        <f t="shared" si="355"/>
        <v>2.0527567641850292E-2</v>
      </c>
      <c r="AC2144" s="121">
        <f t="shared" si="356"/>
        <v>0.99257465773651377</v>
      </c>
      <c r="AD2144" s="121">
        <f t="shared" si="357"/>
        <v>2.0527567641850292E-2</v>
      </c>
      <c r="AE2144" s="121" t="str">
        <f t="shared" si="358"/>
        <v/>
      </c>
      <c r="AF2144" s="121" t="str">
        <f t="shared" si="359"/>
        <v/>
      </c>
      <c r="BK2144" s="130"/>
      <c r="BL2144" s="130">
        <f t="shared" si="351"/>
        <v>10.329599999999907</v>
      </c>
      <c r="BM2144" s="147">
        <f t="shared" si="352"/>
        <v>0.17065197757942649</v>
      </c>
      <c r="BN2144" s="130">
        <f t="shared" si="353"/>
        <v>3.3327662894599985E-4</v>
      </c>
      <c r="BO2144" s="130" t="str">
        <f t="shared" si="349"/>
        <v/>
      </c>
      <c r="BP2144" s="122" t="str">
        <f t="shared" si="350"/>
        <v/>
      </c>
    </row>
    <row r="2145" spans="26:68" ht="20.100000000000001" customHeight="1" x14ac:dyDescent="0.25">
      <c r="Z2145" s="121">
        <v>1610</v>
      </c>
      <c r="AA2145" s="121">
        <f t="shared" si="354"/>
        <v>2.4400000000000004</v>
      </c>
      <c r="AB2145" s="121">
        <f t="shared" si="355"/>
        <v>2.032835573822582E-2</v>
      </c>
      <c r="AC2145" s="121">
        <f t="shared" si="356"/>
        <v>0.99265636904465171</v>
      </c>
      <c r="AD2145" s="121">
        <f t="shared" si="357"/>
        <v>2.032835573822582E-2</v>
      </c>
      <c r="AE2145" s="121" t="str">
        <f t="shared" si="358"/>
        <v/>
      </c>
      <c r="AF2145" s="121" t="str">
        <f t="shared" si="359"/>
        <v/>
      </c>
      <c r="BK2145" s="130"/>
      <c r="BL2145" s="130">
        <f t="shared" si="351"/>
        <v>10.335999999999906</v>
      </c>
      <c r="BM2145" s="147">
        <f t="shared" si="352"/>
        <v>0.17031870095048049</v>
      </c>
      <c r="BN2145" s="130">
        <f t="shared" si="353"/>
        <v>3.3272650643431656E-4</v>
      </c>
      <c r="BO2145" s="130" t="str">
        <f t="shared" si="349"/>
        <v/>
      </c>
      <c r="BP2145" s="122" t="str">
        <f t="shared" si="350"/>
        <v/>
      </c>
    </row>
    <row r="2146" spans="26:68" ht="20.100000000000001" customHeight="1" x14ac:dyDescent="0.25">
      <c r="Z2146" s="121">
        <v>1611</v>
      </c>
      <c r="AA2146" s="121">
        <f t="shared" si="354"/>
        <v>2.444</v>
      </c>
      <c r="AB2146" s="121">
        <f t="shared" si="355"/>
        <v>2.0130755012470348E-2</v>
      </c>
      <c r="AC2146" s="121">
        <f t="shared" si="356"/>
        <v>0.99273728673065609</v>
      </c>
      <c r="AD2146" s="121">
        <f t="shared" si="357"/>
        <v>2.0130755012470348E-2</v>
      </c>
      <c r="AE2146" s="121" t="str">
        <f t="shared" si="358"/>
        <v/>
      </c>
      <c r="AF2146" s="121" t="str">
        <f t="shared" si="359"/>
        <v/>
      </c>
      <c r="BK2146" s="130"/>
      <c r="BL2146" s="130">
        <f t="shared" si="351"/>
        <v>10.342399999999905</v>
      </c>
      <c r="BM2146" s="147">
        <f t="shared" si="352"/>
        <v>0.16998597444404617</v>
      </c>
      <c r="BN2146" s="130">
        <f t="shared" si="353"/>
        <v>3.3217697378454258E-4</v>
      </c>
      <c r="BO2146" s="130" t="str">
        <f t="shared" si="349"/>
        <v/>
      </c>
      <c r="BP2146" s="122" t="str">
        <f t="shared" si="350"/>
        <v/>
      </c>
    </row>
    <row r="2147" spans="26:68" ht="20.100000000000001" customHeight="1" x14ac:dyDescent="0.25">
      <c r="Z2147" s="121">
        <v>1612</v>
      </c>
      <c r="AA2147" s="121">
        <f t="shared" si="354"/>
        <v>2.4480000000000004</v>
      </c>
      <c r="AB2147" s="121">
        <f t="shared" si="355"/>
        <v>1.9934756095653629E-2</v>
      </c>
      <c r="AC2147" s="121">
        <f t="shared" si="356"/>
        <v>0.99281741722049599</v>
      </c>
      <c r="AD2147" s="121">
        <f t="shared" si="357"/>
        <v>1.9934756095653629E-2</v>
      </c>
      <c r="AE2147" s="121" t="str">
        <f t="shared" si="358"/>
        <v/>
      </c>
      <c r="AF2147" s="121" t="str">
        <f t="shared" si="359"/>
        <v/>
      </c>
      <c r="BK2147" s="130"/>
      <c r="BL2147" s="130">
        <f t="shared" si="351"/>
        <v>10.348799999999905</v>
      </c>
      <c r="BM2147" s="147">
        <f t="shared" si="352"/>
        <v>0.16965379747026163</v>
      </c>
      <c r="BN2147" s="130">
        <f t="shared" si="353"/>
        <v>3.3162803146727371E-4</v>
      </c>
      <c r="BO2147" s="130" t="str">
        <f t="shared" si="349"/>
        <v/>
      </c>
      <c r="BP2147" s="122" t="str">
        <f t="shared" si="350"/>
        <v/>
      </c>
    </row>
    <row r="2148" spans="26:68" ht="20.100000000000001" customHeight="1" x14ac:dyDescent="0.25">
      <c r="Z2148" s="130">
        <v>1613</v>
      </c>
      <c r="AA2148" s="121">
        <f t="shared" si="354"/>
        <v>2.452</v>
      </c>
      <c r="AB2148" s="121">
        <f t="shared" si="355"/>
        <v>1.9740349633478135E-2</v>
      </c>
      <c r="AC2148" s="121">
        <f t="shared" si="356"/>
        <v>0.99289676690269357</v>
      </c>
      <c r="AD2148" s="121">
        <f t="shared" si="357"/>
        <v>1.9740349633478135E-2</v>
      </c>
      <c r="AE2148" s="121" t="str">
        <f t="shared" si="358"/>
        <v/>
      </c>
      <c r="AF2148" s="121" t="str">
        <f t="shared" si="359"/>
        <v/>
      </c>
      <c r="AM2148" s="130"/>
      <c r="AZ2148" s="130"/>
      <c r="BK2148" s="130"/>
      <c r="BL2148" s="130">
        <f t="shared" si="351"/>
        <v>10.355199999999904</v>
      </c>
      <c r="BM2148" s="147">
        <f t="shared" si="352"/>
        <v>0.16932216943879436</v>
      </c>
      <c r="BN2148" s="130">
        <f t="shared" si="353"/>
        <v>3.3107967994797094E-4</v>
      </c>
      <c r="BO2148" s="130" t="str">
        <f t="shared" si="349"/>
        <v/>
      </c>
      <c r="BP2148" s="122" t="str">
        <f t="shared" si="350"/>
        <v/>
      </c>
    </row>
    <row r="2149" spans="26:68" ht="20.100000000000001" customHeight="1" x14ac:dyDescent="0.25">
      <c r="Z2149" s="121">
        <v>1614</v>
      </c>
      <c r="AA2149" s="121">
        <f t="shared" si="354"/>
        <v>2.4560000000000004</v>
      </c>
      <c r="AB2149" s="121">
        <f t="shared" si="355"/>
        <v>1.9547526286731981E-2</v>
      </c>
      <c r="AC2149" s="121">
        <f t="shared" si="356"/>
        <v>0.99297534212838379</v>
      </c>
      <c r="AD2149" s="121">
        <f t="shared" si="357"/>
        <v>1.9547526286731981E-2</v>
      </c>
      <c r="AE2149" s="121" t="str">
        <f t="shared" si="358"/>
        <v/>
      </c>
      <c r="AF2149" s="121" t="str">
        <f t="shared" si="359"/>
        <v/>
      </c>
      <c r="BK2149" s="130"/>
      <c r="BL2149" s="130">
        <f t="shared" si="351"/>
        <v>10.361599999999903</v>
      </c>
      <c r="BM2149" s="147">
        <f t="shared" si="352"/>
        <v>0.16899108975884639</v>
      </c>
      <c r="BN2149" s="130">
        <f t="shared" si="353"/>
        <v>3.3053191968701601E-4</v>
      </c>
      <c r="BO2149" s="130" t="str">
        <f t="shared" si="349"/>
        <v/>
      </c>
      <c r="BP2149" s="122" t="str">
        <f t="shared" si="350"/>
        <v/>
      </c>
    </row>
    <row r="2150" spans="26:68" ht="20.100000000000001" customHeight="1" x14ac:dyDescent="0.25">
      <c r="Z2150" s="121">
        <v>1615</v>
      </c>
      <c r="AA2150" s="121">
        <f t="shared" si="354"/>
        <v>2.46</v>
      </c>
      <c r="AB2150" s="121">
        <f t="shared" si="355"/>
        <v>1.9356276731736961E-2</v>
      </c>
      <c r="AC2150" s="121">
        <f t="shared" si="356"/>
        <v>0.99305314921137566</v>
      </c>
      <c r="AD2150" s="121">
        <f t="shared" si="357"/>
        <v>1.9356276731736961E-2</v>
      </c>
      <c r="AE2150" s="121" t="str">
        <f t="shared" si="358"/>
        <v/>
      </c>
      <c r="AF2150" s="121" t="str">
        <f t="shared" si="359"/>
        <v/>
      </c>
      <c r="BK2150" s="130"/>
      <c r="BL2150" s="130">
        <f t="shared" si="351"/>
        <v>10.367999999999903</v>
      </c>
      <c r="BM2150" s="147">
        <f t="shared" si="352"/>
        <v>0.16866055783915937</v>
      </c>
      <c r="BN2150" s="130">
        <f t="shared" si="353"/>
        <v>3.2998475113954484E-4</v>
      </c>
      <c r="BO2150" s="130" t="str">
        <f t="shared" si="349"/>
        <v/>
      </c>
      <c r="BP2150" s="122" t="str">
        <f t="shared" si="350"/>
        <v/>
      </c>
    </row>
    <row r="2151" spans="26:68" ht="20.100000000000001" customHeight="1" x14ac:dyDescent="0.25">
      <c r="Z2151" s="121">
        <v>1616</v>
      </c>
      <c r="AA2151" s="121">
        <f t="shared" si="354"/>
        <v>2.4640000000000004</v>
      </c>
      <c r="AB2151" s="121">
        <f t="shared" si="355"/>
        <v>1.9166591660790239E-2</v>
      </c>
      <c r="AC2151" s="121">
        <f t="shared" si="356"/>
        <v>0.9931301944282156</v>
      </c>
      <c r="AD2151" s="121">
        <f t="shared" si="357"/>
        <v>1.9166591660790239E-2</v>
      </c>
      <c r="AE2151" s="121" t="str">
        <f t="shared" si="358"/>
        <v/>
      </c>
      <c r="AF2151" s="121" t="str">
        <f t="shared" si="359"/>
        <v/>
      </c>
      <c r="BK2151" s="130"/>
      <c r="BL2151" s="130">
        <f t="shared" si="351"/>
        <v>10.374399999999902</v>
      </c>
      <c r="BM2151" s="147">
        <f t="shared" si="352"/>
        <v>0.16833057308801982</v>
      </c>
      <c r="BN2151" s="130">
        <f t="shared" si="353"/>
        <v>3.2943817475622472E-4</v>
      </c>
      <c r="BO2151" s="130" t="str">
        <f t="shared" si="349"/>
        <v/>
      </c>
      <c r="BP2151" s="122" t="str">
        <f t="shared" si="350"/>
        <v/>
      </c>
    </row>
    <row r="2152" spans="26:68" ht="20.100000000000001" customHeight="1" x14ac:dyDescent="0.25">
      <c r="Z2152" s="121">
        <v>1617</v>
      </c>
      <c r="AA2152" s="121">
        <f t="shared" si="354"/>
        <v>2.468</v>
      </c>
      <c r="AB2152" s="121">
        <f t="shared" si="355"/>
        <v>1.897846178260116E-2</v>
      </c>
      <c r="AC2152" s="121">
        <f t="shared" si="356"/>
        <v>0.99320648401825162</v>
      </c>
      <c r="AD2152" s="121">
        <f t="shared" si="357"/>
        <v>1.897846178260116E-2</v>
      </c>
      <c r="AE2152" s="121" t="str">
        <f t="shared" si="358"/>
        <v/>
      </c>
      <c r="AF2152" s="121" t="str">
        <f t="shared" si="359"/>
        <v/>
      </c>
      <c r="BK2152" s="130"/>
      <c r="BL2152" s="130">
        <f t="shared" si="351"/>
        <v>10.380799999999901</v>
      </c>
      <c r="BM2152" s="147">
        <f t="shared" si="352"/>
        <v>0.1680011349132636</v>
      </c>
      <c r="BN2152" s="130">
        <f t="shared" si="353"/>
        <v>3.2889219098125588E-4</v>
      </c>
      <c r="BO2152" s="130" t="str">
        <f t="shared" si="349"/>
        <v/>
      </c>
      <c r="BP2152" s="122" t="str">
        <f t="shared" si="350"/>
        <v/>
      </c>
    </row>
    <row r="2153" spans="26:68" ht="20.100000000000001" customHeight="1" x14ac:dyDescent="0.25">
      <c r="Z2153" s="121">
        <v>1618</v>
      </c>
      <c r="AA2153" s="121">
        <f t="shared" si="354"/>
        <v>2.4720000000000004</v>
      </c>
      <c r="AB2153" s="121">
        <f t="shared" si="355"/>
        <v>1.8791877822721813E-2</v>
      </c>
      <c r="AC2153" s="121">
        <f t="shared" si="356"/>
        <v>0.99328202418370004</v>
      </c>
      <c r="AD2153" s="121">
        <f t="shared" si="357"/>
        <v>1.8791877822721813E-2</v>
      </c>
      <c r="AE2153" s="121" t="str">
        <f t="shared" si="358"/>
        <v/>
      </c>
      <c r="AF2153" s="121" t="str">
        <f t="shared" si="359"/>
        <v/>
      </c>
      <c r="BK2153" s="130"/>
      <c r="BL2153" s="130">
        <f t="shared" si="351"/>
        <v>10.387199999999901</v>
      </c>
      <c r="BM2153" s="147">
        <f t="shared" si="352"/>
        <v>0.16767224272228234</v>
      </c>
      <c r="BN2153" s="130">
        <f t="shared" si="353"/>
        <v>3.2834680025525809E-4</v>
      </c>
      <c r="BO2153" s="130" t="str">
        <f t="shared" si="349"/>
        <v/>
      </c>
      <c r="BP2153" s="122" t="str">
        <f t="shared" si="350"/>
        <v/>
      </c>
    </row>
    <row r="2154" spans="26:68" ht="20.100000000000001" customHeight="1" x14ac:dyDescent="0.25">
      <c r="Z2154" s="121">
        <v>1619</v>
      </c>
      <c r="AA2154" s="121">
        <f t="shared" si="354"/>
        <v>2.476</v>
      </c>
      <c r="AB2154" s="121">
        <f t="shared" si="355"/>
        <v>1.8606830523972679E-2</v>
      </c>
      <c r="AC2154" s="121">
        <f t="shared" si="356"/>
        <v>0.99335682108971413</v>
      </c>
      <c r="AD2154" s="121">
        <f t="shared" si="357"/>
        <v>1.8606830523972679E-2</v>
      </c>
      <c r="AE2154" s="121" t="str">
        <f t="shared" si="358"/>
        <v/>
      </c>
      <c r="AF2154" s="121" t="str">
        <f t="shared" si="359"/>
        <v/>
      </c>
      <c r="BK2154" s="130"/>
      <c r="BL2154" s="130">
        <f t="shared" si="351"/>
        <v>10.3935999999999</v>
      </c>
      <c r="BM2154" s="147">
        <f t="shared" si="352"/>
        <v>0.16734389592202709</v>
      </c>
      <c r="BN2154" s="130">
        <f t="shared" si="353"/>
        <v>3.278020030131612E-4</v>
      </c>
      <c r="BO2154" s="130" t="str">
        <f t="shared" si="349"/>
        <v/>
      </c>
      <c r="BP2154" s="122" t="str">
        <f t="shared" si="350"/>
        <v/>
      </c>
    </row>
    <row r="2155" spans="26:68" ht="20.100000000000001" customHeight="1" x14ac:dyDescent="0.25">
      <c r="Z2155" s="130">
        <v>1620</v>
      </c>
      <c r="AA2155" s="121">
        <f t="shared" si="354"/>
        <v>2.4800000000000004</v>
      </c>
      <c r="AB2155" s="121">
        <f t="shared" si="355"/>
        <v>1.8423310646862031E-2</v>
      </c>
      <c r="AC2155" s="121">
        <f t="shared" si="356"/>
        <v>0.9934308808644533</v>
      </c>
      <c r="AD2155" s="121">
        <f t="shared" si="357"/>
        <v>1.8423310646862031E-2</v>
      </c>
      <c r="AE2155" s="121" t="str">
        <f t="shared" si="358"/>
        <v/>
      </c>
      <c r="AF2155" s="121" t="str">
        <f t="shared" si="359"/>
        <v/>
      </c>
      <c r="AM2155" s="130"/>
      <c r="AZ2155" s="130"/>
      <c r="BK2155" s="130"/>
      <c r="BL2155" s="130">
        <f t="shared" si="351"/>
        <v>10.399999999999899</v>
      </c>
      <c r="BM2155" s="147">
        <f t="shared" si="352"/>
        <v>0.16701609391901392</v>
      </c>
      <c r="BN2155" s="130">
        <f t="shared" si="353"/>
        <v>3.2725779968476032E-4</v>
      </c>
      <c r="BO2155" s="130" t="str">
        <f t="shared" si="349"/>
        <v/>
      </c>
      <c r="BP2155" s="122" t="str">
        <f t="shared" si="350"/>
        <v/>
      </c>
    </row>
    <row r="2156" spans="26:68" ht="20.100000000000001" customHeight="1" x14ac:dyDescent="0.25">
      <c r="Z2156" s="121">
        <v>1621</v>
      </c>
      <c r="AA2156" s="121">
        <f t="shared" si="354"/>
        <v>2.484</v>
      </c>
      <c r="AB2156" s="121">
        <f t="shared" si="355"/>
        <v>1.824130897000055E-2</v>
      </c>
      <c r="AC2156" s="121">
        <f t="shared" si="356"/>
        <v>0.9935042095991552</v>
      </c>
      <c r="AD2156" s="121">
        <f t="shared" si="357"/>
        <v>1.824130897000055E-2</v>
      </c>
      <c r="AE2156" s="121" t="str">
        <f t="shared" si="358"/>
        <v/>
      </c>
      <c r="AF2156" s="121" t="str">
        <f t="shared" si="359"/>
        <v/>
      </c>
      <c r="BK2156" s="130"/>
      <c r="BL2156" s="130">
        <f t="shared" si="351"/>
        <v>10.406399999999898</v>
      </c>
      <c r="BM2156" s="147">
        <f t="shared" si="352"/>
        <v>0.16668883611932916</v>
      </c>
      <c r="BN2156" s="130">
        <f t="shared" si="353"/>
        <v>3.2671419069493779E-4</v>
      </c>
      <c r="BO2156" s="130" t="str">
        <f t="shared" si="349"/>
        <v/>
      </c>
      <c r="BP2156" s="122" t="str">
        <f t="shared" si="350"/>
        <v/>
      </c>
    </row>
    <row r="2157" spans="26:68" ht="20.100000000000001" customHeight="1" x14ac:dyDescent="0.25">
      <c r="Z2157" s="121">
        <v>1622</v>
      </c>
      <c r="AA2157" s="121">
        <f t="shared" si="354"/>
        <v>2.4880000000000004</v>
      </c>
      <c r="AB2157" s="121">
        <f t="shared" si="355"/>
        <v>1.8060816290509676E-2</v>
      </c>
      <c r="AC2157" s="121">
        <f t="shared" si="356"/>
        <v>0.99357681334820891</v>
      </c>
      <c r="AD2157" s="121">
        <f t="shared" si="357"/>
        <v>1.8060816290509676E-2</v>
      </c>
      <c r="AE2157" s="121" t="str">
        <f t="shared" si="358"/>
        <v/>
      </c>
      <c r="AF2157" s="121" t="str">
        <f t="shared" si="359"/>
        <v/>
      </c>
      <c r="BK2157" s="130"/>
      <c r="BL2157" s="130">
        <f t="shared" si="351"/>
        <v>10.412799999999898</v>
      </c>
      <c r="BM2157" s="147">
        <f t="shared" si="352"/>
        <v>0.16636212192863423</v>
      </c>
      <c r="BN2157" s="130">
        <f t="shared" si="353"/>
        <v>3.2617117646366323E-4</v>
      </c>
      <c r="BO2157" s="130" t="str">
        <f t="shared" si="349"/>
        <v/>
      </c>
      <c r="BP2157" s="122" t="str">
        <f t="shared" si="350"/>
        <v/>
      </c>
    </row>
    <row r="2158" spans="26:68" ht="20.100000000000001" customHeight="1" x14ac:dyDescent="0.25">
      <c r="Z2158" s="121">
        <v>1623</v>
      </c>
      <c r="AA2158" s="121">
        <f t="shared" si="354"/>
        <v>2.492</v>
      </c>
      <c r="AB2158" s="121">
        <f t="shared" si="355"/>
        <v>1.7881823424425094E-2</v>
      </c>
      <c r="AC2158" s="121">
        <f t="shared" si="356"/>
        <v>0.99364869812922962</v>
      </c>
      <c r="AD2158" s="121">
        <f t="shared" si="357"/>
        <v>1.7881823424425094E-2</v>
      </c>
      <c r="AE2158" s="121" t="str">
        <f t="shared" si="358"/>
        <v/>
      </c>
      <c r="AF2158" s="121" t="str">
        <f t="shared" si="359"/>
        <v/>
      </c>
      <c r="BK2158" s="130"/>
      <c r="BL2158" s="130">
        <f t="shared" si="351"/>
        <v>10.419199999999897</v>
      </c>
      <c r="BM2158" s="147">
        <f t="shared" si="352"/>
        <v>0.16603595075217056</v>
      </c>
      <c r="BN2158" s="130">
        <f t="shared" si="353"/>
        <v>3.2562875740599351E-4</v>
      </c>
      <c r="BO2158" s="130" t="str">
        <f t="shared" si="349"/>
        <v/>
      </c>
      <c r="BP2158" s="122" t="str">
        <f t="shared" si="350"/>
        <v/>
      </c>
    </row>
    <row r="2159" spans="26:68" ht="20.100000000000001" customHeight="1" x14ac:dyDescent="0.25">
      <c r="Z2159" s="121">
        <v>1624</v>
      </c>
      <c r="AA2159" s="121">
        <f t="shared" si="354"/>
        <v>2.4960000000000004</v>
      </c>
      <c r="AB2159" s="121">
        <f t="shared" si="355"/>
        <v>1.7704321207094198E-2</v>
      </c>
      <c r="AC2159" s="121">
        <f t="shared" si="356"/>
        <v>0.9937198699231351</v>
      </c>
      <c r="AD2159" s="121">
        <f t="shared" si="357"/>
        <v>1.7704321207094198E-2</v>
      </c>
      <c r="AE2159" s="121" t="str">
        <f t="shared" si="358"/>
        <v/>
      </c>
      <c r="AF2159" s="121" t="str">
        <f t="shared" si="359"/>
        <v/>
      </c>
      <c r="BK2159" s="130"/>
      <c r="BL2159" s="130">
        <f t="shared" si="351"/>
        <v>10.425599999999896</v>
      </c>
      <c r="BM2159" s="147">
        <f t="shared" si="352"/>
        <v>0.16571032199476457</v>
      </c>
      <c r="BN2159" s="130">
        <f t="shared" si="353"/>
        <v>3.2508693393171195E-4</v>
      </c>
      <c r="BO2159" s="130" t="str">
        <f t="shared" si="349"/>
        <v/>
      </c>
      <c r="BP2159" s="122" t="str">
        <f t="shared" si="350"/>
        <v/>
      </c>
    </row>
    <row r="2160" spans="26:68" ht="20.100000000000001" customHeight="1" x14ac:dyDescent="0.25">
      <c r="Z2160" s="121">
        <v>1625</v>
      </c>
      <c r="AA2160" s="121">
        <f t="shared" si="354"/>
        <v>2.5</v>
      </c>
      <c r="AB2160" s="121">
        <f t="shared" si="355"/>
        <v>1.752830049356854E-2</v>
      </c>
      <c r="AC2160" s="121">
        <f t="shared" si="356"/>
        <v>0.99379033467422384</v>
      </c>
      <c r="AD2160" s="121">
        <f t="shared" si="357"/>
        <v>1.752830049356854E-2</v>
      </c>
      <c r="AE2160" s="121" t="str">
        <f t="shared" si="358"/>
        <v/>
      </c>
      <c r="AF2160" s="121" t="str">
        <f t="shared" si="359"/>
        <v/>
      </c>
      <c r="BK2160" s="130"/>
      <c r="BL2160" s="130">
        <f t="shared" si="351"/>
        <v>10.431999999999896</v>
      </c>
      <c r="BM2160" s="147">
        <f t="shared" si="352"/>
        <v>0.16538523506083286</v>
      </c>
      <c r="BN2160" s="130">
        <f t="shared" si="353"/>
        <v>3.2454570644638303E-4</v>
      </c>
      <c r="BO2160" s="130" t="str">
        <f t="shared" si="349"/>
        <v/>
      </c>
      <c r="BP2160" s="122" t="str">
        <f t="shared" si="350"/>
        <v/>
      </c>
    </row>
    <row r="2161" spans="26:68" ht="20.100000000000001" customHeight="1" x14ac:dyDescent="0.25">
      <c r="Z2161" s="130">
        <v>1626</v>
      </c>
      <c r="AA2161" s="121">
        <f t="shared" si="354"/>
        <v>2.5040000000000004</v>
      </c>
      <c r="AB2161" s="121">
        <f t="shared" si="355"/>
        <v>1.7353752158990383E-2</v>
      </c>
      <c r="AC2161" s="121">
        <f t="shared" si="356"/>
        <v>0.99386009829025468</v>
      </c>
      <c r="AD2161" s="121">
        <f t="shared" si="357"/>
        <v>1.7353752158990383E-2</v>
      </c>
      <c r="AE2161" s="121" t="str">
        <f t="shared" si="358"/>
        <v/>
      </c>
      <c r="AF2161" s="121" t="str">
        <f t="shared" si="359"/>
        <v/>
      </c>
      <c r="AM2161" s="130"/>
      <c r="AZ2161" s="130"/>
      <c r="BK2161" s="130"/>
      <c r="BL2161" s="130">
        <f t="shared" si="351"/>
        <v>10.438399999999895</v>
      </c>
      <c r="BM2161" s="147">
        <f t="shared" si="352"/>
        <v>0.16506068935438648</v>
      </c>
      <c r="BN2161" s="130">
        <f t="shared" si="353"/>
        <v>3.2400507534957601E-4</v>
      </c>
      <c r="BO2161" s="130" t="str">
        <f t="shared" si="349"/>
        <v/>
      </c>
      <c r="BP2161" s="122" t="str">
        <f t="shared" si="350"/>
        <v/>
      </c>
    </row>
    <row r="2162" spans="26:68" ht="20.100000000000001" customHeight="1" x14ac:dyDescent="0.25">
      <c r="Z2162" s="121">
        <v>1627</v>
      </c>
      <c r="AA2162" s="121">
        <f t="shared" si="354"/>
        <v>2.508</v>
      </c>
      <c r="AB2162" s="121">
        <f t="shared" si="355"/>
        <v>1.7180667098974263E-2</v>
      </c>
      <c r="AC2162" s="121">
        <f t="shared" si="356"/>
        <v>0.99392916664252762</v>
      </c>
      <c r="AD2162" s="121">
        <f t="shared" si="357"/>
        <v>1.7180667098974263E-2</v>
      </c>
      <c r="AE2162" s="121" t="str">
        <f t="shared" si="358"/>
        <v/>
      </c>
      <c r="AF2162" s="121" t="str">
        <f t="shared" si="359"/>
        <v/>
      </c>
      <c r="BK2162" s="130"/>
      <c r="BL2162" s="130">
        <f t="shared" si="351"/>
        <v>10.444799999999894</v>
      </c>
      <c r="BM2162" s="147">
        <f t="shared" si="352"/>
        <v>0.1647366842790369</v>
      </c>
      <c r="BN2162" s="130">
        <f t="shared" si="353"/>
        <v>3.2346504103678009E-4</v>
      </c>
      <c r="BO2162" s="130" t="str">
        <f t="shared" si="349"/>
        <v/>
      </c>
      <c r="BP2162" s="122" t="str">
        <f t="shared" si="350"/>
        <v/>
      </c>
    </row>
    <row r="2163" spans="26:68" ht="20.100000000000001" customHeight="1" x14ac:dyDescent="0.25">
      <c r="Z2163" s="121">
        <v>1628</v>
      </c>
      <c r="AA2163" s="121">
        <f t="shared" si="354"/>
        <v>2.5120000000000005</v>
      </c>
      <c r="AB2163" s="121">
        <f t="shared" si="355"/>
        <v>1.7009036229982642E-2</v>
      </c>
      <c r="AC2163" s="121">
        <f t="shared" si="356"/>
        <v>0.99399754556596687</v>
      </c>
      <c r="AD2163" s="121">
        <f t="shared" si="357"/>
        <v>1.7009036229982642E-2</v>
      </c>
      <c r="AE2163" s="121" t="str">
        <f t="shared" si="358"/>
        <v/>
      </c>
      <c r="AF2163" s="121" t="str">
        <f t="shared" si="359"/>
        <v/>
      </c>
      <c r="BK2163" s="130"/>
      <c r="BL2163" s="130">
        <f t="shared" si="351"/>
        <v>10.451199999999893</v>
      </c>
      <c r="BM2163" s="147">
        <f t="shared" si="352"/>
        <v>0.16441321923800012</v>
      </c>
      <c r="BN2163" s="130">
        <f t="shared" si="353"/>
        <v>3.2292560389829417E-4</v>
      </c>
      <c r="BO2163" s="130" t="str">
        <f t="shared" si="349"/>
        <v/>
      </c>
      <c r="BP2163" s="122" t="str">
        <f t="shared" si="350"/>
        <v/>
      </c>
    </row>
    <row r="2164" spans="26:68" ht="20.100000000000001" customHeight="1" x14ac:dyDescent="0.25">
      <c r="Z2164" s="121">
        <v>1629</v>
      </c>
      <c r="AA2164" s="121">
        <f t="shared" si="354"/>
        <v>2.516</v>
      </c>
      <c r="AB2164" s="121">
        <f t="shared" si="355"/>
        <v>1.6838850489696671E-2</v>
      </c>
      <c r="AC2164" s="121">
        <f t="shared" si="356"/>
        <v>0.99406524085920478</v>
      </c>
      <c r="AD2164" s="121">
        <f t="shared" si="357"/>
        <v>1.6838850489696671E-2</v>
      </c>
      <c r="AE2164" s="121" t="str">
        <f t="shared" si="358"/>
        <v/>
      </c>
      <c r="AF2164" s="121" t="str">
        <f t="shared" si="359"/>
        <v/>
      </c>
      <c r="BK2164" s="130"/>
      <c r="BL2164" s="130">
        <f t="shared" si="351"/>
        <v>10.457599999999893</v>
      </c>
      <c r="BM2164" s="147">
        <f t="shared" si="352"/>
        <v>0.16409029363410182</v>
      </c>
      <c r="BN2164" s="130">
        <f t="shared" si="353"/>
        <v>3.2238676431958768E-4</v>
      </c>
      <c r="BO2164" s="130" t="str">
        <f t="shared" si="349"/>
        <v/>
      </c>
      <c r="BP2164" s="122" t="str">
        <f t="shared" si="350"/>
        <v/>
      </c>
    </row>
    <row r="2165" spans="26:68" ht="20.100000000000001" customHeight="1" x14ac:dyDescent="0.25">
      <c r="Z2165" s="121">
        <v>1630</v>
      </c>
      <c r="AA2165" s="121">
        <f t="shared" si="354"/>
        <v>2.5200000000000005</v>
      </c>
      <c r="AB2165" s="121">
        <f t="shared" si="355"/>
        <v>1.6670100837381043E-2</v>
      </c>
      <c r="AC2165" s="121">
        <f t="shared" si="356"/>
        <v>0.99413225828466745</v>
      </c>
      <c r="AD2165" s="121">
        <f t="shared" si="357"/>
        <v>1.6670100837381043E-2</v>
      </c>
      <c r="AE2165" s="121" t="str">
        <f t="shared" si="358"/>
        <v/>
      </c>
      <c r="AF2165" s="121" t="str">
        <f t="shared" si="359"/>
        <v/>
      </c>
      <c r="BK2165" s="130"/>
      <c r="BL2165" s="130">
        <f t="shared" si="351"/>
        <v>10.463999999999892</v>
      </c>
      <c r="BM2165" s="147">
        <f t="shared" si="352"/>
        <v>0.16376790686978224</v>
      </c>
      <c r="BN2165" s="130">
        <f t="shared" si="353"/>
        <v>3.2184852268157815E-4</v>
      </c>
      <c r="BO2165" s="130" t="str">
        <f t="shared" si="349"/>
        <v/>
      </c>
      <c r="BP2165" s="122" t="str">
        <f t="shared" si="350"/>
        <v/>
      </c>
    </row>
    <row r="2166" spans="26:68" ht="20.100000000000001" customHeight="1" x14ac:dyDescent="0.25">
      <c r="Z2166" s="121">
        <v>1631</v>
      </c>
      <c r="AA2166" s="121">
        <f t="shared" si="354"/>
        <v>2.524</v>
      </c>
      <c r="AB2166" s="121">
        <f t="shared" si="355"/>
        <v>1.6502778254243983E-2</v>
      </c>
      <c r="AC2166" s="121">
        <f t="shared" si="356"/>
        <v>0.99419860356866174</v>
      </c>
      <c r="AD2166" s="121">
        <f t="shared" si="357"/>
        <v>1.6502778254243983E-2</v>
      </c>
      <c r="AE2166" s="121" t="str">
        <f t="shared" si="358"/>
        <v/>
      </c>
      <c r="AF2166" s="121" t="str">
        <f t="shared" si="359"/>
        <v/>
      </c>
      <c r="BK2166" s="130"/>
      <c r="BL2166" s="130">
        <f t="shared" si="351"/>
        <v>10.470399999999891</v>
      </c>
      <c r="BM2166" s="147">
        <f t="shared" si="352"/>
        <v>0.16344605834710066</v>
      </c>
      <c r="BN2166" s="130">
        <f t="shared" si="353"/>
        <v>3.2131087935938218E-4</v>
      </c>
      <c r="BO2166" s="130" t="str">
        <f t="shared" si="349"/>
        <v/>
      </c>
      <c r="BP2166" s="122" t="str">
        <f t="shared" si="350"/>
        <v/>
      </c>
    </row>
    <row r="2167" spans="26:68" ht="20.100000000000001" customHeight="1" x14ac:dyDescent="0.25">
      <c r="Z2167" s="121">
        <v>1632</v>
      </c>
      <c r="AA2167" s="121">
        <f t="shared" si="354"/>
        <v>2.5280000000000005</v>
      </c>
      <c r="AB2167" s="121">
        <f t="shared" si="355"/>
        <v>1.6336873743791388E-2</v>
      </c>
      <c r="AC2167" s="121">
        <f t="shared" si="356"/>
        <v>0.99426428240146403</v>
      </c>
      <c r="AD2167" s="121">
        <f t="shared" si="357"/>
        <v>1.6336873743791388E-2</v>
      </c>
      <c r="AE2167" s="121" t="str">
        <f t="shared" si="358"/>
        <v/>
      </c>
      <c r="AF2167" s="121" t="str">
        <f t="shared" si="359"/>
        <v/>
      </c>
      <c r="BK2167" s="130"/>
      <c r="BL2167" s="130">
        <f t="shared" si="351"/>
        <v>10.476799999999891</v>
      </c>
      <c r="BM2167" s="147">
        <f t="shared" si="352"/>
        <v>0.16312474746774128</v>
      </c>
      <c r="BN2167" s="130">
        <f t="shared" si="353"/>
        <v>3.2077383472453591E-4</v>
      </c>
      <c r="BO2167" s="130" t="str">
        <f t="shared" si="349"/>
        <v/>
      </c>
      <c r="BP2167" s="122" t="str">
        <f t="shared" si="350"/>
        <v/>
      </c>
    </row>
    <row r="2168" spans="26:68" ht="20.100000000000001" customHeight="1" x14ac:dyDescent="0.25">
      <c r="Z2168" s="130">
        <v>1633</v>
      </c>
      <c r="AA2168" s="121">
        <f t="shared" si="354"/>
        <v>2.532</v>
      </c>
      <c r="AB2168" s="121">
        <f t="shared" si="355"/>
        <v>1.6172378332176187E-2</v>
      </c>
      <c r="AC2168" s="121">
        <f t="shared" si="356"/>
        <v>0.99432930043740952</v>
      </c>
      <c r="AD2168" s="121">
        <f t="shared" si="357"/>
        <v>1.6172378332176187E-2</v>
      </c>
      <c r="AE2168" s="121" t="str">
        <f t="shared" si="358"/>
        <v/>
      </c>
      <c r="AF2168" s="121" t="str">
        <f t="shared" si="359"/>
        <v/>
      </c>
      <c r="AM2168" s="130"/>
      <c r="AZ2168" s="130"/>
      <c r="BK2168" s="130"/>
      <c r="BL2168" s="130">
        <f t="shared" si="351"/>
        <v>10.48319999999989</v>
      </c>
      <c r="BM2168" s="147">
        <f t="shared" si="352"/>
        <v>0.16280397363301674</v>
      </c>
      <c r="BN2168" s="130">
        <f t="shared" si="353"/>
        <v>3.2023738914305211E-4</v>
      </c>
      <c r="BO2168" s="130" t="str">
        <f t="shared" si="349"/>
        <v/>
      </c>
      <c r="BP2168" s="122" t="str">
        <f t="shared" si="350"/>
        <v/>
      </c>
    </row>
    <row r="2169" spans="26:68" ht="20.100000000000001" customHeight="1" x14ac:dyDescent="0.25">
      <c r="Z2169" s="121">
        <v>1634</v>
      </c>
      <c r="AA2169" s="121">
        <f t="shared" si="354"/>
        <v>2.5360000000000005</v>
      </c>
      <c r="AB2169" s="121">
        <f t="shared" si="355"/>
        <v>1.6009283068541783E-2</v>
      </c>
      <c r="AC2169" s="121">
        <f t="shared" si="356"/>
        <v>0.99439366329498435</v>
      </c>
      <c r="AD2169" s="121">
        <f t="shared" si="357"/>
        <v>1.6009283068541783E-2</v>
      </c>
      <c r="AE2169" s="121" t="str">
        <f t="shared" si="358"/>
        <v/>
      </c>
      <c r="AF2169" s="121" t="str">
        <f t="shared" si="359"/>
        <v/>
      </c>
      <c r="BK2169" s="130"/>
      <c r="BL2169" s="130">
        <f t="shared" si="351"/>
        <v>10.489599999999889</v>
      </c>
      <c r="BM2169" s="147">
        <f t="shared" si="352"/>
        <v>0.16248373624387369</v>
      </c>
      <c r="BN2169" s="130">
        <f t="shared" si="353"/>
        <v>3.1970154297619735E-4</v>
      </c>
      <c r="BO2169" s="130" t="str">
        <f t="shared" si="349"/>
        <v/>
      </c>
      <c r="BP2169" s="122" t="str">
        <f t="shared" si="350"/>
        <v/>
      </c>
    </row>
    <row r="2170" spans="26:68" ht="20.100000000000001" customHeight="1" x14ac:dyDescent="0.25">
      <c r="Z2170" s="121">
        <v>1635</v>
      </c>
      <c r="AA2170" s="121">
        <f t="shared" si="354"/>
        <v>2.54</v>
      </c>
      <c r="AB2170" s="121">
        <f t="shared" si="355"/>
        <v>1.5847579025360818E-2</v>
      </c>
      <c r="AC2170" s="121">
        <f t="shared" si="356"/>
        <v>0.99445737655691735</v>
      </c>
      <c r="AD2170" s="121">
        <f t="shared" si="357"/>
        <v>1.5847579025360818E-2</v>
      </c>
      <c r="AE2170" s="121" t="str">
        <f t="shared" si="358"/>
        <v/>
      </c>
      <c r="AF2170" s="121" t="str">
        <f t="shared" si="359"/>
        <v/>
      </c>
      <c r="BK2170" s="130"/>
      <c r="BL2170" s="130">
        <f t="shared" si="351"/>
        <v>10.495999999999889</v>
      </c>
      <c r="BM2170" s="147">
        <f t="shared" si="352"/>
        <v>0.16216403470089749</v>
      </c>
      <c r="BN2170" s="130">
        <f t="shared" si="353"/>
        <v>3.1916629658065854E-4</v>
      </c>
      <c r="BO2170" s="130" t="str">
        <f t="shared" si="349"/>
        <v/>
      </c>
      <c r="BP2170" s="122" t="str">
        <f t="shared" si="350"/>
        <v/>
      </c>
    </row>
    <row r="2171" spans="26:68" ht="20.100000000000001" customHeight="1" x14ac:dyDescent="0.25">
      <c r="Z2171" s="121">
        <v>1636</v>
      </c>
      <c r="AA2171" s="121">
        <f t="shared" si="354"/>
        <v>2.5440000000000005</v>
      </c>
      <c r="AB2171" s="121">
        <f t="shared" si="355"/>
        <v>1.56872572987681E-2</v>
      </c>
      <c r="AC2171" s="121">
        <f t="shared" si="356"/>
        <v>0.99452044577027487</v>
      </c>
      <c r="AD2171" s="121">
        <f t="shared" si="357"/>
        <v>1.56872572987681E-2</v>
      </c>
      <c r="AE2171" s="121" t="str">
        <f t="shared" si="358"/>
        <v/>
      </c>
      <c r="AF2171" s="121" t="str">
        <f t="shared" si="359"/>
        <v/>
      </c>
      <c r="BK2171" s="130"/>
      <c r="BL2171" s="130">
        <f t="shared" si="351"/>
        <v>10.502399999999888</v>
      </c>
      <c r="BM2171" s="147">
        <f t="shared" si="352"/>
        <v>0.16184486840431683</v>
      </c>
      <c r="BN2171" s="130">
        <f t="shared" si="353"/>
        <v>3.1863165030818208E-4</v>
      </c>
      <c r="BO2171" s="130" t="str">
        <f t="shared" si="349"/>
        <v/>
      </c>
      <c r="BP2171" s="122" t="str">
        <f t="shared" si="350"/>
        <v/>
      </c>
    </row>
    <row r="2172" spans="26:68" ht="20.100000000000001" customHeight="1" x14ac:dyDescent="0.25">
      <c r="Z2172" s="121">
        <v>1637</v>
      </c>
      <c r="AA2172" s="121">
        <f t="shared" si="354"/>
        <v>2.548</v>
      </c>
      <c r="AB2172" s="121">
        <f t="shared" si="355"/>
        <v>1.5528309008888823E-2</v>
      </c>
      <c r="AC2172" s="121">
        <f t="shared" si="356"/>
        <v>0.99458287644655541</v>
      </c>
      <c r="AD2172" s="121">
        <f t="shared" si="357"/>
        <v>1.5528309008888823E-2</v>
      </c>
      <c r="AE2172" s="121" t="str">
        <f t="shared" si="358"/>
        <v/>
      </c>
      <c r="AF2172" s="121" t="str">
        <f t="shared" si="359"/>
        <v/>
      </c>
      <c r="BK2172" s="130"/>
      <c r="BL2172" s="130">
        <f t="shared" si="351"/>
        <v>10.508799999999887</v>
      </c>
      <c r="BM2172" s="147">
        <f t="shared" si="352"/>
        <v>0.16152623675400865</v>
      </c>
      <c r="BN2172" s="130">
        <f t="shared" si="353"/>
        <v>3.1809760450615676E-4</v>
      </c>
      <c r="BO2172" s="130" t="str">
        <f t="shared" si="349"/>
        <v/>
      </c>
      <c r="BP2172" s="122" t="str">
        <f t="shared" si="350"/>
        <v/>
      </c>
    </row>
    <row r="2173" spans="26:68" ht="20.100000000000001" customHeight="1" x14ac:dyDescent="0.25">
      <c r="Z2173" s="121">
        <v>1638</v>
      </c>
      <c r="AA2173" s="121">
        <f t="shared" si="354"/>
        <v>2.5520000000000005</v>
      </c>
      <c r="AB2173" s="121">
        <f t="shared" si="355"/>
        <v>1.537072530016103E-2</v>
      </c>
      <c r="AC2173" s="121">
        <f t="shared" si="356"/>
        <v>0.99464467406178647</v>
      </c>
      <c r="AD2173" s="121">
        <f t="shared" si="357"/>
        <v>1.537072530016103E-2</v>
      </c>
      <c r="AE2173" s="121" t="str">
        <f t="shared" si="358"/>
        <v/>
      </c>
      <c r="AF2173" s="121" t="str">
        <f t="shared" si="359"/>
        <v/>
      </c>
      <c r="BK2173" s="130"/>
      <c r="BL2173" s="130">
        <f t="shared" si="351"/>
        <v>10.515199999999886</v>
      </c>
      <c r="BM2173" s="147">
        <f t="shared" si="352"/>
        <v>0.16120813914950249</v>
      </c>
      <c r="BN2173" s="130">
        <f t="shared" si="353"/>
        <v>3.1756415951661454E-4</v>
      </c>
      <c r="BO2173" s="130" t="str">
        <f t="shared" si="349"/>
        <v/>
      </c>
      <c r="BP2173" s="122" t="str">
        <f t="shared" si="350"/>
        <v/>
      </c>
    </row>
    <row r="2174" spans="26:68" ht="20.100000000000001" customHeight="1" x14ac:dyDescent="0.25">
      <c r="Z2174" s="130">
        <v>1639</v>
      </c>
      <c r="AA2174" s="121">
        <f t="shared" si="354"/>
        <v>2.556</v>
      </c>
      <c r="AB2174" s="121">
        <f t="shared" si="355"/>
        <v>1.5214497341653437E-2</v>
      </c>
      <c r="AC2174" s="121">
        <f t="shared" si="356"/>
        <v>0.99470584405662255</v>
      </c>
      <c r="AD2174" s="121">
        <f t="shared" si="357"/>
        <v>1.5214497341653437E-2</v>
      </c>
      <c r="AE2174" s="121" t="str">
        <f t="shared" si="358"/>
        <v/>
      </c>
      <c r="AF2174" s="121" t="str">
        <f t="shared" si="359"/>
        <v/>
      </c>
      <c r="AM2174" s="130"/>
      <c r="AZ2174" s="130"/>
      <c r="BK2174" s="130"/>
      <c r="BL2174" s="130">
        <f t="shared" si="351"/>
        <v>10.521599999999886</v>
      </c>
      <c r="BM2174" s="147">
        <f t="shared" si="352"/>
        <v>0.16089057498998588</v>
      </c>
      <c r="BN2174" s="130">
        <f t="shared" si="353"/>
        <v>3.1703131567736853E-4</v>
      </c>
      <c r="BO2174" s="130" t="str">
        <f t="shared" si="349"/>
        <v/>
      </c>
      <c r="BP2174" s="122" t="str">
        <f t="shared" si="350"/>
        <v/>
      </c>
    </row>
    <row r="2175" spans="26:68" ht="20.100000000000001" customHeight="1" x14ac:dyDescent="0.25">
      <c r="Z2175" s="121">
        <v>1640</v>
      </c>
      <c r="AA2175" s="121">
        <f t="shared" si="354"/>
        <v>2.5600000000000005</v>
      </c>
      <c r="AB2175" s="121">
        <f t="shared" si="355"/>
        <v>1.505961632737743E-2</v>
      </c>
      <c r="AC2175" s="121">
        <f t="shared" si="356"/>
        <v>0.99476639183644422</v>
      </c>
      <c r="AD2175" s="121">
        <f t="shared" si="357"/>
        <v>1.505961632737743E-2</v>
      </c>
      <c r="AE2175" s="121" t="str">
        <f t="shared" si="358"/>
        <v/>
      </c>
      <c r="AF2175" s="121" t="str">
        <f t="shared" si="359"/>
        <v/>
      </c>
      <c r="BK2175" s="130"/>
      <c r="BL2175" s="130">
        <f t="shared" si="351"/>
        <v>10.527999999999885</v>
      </c>
      <c r="BM2175" s="147">
        <f t="shared" si="352"/>
        <v>0.16057354367430851</v>
      </c>
      <c r="BN2175" s="130">
        <f t="shared" si="353"/>
        <v>3.1649907332148564E-4</v>
      </c>
      <c r="BO2175" s="130" t="str">
        <f t="shared" si="349"/>
        <v/>
      </c>
      <c r="BP2175" s="122" t="str">
        <f t="shared" si="350"/>
        <v/>
      </c>
    </row>
    <row r="2176" spans="26:68" ht="20.100000000000001" customHeight="1" x14ac:dyDescent="0.25">
      <c r="Z2176" s="121">
        <v>1641</v>
      </c>
      <c r="AA2176" s="121">
        <f t="shared" si="354"/>
        <v>2.5640000000000001</v>
      </c>
      <c r="AB2176" s="121">
        <f t="shared" si="355"/>
        <v>1.4906073476594639E-2</v>
      </c>
      <c r="AC2176" s="121">
        <f t="shared" si="356"/>
        <v>0.99482632277145844</v>
      </c>
      <c r="AD2176" s="121">
        <f t="shared" si="357"/>
        <v>1.4906073476594639E-2</v>
      </c>
      <c r="AE2176" s="121" t="str">
        <f t="shared" si="358"/>
        <v/>
      </c>
      <c r="AF2176" s="121" t="str">
        <f t="shared" si="359"/>
        <v/>
      </c>
      <c r="BK2176" s="130"/>
      <c r="BL2176" s="130">
        <f t="shared" si="351"/>
        <v>10.534399999999884</v>
      </c>
      <c r="BM2176" s="147">
        <f t="shared" si="352"/>
        <v>0.16025704460098703</v>
      </c>
      <c r="BN2176" s="130">
        <f t="shared" si="353"/>
        <v>3.1596743277717554E-4</v>
      </c>
      <c r="BO2176" s="130" t="str">
        <f t="shared" si="349"/>
        <v/>
      </c>
      <c r="BP2176" s="122" t="str">
        <f t="shared" si="350"/>
        <v/>
      </c>
    </row>
    <row r="2177" spans="26:68" ht="20.100000000000001" customHeight="1" x14ac:dyDescent="0.25">
      <c r="Z2177" s="121">
        <v>1642</v>
      </c>
      <c r="AA2177" s="121">
        <f t="shared" si="354"/>
        <v>2.5680000000000005</v>
      </c>
      <c r="AB2177" s="121">
        <f t="shared" si="355"/>
        <v>1.4753860034118622E-2</v>
      </c>
      <c r="AC2177" s="121">
        <f t="shared" si="356"/>
        <v>0.9948856421968002</v>
      </c>
      <c r="AD2177" s="121">
        <f t="shared" si="357"/>
        <v>1.4753860034118622E-2</v>
      </c>
      <c r="AE2177" s="121" t="str">
        <f t="shared" si="358"/>
        <v/>
      </c>
      <c r="AF2177" s="121" t="str">
        <f t="shared" si="359"/>
        <v/>
      </c>
      <c r="BK2177" s="130"/>
      <c r="BL2177" s="130">
        <f t="shared" si="351"/>
        <v>10.540799999999884</v>
      </c>
      <c r="BM2177" s="147">
        <f t="shared" si="352"/>
        <v>0.15994107716820985</v>
      </c>
      <c r="BN2177" s="130">
        <f t="shared" si="353"/>
        <v>3.1543639436845683E-4</v>
      </c>
      <c r="BO2177" s="130" t="str">
        <f t="shared" si="349"/>
        <v/>
      </c>
      <c r="BP2177" s="122" t="str">
        <f t="shared" si="350"/>
        <v/>
      </c>
    </row>
    <row r="2178" spans="26:68" ht="20.100000000000001" customHeight="1" x14ac:dyDescent="0.25">
      <c r="Z2178" s="121">
        <v>1643</v>
      </c>
      <c r="AA2178" s="121">
        <f t="shared" si="354"/>
        <v>2.5720000000000001</v>
      </c>
      <c r="AB2178" s="121">
        <f t="shared" si="355"/>
        <v>1.4602967270612131E-2</v>
      </c>
      <c r="AC2178" s="121">
        <f t="shared" si="356"/>
        <v>0.99494435541263548</v>
      </c>
      <c r="AD2178" s="121">
        <f t="shared" si="357"/>
        <v>1.4602967270612131E-2</v>
      </c>
      <c r="AE2178" s="121" t="str">
        <f t="shared" si="358"/>
        <v/>
      </c>
      <c r="AF2178" s="121" t="str">
        <f t="shared" si="359"/>
        <v/>
      </c>
      <c r="BK2178" s="130"/>
      <c r="BL2178" s="130">
        <f t="shared" si="351"/>
        <v>10.547199999999883</v>
      </c>
      <c r="BM2178" s="147">
        <f t="shared" si="352"/>
        <v>0.15962564077384139</v>
      </c>
      <c r="BN2178" s="130">
        <f t="shared" si="353"/>
        <v>3.1490595841368596E-4</v>
      </c>
      <c r="BO2178" s="130" t="str">
        <f t="shared" si="349"/>
        <v/>
      </c>
      <c r="BP2178" s="122" t="str">
        <f t="shared" si="350"/>
        <v/>
      </c>
    </row>
    <row r="2179" spans="26:68" ht="20.100000000000001" customHeight="1" x14ac:dyDescent="0.25">
      <c r="Z2179" s="121">
        <v>1644</v>
      </c>
      <c r="AA2179" s="121">
        <f t="shared" si="354"/>
        <v>2.5760000000000005</v>
      </c>
      <c r="AB2179" s="121">
        <f t="shared" si="355"/>
        <v>1.4453386482878703E-2</v>
      </c>
      <c r="AC2179" s="121">
        <f t="shared" si="356"/>
        <v>0.99500246768426504</v>
      </c>
      <c r="AD2179" s="121">
        <f t="shared" si="357"/>
        <v>1.4453386482878703E-2</v>
      </c>
      <c r="AE2179" s="121" t="str">
        <f t="shared" si="358"/>
        <v/>
      </c>
      <c r="AF2179" s="121" t="str">
        <f t="shared" si="359"/>
        <v/>
      </c>
      <c r="BK2179" s="130"/>
      <c r="BL2179" s="130">
        <f t="shared" si="351"/>
        <v>10.553599999999882</v>
      </c>
      <c r="BM2179" s="147">
        <f t="shared" si="352"/>
        <v>0.15931073481542771</v>
      </c>
      <c r="BN2179" s="130">
        <f t="shared" si="353"/>
        <v>3.14376125228083E-4</v>
      </c>
      <c r="BO2179" s="130" t="str">
        <f t="shared" si="349"/>
        <v/>
      </c>
      <c r="BP2179" s="122" t="str">
        <f t="shared" si="350"/>
        <v/>
      </c>
    </row>
    <row r="2180" spans="26:68" ht="20.100000000000001" customHeight="1" x14ac:dyDescent="0.25">
      <c r="Z2180" s="121">
        <v>1645</v>
      </c>
      <c r="AA2180" s="121">
        <f t="shared" si="354"/>
        <v>2.58</v>
      </c>
      <c r="AB2180" s="121">
        <f t="shared" si="355"/>
        <v>1.430510899414969E-2</v>
      </c>
      <c r="AC2180" s="121">
        <f t="shared" si="356"/>
        <v>0.99505998424222941</v>
      </c>
      <c r="AD2180" s="121">
        <f t="shared" si="357"/>
        <v>1.430510899414969E-2</v>
      </c>
      <c r="AE2180" s="121" t="str">
        <f t="shared" si="358"/>
        <v/>
      </c>
      <c r="AF2180" s="121" t="str">
        <f t="shared" si="359"/>
        <v/>
      </c>
      <c r="BK2180" s="130"/>
      <c r="BL2180" s="130">
        <f t="shared" si="351"/>
        <v>10.559999999999881</v>
      </c>
      <c r="BM2180" s="147">
        <f t="shared" si="352"/>
        <v>0.15899635869019962</v>
      </c>
      <c r="BN2180" s="130">
        <f t="shared" si="353"/>
        <v>3.1384689512090058E-4</v>
      </c>
      <c r="BO2180" s="130" t="str">
        <f t="shared" si="349"/>
        <v/>
      </c>
      <c r="BP2180" s="122" t="str">
        <f t="shared" si="350"/>
        <v/>
      </c>
    </row>
    <row r="2181" spans="26:68" ht="20.100000000000001" customHeight="1" x14ac:dyDescent="0.25">
      <c r="Z2181" s="130">
        <v>1646</v>
      </c>
      <c r="AA2181" s="121">
        <f t="shared" si="354"/>
        <v>2.5840000000000005</v>
      </c>
      <c r="AB2181" s="121">
        <f t="shared" si="355"/>
        <v>1.4158126154365782E-2</v>
      </c>
      <c r="AC2181" s="121">
        <f t="shared" si="356"/>
        <v>0.99511691028241556</v>
      </c>
      <c r="AD2181" s="121">
        <f t="shared" si="357"/>
        <v>1.4158126154365782E-2</v>
      </c>
      <c r="AE2181" s="121" t="str">
        <f t="shared" si="358"/>
        <v/>
      </c>
      <c r="AF2181" s="121" t="str">
        <f t="shared" si="359"/>
        <v/>
      </c>
      <c r="AM2181" s="130"/>
      <c r="AZ2181" s="130"/>
      <c r="BK2181" s="130"/>
      <c r="BL2181" s="130">
        <f t="shared" si="351"/>
        <v>10.566399999999881</v>
      </c>
      <c r="BM2181" s="147">
        <f t="shared" si="352"/>
        <v>0.15868251179507872</v>
      </c>
      <c r="BN2181" s="130">
        <f t="shared" si="353"/>
        <v>3.1331826839756105E-4</v>
      </c>
      <c r="BO2181" s="130" t="str">
        <f t="shared" si="349"/>
        <v/>
      </c>
      <c r="BP2181" s="122" t="str">
        <f t="shared" si="350"/>
        <v/>
      </c>
    </row>
    <row r="2182" spans="26:68" ht="20.100000000000001" customHeight="1" x14ac:dyDescent="0.25">
      <c r="Z2182" s="121">
        <v>1647</v>
      </c>
      <c r="AA2182" s="121">
        <f t="shared" si="354"/>
        <v>2.5880000000000001</v>
      </c>
      <c r="AB2182" s="121">
        <f t="shared" si="355"/>
        <v>1.4012429340453998E-2</v>
      </c>
      <c r="AC2182" s="121">
        <f t="shared" si="356"/>
        <v>0.99517325096616427</v>
      </c>
      <c r="AD2182" s="121">
        <f t="shared" si="357"/>
        <v>1.4012429340453998E-2</v>
      </c>
      <c r="AE2182" s="121" t="str">
        <f t="shared" si="358"/>
        <v/>
      </c>
      <c r="AF2182" s="121" t="str">
        <f t="shared" si="359"/>
        <v/>
      </c>
      <c r="BK2182" s="130"/>
      <c r="BL2182" s="130">
        <f t="shared" si="351"/>
        <v>10.57279999999988</v>
      </c>
      <c r="BM2182" s="147">
        <f t="shared" si="352"/>
        <v>0.15836919352668116</v>
      </c>
      <c r="BN2182" s="130">
        <f t="shared" si="353"/>
        <v>3.1279024535868505E-4</v>
      </c>
      <c r="BO2182" s="130" t="str">
        <f t="shared" si="349"/>
        <v/>
      </c>
      <c r="BP2182" s="122" t="str">
        <f t="shared" si="350"/>
        <v/>
      </c>
    </row>
    <row r="2183" spans="26:68" ht="20.100000000000001" customHeight="1" x14ac:dyDescent="0.25">
      <c r="Z2183" s="121">
        <v>1648</v>
      </c>
      <c r="AA2183" s="121">
        <f t="shared" si="354"/>
        <v>2.5920000000000005</v>
      </c>
      <c r="AB2183" s="121">
        <f t="shared" si="355"/>
        <v>1.386800995659916E-2</v>
      </c>
      <c r="AC2183" s="121">
        <f t="shared" si="356"/>
        <v>0.99522901142037812</v>
      </c>
      <c r="AD2183" s="121">
        <f t="shared" si="357"/>
        <v>1.386800995659916E-2</v>
      </c>
      <c r="AE2183" s="121" t="str">
        <f t="shared" si="358"/>
        <v/>
      </c>
      <c r="AF2183" s="121" t="str">
        <f t="shared" si="359"/>
        <v/>
      </c>
      <c r="BK2183" s="130"/>
      <c r="BL2183" s="130">
        <f t="shared" si="351"/>
        <v>10.579199999999879</v>
      </c>
      <c r="BM2183" s="147">
        <f t="shared" si="352"/>
        <v>0.15805640328132248</v>
      </c>
      <c r="BN2183" s="130">
        <f t="shared" si="353"/>
        <v>3.1226282630039681E-4</v>
      </c>
      <c r="BO2183" s="130" t="str">
        <f t="shared" si="349"/>
        <v/>
      </c>
      <c r="BP2183" s="122" t="str">
        <f t="shared" si="350"/>
        <v/>
      </c>
    </row>
    <row r="2184" spans="26:68" ht="20.100000000000001" customHeight="1" x14ac:dyDescent="0.25">
      <c r="Z2184" s="121">
        <v>1649</v>
      </c>
      <c r="AA2184" s="121">
        <f t="shared" si="354"/>
        <v>2.5960000000000001</v>
      </c>
      <c r="AB2184" s="121">
        <f t="shared" si="355"/>
        <v>1.3724859434510971E-2</v>
      </c>
      <c r="AC2184" s="121">
        <f t="shared" si="356"/>
        <v>0.99528419673763147</v>
      </c>
      <c r="AD2184" s="121">
        <f t="shared" si="357"/>
        <v>1.3724859434510971E-2</v>
      </c>
      <c r="AE2184" s="121" t="str">
        <f t="shared" si="358"/>
        <v/>
      </c>
      <c r="AF2184" s="121" t="str">
        <f t="shared" si="359"/>
        <v/>
      </c>
      <c r="BK2184" s="130"/>
      <c r="BL2184" s="130">
        <f t="shared" si="351"/>
        <v>10.585599999999879</v>
      </c>
      <c r="BM2184" s="147">
        <f t="shared" si="352"/>
        <v>0.15774414045502208</v>
      </c>
      <c r="BN2184" s="130">
        <f t="shared" si="353"/>
        <v>3.1173601151429642E-4</v>
      </c>
      <c r="BO2184" s="130" t="str">
        <f t="shared" si="349"/>
        <v/>
      </c>
      <c r="BP2184" s="122" t="str">
        <f t="shared" si="350"/>
        <v/>
      </c>
    </row>
    <row r="2185" spans="26:68" ht="20.100000000000001" customHeight="1" x14ac:dyDescent="0.25">
      <c r="Z2185" s="121">
        <v>1650</v>
      </c>
      <c r="AA2185" s="121">
        <f t="shared" si="354"/>
        <v>2.6000000000000005</v>
      </c>
      <c r="AB2185" s="121">
        <f t="shared" si="355"/>
        <v>1.3582969233685602E-2</v>
      </c>
      <c r="AC2185" s="121">
        <f t="shared" si="356"/>
        <v>0.99533881197628127</v>
      </c>
      <c r="AD2185" s="121">
        <f t="shared" si="357"/>
        <v>1.3582969233685602E-2</v>
      </c>
      <c r="AE2185" s="121" t="str">
        <f t="shared" si="358"/>
        <v/>
      </c>
      <c r="AF2185" s="121" t="str">
        <f t="shared" si="359"/>
        <v/>
      </c>
      <c r="BK2185" s="130"/>
      <c r="BL2185" s="130">
        <f t="shared" si="351"/>
        <v>10.591999999999878</v>
      </c>
      <c r="BM2185" s="147">
        <f t="shared" si="352"/>
        <v>0.15743240444350778</v>
      </c>
      <c r="BN2185" s="130">
        <f t="shared" si="353"/>
        <v>3.1120980128740428E-4</v>
      </c>
      <c r="BO2185" s="130" t="str">
        <f t="shared" si="349"/>
        <v/>
      </c>
      <c r="BP2185" s="122" t="str">
        <f t="shared" si="350"/>
        <v/>
      </c>
    </row>
    <row r="2186" spans="26:68" ht="20.100000000000001" customHeight="1" x14ac:dyDescent="0.25">
      <c r="Z2186" s="121">
        <v>1651</v>
      </c>
      <c r="AA2186" s="121">
        <f t="shared" si="354"/>
        <v>2.6040000000000001</v>
      </c>
      <c r="AB2186" s="121">
        <f t="shared" si="355"/>
        <v>1.3442330841662849E-2</v>
      </c>
      <c r="AC2186" s="121">
        <f t="shared" si="356"/>
        <v>0.9953928621605781</v>
      </c>
      <c r="AD2186" s="121">
        <f t="shared" si="357"/>
        <v>1.3442330841662849E-2</v>
      </c>
      <c r="AE2186" s="121" t="str">
        <f t="shared" si="358"/>
        <v/>
      </c>
      <c r="AF2186" s="121" t="str">
        <f t="shared" si="359"/>
        <v/>
      </c>
      <c r="BK2186" s="130"/>
      <c r="BL2186" s="130">
        <f t="shared" si="351"/>
        <v>10.598399999999877</v>
      </c>
      <c r="BM2186" s="147">
        <f t="shared" si="352"/>
        <v>0.15712119464222038</v>
      </c>
      <c r="BN2186" s="130">
        <f t="shared" si="353"/>
        <v>3.1068419590227214E-4</v>
      </c>
      <c r="BO2186" s="130" t="str">
        <f t="shared" si="349"/>
        <v/>
      </c>
      <c r="BP2186" s="122" t="str">
        <f t="shared" si="350"/>
        <v/>
      </c>
    </row>
    <row r="2187" spans="26:68" ht="20.100000000000001" customHeight="1" x14ac:dyDescent="0.25">
      <c r="Z2187" s="130">
        <v>1652</v>
      </c>
      <c r="AA2187" s="121">
        <f t="shared" si="354"/>
        <v>2.6080000000000005</v>
      </c>
      <c r="AB2187" s="121">
        <f t="shared" si="355"/>
        <v>1.3302935774278003E-2</v>
      </c>
      <c r="AC2187" s="121">
        <f t="shared" si="356"/>
        <v>0.99544635228077949</v>
      </c>
      <c r="AD2187" s="121">
        <f t="shared" si="357"/>
        <v>1.3302935774278003E-2</v>
      </c>
      <c r="AE2187" s="121" t="str">
        <f t="shared" si="358"/>
        <v/>
      </c>
      <c r="AF2187" s="121" t="str">
        <f t="shared" si="359"/>
        <v/>
      </c>
      <c r="AM2187" s="130"/>
      <c r="AZ2187" s="130"/>
      <c r="BK2187" s="130"/>
      <c r="BL2187" s="130">
        <f t="shared" si="351"/>
        <v>10.604799999999877</v>
      </c>
      <c r="BM2187" s="147">
        <f t="shared" si="352"/>
        <v>0.15681051044631811</v>
      </c>
      <c r="BN2187" s="130">
        <f t="shared" si="353"/>
        <v>3.1015919563684435E-4</v>
      </c>
      <c r="BO2187" s="130" t="str">
        <f t="shared" si="349"/>
        <v/>
      </c>
      <c r="BP2187" s="122" t="str">
        <f t="shared" si="350"/>
        <v/>
      </c>
    </row>
    <row r="2188" spans="26:68" ht="20.100000000000001" customHeight="1" x14ac:dyDescent="0.25">
      <c r="Z2188" s="121">
        <v>1653</v>
      </c>
      <c r="AA2188" s="121">
        <f t="shared" si="354"/>
        <v>2.6120000000000001</v>
      </c>
      <c r="AB2188" s="121">
        <f t="shared" si="355"/>
        <v>1.3164775575909208E-2</v>
      </c>
      <c r="AC2188" s="121">
        <f t="shared" si="356"/>
        <v>0.99549928729326309</v>
      </c>
      <c r="AD2188" s="121">
        <f t="shared" si="357"/>
        <v>1.3164775575909208E-2</v>
      </c>
      <c r="AE2188" s="121" t="str">
        <f t="shared" si="358"/>
        <v/>
      </c>
      <c r="AF2188" s="121" t="str">
        <f t="shared" si="359"/>
        <v/>
      </c>
      <c r="BK2188" s="130"/>
      <c r="BL2188" s="130">
        <f t="shared" si="351"/>
        <v>10.611199999999876</v>
      </c>
      <c r="BM2188" s="147">
        <f t="shared" si="352"/>
        <v>0.15650035125068126</v>
      </c>
      <c r="BN2188" s="130">
        <f t="shared" si="353"/>
        <v>3.0963480076470762E-4</v>
      </c>
      <c r="BO2188" s="130" t="str">
        <f t="shared" si="349"/>
        <v/>
      </c>
      <c r="BP2188" s="122" t="str">
        <f t="shared" si="350"/>
        <v/>
      </c>
    </row>
    <row r="2189" spans="26:68" ht="20.100000000000001" customHeight="1" x14ac:dyDescent="0.25">
      <c r="Z2189" s="121">
        <v>1654</v>
      </c>
      <c r="AA2189" s="121">
        <f t="shared" si="354"/>
        <v>2.6160000000000005</v>
      </c>
      <c r="AB2189" s="121">
        <f t="shared" si="355"/>
        <v>1.3027841819719652E-2</v>
      </c>
      <c r="AC2189" s="121">
        <f t="shared" si="356"/>
        <v>0.99555167212064166</v>
      </c>
      <c r="AD2189" s="121">
        <f t="shared" si="357"/>
        <v>1.3027841819719652E-2</v>
      </c>
      <c r="AE2189" s="121" t="str">
        <f t="shared" si="358"/>
        <v/>
      </c>
      <c r="AF2189" s="121" t="str">
        <f t="shared" si="359"/>
        <v/>
      </c>
      <c r="BK2189" s="130"/>
      <c r="BL2189" s="130">
        <f t="shared" si="351"/>
        <v>10.617599999999875</v>
      </c>
      <c r="BM2189" s="147">
        <f t="shared" si="352"/>
        <v>0.15619071644991656</v>
      </c>
      <c r="BN2189" s="130">
        <f t="shared" si="353"/>
        <v>3.0911101155536858E-4</v>
      </c>
      <c r="BO2189" s="130" t="str">
        <f t="shared" si="349"/>
        <v/>
      </c>
      <c r="BP2189" s="122" t="str">
        <f t="shared" si="350"/>
        <v/>
      </c>
    </row>
    <row r="2190" spans="26:68" ht="20.100000000000001" customHeight="1" x14ac:dyDescent="0.25">
      <c r="Z2190" s="121">
        <v>1655</v>
      </c>
      <c r="AA2190" s="121">
        <f t="shared" si="354"/>
        <v>2.62</v>
      </c>
      <c r="AB2190" s="121">
        <f t="shared" si="355"/>
        <v>1.2892126107895304E-2</v>
      </c>
      <c r="AC2190" s="121">
        <f t="shared" si="356"/>
        <v>0.99560351165187866</v>
      </c>
      <c r="AD2190" s="121">
        <f t="shared" si="357"/>
        <v>1.2892126107895304E-2</v>
      </c>
      <c r="AE2190" s="121" t="str">
        <f t="shared" si="358"/>
        <v/>
      </c>
      <c r="AF2190" s="121" t="str">
        <f t="shared" si="359"/>
        <v/>
      </c>
      <c r="BK2190" s="130"/>
      <c r="BL2190" s="130">
        <f t="shared" si="351"/>
        <v>10.623999999999874</v>
      </c>
      <c r="BM2190" s="147">
        <f t="shared" si="352"/>
        <v>0.15588160543836119</v>
      </c>
      <c r="BN2190" s="130">
        <f t="shared" si="353"/>
        <v>3.0858782827289377E-4</v>
      </c>
      <c r="BO2190" s="130" t="str">
        <f t="shared" si="349"/>
        <v/>
      </c>
      <c r="BP2190" s="122" t="str">
        <f t="shared" si="350"/>
        <v/>
      </c>
    </row>
    <row r="2191" spans="26:68" ht="20.100000000000001" customHeight="1" x14ac:dyDescent="0.25">
      <c r="Z2191" s="121">
        <v>1656</v>
      </c>
      <c r="AA2191" s="121">
        <f t="shared" si="354"/>
        <v>2.6240000000000006</v>
      </c>
      <c r="AB2191" s="121">
        <f t="shared" si="355"/>
        <v>1.2757620071877498E-2</v>
      </c>
      <c r="AC2191" s="121">
        <f t="shared" si="356"/>
        <v>0.99565481074240458</v>
      </c>
      <c r="AD2191" s="121">
        <f t="shared" si="357"/>
        <v>1.2757620071877498E-2</v>
      </c>
      <c r="AE2191" s="121" t="str">
        <f t="shared" si="358"/>
        <v/>
      </c>
      <c r="AF2191" s="121" t="str">
        <f t="shared" si="359"/>
        <v/>
      </c>
      <c r="BK2191" s="130"/>
      <c r="BL2191" s="130">
        <f t="shared" si="351"/>
        <v>10.630399999999874</v>
      </c>
      <c r="BM2191" s="147">
        <f t="shared" si="352"/>
        <v>0.15557301761008829</v>
      </c>
      <c r="BN2191" s="130">
        <f t="shared" si="353"/>
        <v>3.0806525117785255E-4</v>
      </c>
      <c r="BO2191" s="130" t="str">
        <f t="shared" si="349"/>
        <v/>
      </c>
      <c r="BP2191" s="122" t="str">
        <f t="shared" si="350"/>
        <v/>
      </c>
    </row>
    <row r="2192" spans="26:68" ht="20.100000000000001" customHeight="1" x14ac:dyDescent="0.25">
      <c r="Z2192" s="121">
        <v>1657</v>
      </c>
      <c r="AA2192" s="121">
        <f t="shared" si="354"/>
        <v>2.6280000000000001</v>
      </c>
      <c r="AB2192" s="121">
        <f t="shared" si="355"/>
        <v>1.2624315372591137E-2</v>
      </c>
      <c r="AC2192" s="121">
        <f t="shared" si="356"/>
        <v>0.99570557421423467</v>
      </c>
      <c r="AD2192" s="121">
        <f t="shared" si="357"/>
        <v>1.2624315372591137E-2</v>
      </c>
      <c r="AE2192" s="121" t="str">
        <f t="shared" si="358"/>
        <v/>
      </c>
      <c r="AF2192" s="121" t="str">
        <f t="shared" si="359"/>
        <v/>
      </c>
      <c r="BK2192" s="130"/>
      <c r="BL2192" s="130">
        <f t="shared" si="351"/>
        <v>10.636799999999873</v>
      </c>
      <c r="BM2192" s="147">
        <f t="shared" si="352"/>
        <v>0.15526495235891044</v>
      </c>
      <c r="BN2192" s="130">
        <f t="shared" si="353"/>
        <v>3.0754328052626234E-4</v>
      </c>
      <c r="BO2192" s="130" t="str">
        <f t="shared" si="349"/>
        <v/>
      </c>
      <c r="BP2192" s="122" t="str">
        <f t="shared" si="350"/>
        <v/>
      </c>
    </row>
    <row r="2193" spans="26:68" ht="20.100000000000001" customHeight="1" x14ac:dyDescent="0.25">
      <c r="Z2193" s="121">
        <v>1658</v>
      </c>
      <c r="AA2193" s="121">
        <f t="shared" si="354"/>
        <v>2.6320000000000006</v>
      </c>
      <c r="AB2193" s="121">
        <f t="shared" si="355"/>
        <v>1.2492203700667837E-2</v>
      </c>
      <c r="AC2193" s="121">
        <f t="shared" si="356"/>
        <v>0.99575580685608722</v>
      </c>
      <c r="AD2193" s="121">
        <f t="shared" si="357"/>
        <v>1.2492203700667837E-2</v>
      </c>
      <c r="AE2193" s="121" t="str">
        <f t="shared" si="358"/>
        <v/>
      </c>
      <c r="AF2193" s="121" t="str">
        <f t="shared" si="359"/>
        <v/>
      </c>
      <c r="BK2193" s="130"/>
      <c r="BL2193" s="130">
        <f t="shared" si="351"/>
        <v>10.643199999999872</v>
      </c>
      <c r="BM2193" s="147">
        <f t="shared" si="352"/>
        <v>0.15495740907838418</v>
      </c>
      <c r="BN2193" s="130">
        <f t="shared" si="353"/>
        <v>3.0702191656914457E-4</v>
      </c>
      <c r="BO2193" s="130" t="str">
        <f t="shared" si="349"/>
        <v/>
      </c>
      <c r="BP2193" s="122" t="str">
        <f t="shared" si="350"/>
        <v/>
      </c>
    </row>
    <row r="2194" spans="26:68" ht="20.100000000000001" customHeight="1" x14ac:dyDescent="0.25">
      <c r="Z2194" s="130">
        <v>1659</v>
      </c>
      <c r="AA2194" s="121">
        <f t="shared" si="354"/>
        <v>2.6360000000000001</v>
      </c>
      <c r="AB2194" s="121">
        <f t="shared" si="355"/>
        <v>1.2361276776664673E-2</v>
      </c>
      <c r="AC2194" s="121">
        <f t="shared" si="356"/>
        <v>0.99580551342350254</v>
      </c>
      <c r="AD2194" s="121">
        <f t="shared" si="357"/>
        <v>1.2361276776664673E-2</v>
      </c>
      <c r="AE2194" s="121" t="str">
        <f t="shared" si="358"/>
        <v/>
      </c>
      <c r="AF2194" s="121" t="str">
        <f t="shared" si="359"/>
        <v/>
      </c>
      <c r="AM2194" s="130"/>
      <c r="AZ2194" s="130"/>
      <c r="BK2194" s="130"/>
      <c r="BL2194" s="130">
        <f t="shared" si="351"/>
        <v>10.649599999999872</v>
      </c>
      <c r="BM2194" s="147">
        <f t="shared" si="352"/>
        <v>0.15465038716181503</v>
      </c>
      <c r="BN2194" s="130">
        <f t="shared" si="353"/>
        <v>3.0650115955416224E-4</v>
      </c>
      <c r="BO2194" s="130" t="str">
        <f t="shared" ref="BO2194:BO2257" si="360">IF(BM2194&lt;(1-$BK$534),BN2194,"")</f>
        <v/>
      </c>
      <c r="BP2194" s="122" t="str">
        <f t="shared" ref="BP2194:BP2257" si="361">IF(BM2194&lt;(1-$BK$540),BN2194,"")</f>
        <v/>
      </c>
    </row>
    <row r="2195" spans="26:68" ht="20.100000000000001" customHeight="1" x14ac:dyDescent="0.25">
      <c r="Z2195" s="121">
        <v>1660</v>
      </c>
      <c r="AA2195" s="121">
        <f t="shared" si="354"/>
        <v>2.6400000000000006</v>
      </c>
      <c r="AB2195" s="121">
        <f t="shared" si="355"/>
        <v>1.2231526351277954E-2</v>
      </c>
      <c r="AC2195" s="121">
        <f t="shared" si="356"/>
        <v>0.99585469863896392</v>
      </c>
      <c r="AD2195" s="121">
        <f t="shared" si="357"/>
        <v>1.2231526351277954E-2</v>
      </c>
      <c r="AE2195" s="121" t="str">
        <f t="shared" si="358"/>
        <v/>
      </c>
      <c r="AF2195" s="121" t="str">
        <f t="shared" si="359"/>
        <v/>
      </c>
      <c r="BK2195" s="130"/>
      <c r="BL2195" s="130">
        <f t="shared" ref="BL2195:BL2258" si="362">BL2194+$BO$526</f>
        <v>10.655999999999871</v>
      </c>
      <c r="BM2195" s="147">
        <f t="shared" ref="BM2195:BM2258" si="363">_xlfn.CHISQ.DIST.RT(BL2195,7)</f>
        <v>0.15434388600226087</v>
      </c>
      <c r="BN2195" s="130">
        <f t="shared" ref="BN2195:BN2258" si="364">BM2195-BM2196</f>
        <v>3.0598100972337172E-4</v>
      </c>
      <c r="BO2195" s="130" t="str">
        <f t="shared" si="360"/>
        <v/>
      </c>
      <c r="BP2195" s="122" t="str">
        <f t="shared" si="361"/>
        <v/>
      </c>
    </row>
    <row r="2196" spans="26:68" ht="20.100000000000001" customHeight="1" x14ac:dyDescent="0.25">
      <c r="Z2196" s="121">
        <v>1661</v>
      </c>
      <c r="AA2196" s="121">
        <f t="shared" si="354"/>
        <v>2.6440000000000001</v>
      </c>
      <c r="AB2196" s="121">
        <f t="shared" si="355"/>
        <v>1.2102944205552734E-2</v>
      </c>
      <c r="AC2196" s="121">
        <f t="shared" si="356"/>
        <v>0.99590336719201766</v>
      </c>
      <c r="AD2196" s="121">
        <f t="shared" si="357"/>
        <v>1.2102944205552734E-2</v>
      </c>
      <c r="AE2196" s="121" t="str">
        <f t="shared" si="358"/>
        <v/>
      </c>
      <c r="AF2196" s="121" t="str">
        <f t="shared" si="359"/>
        <v/>
      </c>
      <c r="BK2196" s="130"/>
      <c r="BL2196" s="130">
        <f t="shared" si="362"/>
        <v>10.66239999999987</v>
      </c>
      <c r="BM2196" s="147">
        <f t="shared" si="363"/>
        <v>0.1540379049925375</v>
      </c>
      <c r="BN2196" s="130">
        <f t="shared" si="364"/>
        <v>3.0546146731566526E-4</v>
      </c>
      <c r="BO2196" s="130" t="str">
        <f t="shared" si="360"/>
        <v/>
      </c>
      <c r="BP2196" s="122" t="str">
        <f t="shared" si="361"/>
        <v/>
      </c>
    </row>
    <row r="2197" spans="26:68" ht="20.100000000000001" customHeight="1" x14ac:dyDescent="0.25">
      <c r="Z2197" s="121">
        <v>1662</v>
      </c>
      <c r="AA2197" s="121">
        <f t="shared" si="354"/>
        <v>2.6480000000000006</v>
      </c>
      <c r="AB2197" s="121">
        <f t="shared" si="355"/>
        <v>1.1975522151087254E-2</v>
      </c>
      <c r="AC2197" s="121">
        <f t="shared" si="356"/>
        <v>0.99595152373939533</v>
      </c>
      <c r="AD2197" s="121">
        <f t="shared" si="357"/>
        <v>1.1975522151087254E-2</v>
      </c>
      <c r="AE2197" s="121" t="str">
        <f t="shared" si="358"/>
        <v/>
      </c>
      <c r="AF2197" s="121" t="str">
        <f t="shared" si="359"/>
        <v/>
      </c>
      <c r="BK2197" s="130"/>
      <c r="BL2197" s="130">
        <f t="shared" si="362"/>
        <v>10.668799999999869</v>
      </c>
      <c r="BM2197" s="147">
        <f t="shared" si="363"/>
        <v>0.15373244352522183</v>
      </c>
      <c r="BN2197" s="130">
        <f t="shared" si="364"/>
        <v>3.0494253256482806E-4</v>
      </c>
      <c r="BO2197" s="130" t="str">
        <f t="shared" si="360"/>
        <v/>
      </c>
      <c r="BP2197" s="122" t="str">
        <f t="shared" si="361"/>
        <v/>
      </c>
    </row>
    <row r="2198" spans="26:68" ht="20.100000000000001" customHeight="1" x14ac:dyDescent="0.25">
      <c r="Z2198" s="121">
        <v>1663</v>
      </c>
      <c r="AA2198" s="121">
        <f t="shared" si="354"/>
        <v>2.6520000000000001</v>
      </c>
      <c r="AB2198" s="121">
        <f t="shared" si="355"/>
        <v>1.1849252030233286E-2</v>
      </c>
      <c r="AC2198" s="121">
        <f t="shared" si="356"/>
        <v>0.99599917290513651</v>
      </c>
      <c r="AD2198" s="121">
        <f t="shared" si="357"/>
        <v>1.1849252030233286E-2</v>
      </c>
      <c r="AE2198" s="121" t="str">
        <f t="shared" si="358"/>
        <v/>
      </c>
      <c r="AF2198" s="121" t="str">
        <f t="shared" si="359"/>
        <v/>
      </c>
      <c r="BK2198" s="130"/>
      <c r="BL2198" s="130">
        <f t="shared" si="362"/>
        <v>10.675199999999869</v>
      </c>
      <c r="BM2198" s="147">
        <f t="shared" si="363"/>
        <v>0.15342750099265701</v>
      </c>
      <c r="BN2198" s="130">
        <f t="shared" si="364"/>
        <v>3.0442420570062079E-4</v>
      </c>
      <c r="BO2198" s="130" t="str">
        <f t="shared" si="360"/>
        <v/>
      </c>
      <c r="BP2198" s="122" t="str">
        <f t="shared" si="361"/>
        <v/>
      </c>
    </row>
    <row r="2199" spans="26:68" ht="20.100000000000001" customHeight="1" x14ac:dyDescent="0.25">
      <c r="Z2199" s="121">
        <v>1664</v>
      </c>
      <c r="AA2199" s="121">
        <f t="shared" ref="AA2199:AA2262" si="365">$AA$529+(Z2199*$AA$532)</f>
        <v>2.6560000000000006</v>
      </c>
      <c r="AB2199" s="121">
        <f t="shared" ref="AB2199:AB2262" si="366">_xlfn.NORM.DIST(AA2199,AA$525,AA$526,0)</f>
        <v>1.1724125716291472E-2</v>
      </c>
      <c r="AC2199" s="121">
        <f t="shared" ref="AC2199:AC2262" si="367">_xlfn.NORM.DIST(AA2199,AA$525,AA$526,1)</f>
        <v>0.99604631928071174</v>
      </c>
      <c r="AD2199" s="121">
        <f t="shared" ref="AD2199:AD2262" si="368">IF(OR(AC2199&lt;$AE$531,AC2199&gt;$AE$532),AB2199,"")</f>
        <v>1.1724125716291472E-2</v>
      </c>
      <c r="AE2199" s="121" t="str">
        <f t="shared" ref="AE2199:AE2262" si="369">IF(AND(AC2199&gt;$AE$531,AC2199&lt;$AE$532),AB2199,"")</f>
        <v/>
      </c>
      <c r="AF2199" s="121" t="str">
        <f t="shared" ref="AF2199:AF2262" si="370">IF(AB2199=MAX($AB$535:$AB$2535),AB2199,"")</f>
        <v/>
      </c>
      <c r="BK2199" s="130"/>
      <c r="BL2199" s="130">
        <f t="shared" si="362"/>
        <v>10.681599999999868</v>
      </c>
      <c r="BM2199" s="147">
        <f t="shared" si="363"/>
        <v>0.15312307678695639</v>
      </c>
      <c r="BN2199" s="130">
        <f t="shared" si="364"/>
        <v>3.0390648694875178E-4</v>
      </c>
      <c r="BO2199" s="130" t="str">
        <f t="shared" si="360"/>
        <v/>
      </c>
      <c r="BP2199" s="122" t="str">
        <f t="shared" si="361"/>
        <v/>
      </c>
    </row>
    <row r="2200" spans="26:68" ht="20.100000000000001" customHeight="1" x14ac:dyDescent="0.25">
      <c r="Z2200" s="130">
        <v>1665</v>
      </c>
      <c r="AA2200" s="121">
        <f t="shared" si="365"/>
        <v>2.66</v>
      </c>
      <c r="AB2200" s="121">
        <f t="shared" si="366"/>
        <v>1.1600135113702561E-2</v>
      </c>
      <c r="AC2200" s="121">
        <f t="shared" si="367"/>
        <v>0.99609296742514719</v>
      </c>
      <c r="AD2200" s="121">
        <f t="shared" si="368"/>
        <v>1.1600135113702561E-2</v>
      </c>
      <c r="AE2200" s="121" t="str">
        <f t="shared" si="369"/>
        <v/>
      </c>
      <c r="AF2200" s="121" t="str">
        <f t="shared" si="370"/>
        <v/>
      </c>
      <c r="AM2200" s="130"/>
      <c r="AZ2200" s="130"/>
      <c r="BK2200" s="130"/>
      <c r="BL2200" s="130">
        <f t="shared" si="362"/>
        <v>10.687999999999867</v>
      </c>
      <c r="BM2200" s="147">
        <f t="shared" si="363"/>
        <v>0.15281917030000763</v>
      </c>
      <c r="BN2200" s="130">
        <f t="shared" si="364"/>
        <v>3.0338937652987785E-4</v>
      </c>
      <c r="BO2200" s="130" t="str">
        <f t="shared" si="360"/>
        <v/>
      </c>
      <c r="BP2200" s="122" t="str">
        <f t="shared" si="361"/>
        <v/>
      </c>
    </row>
    <row r="2201" spans="26:68" ht="20.100000000000001" customHeight="1" x14ac:dyDescent="0.25">
      <c r="Z2201" s="121">
        <v>1666</v>
      </c>
      <c r="AA2201" s="121">
        <f t="shared" si="365"/>
        <v>2.6639999999999997</v>
      </c>
      <c r="AB2201" s="121">
        <f t="shared" si="366"/>
        <v>1.1477272158233767E-2</v>
      </c>
      <c r="AC2201" s="121">
        <f t="shared" si="367"/>
        <v>0.99613912186514941</v>
      </c>
      <c r="AD2201" s="121">
        <f t="shared" si="368"/>
        <v>1.1477272158233767E-2</v>
      </c>
      <c r="AE2201" s="121" t="str">
        <f t="shared" si="369"/>
        <v/>
      </c>
      <c r="AF2201" s="121" t="str">
        <f t="shared" si="370"/>
        <v/>
      </c>
      <c r="BK2201" s="130"/>
      <c r="BL2201" s="130">
        <f t="shared" si="362"/>
        <v>10.694399999999867</v>
      </c>
      <c r="BM2201" s="147">
        <f t="shared" si="363"/>
        <v>0.15251578092347776</v>
      </c>
      <c r="BN2201" s="130">
        <f t="shared" si="364"/>
        <v>3.0287287466146395E-4</v>
      </c>
      <c r="BO2201" s="130" t="str">
        <f t="shared" si="360"/>
        <v/>
      </c>
      <c r="BP2201" s="122" t="str">
        <f t="shared" si="361"/>
        <v/>
      </c>
    </row>
    <row r="2202" spans="26:68" ht="20.100000000000001" customHeight="1" x14ac:dyDescent="0.25">
      <c r="Z2202" s="121">
        <v>1667</v>
      </c>
      <c r="AA2202" s="121">
        <f t="shared" si="365"/>
        <v>2.6680000000000001</v>
      </c>
      <c r="AB2202" s="121">
        <f t="shared" si="366"/>
        <v>1.1355528817160915E-2</v>
      </c>
      <c r="AC2202" s="121">
        <f t="shared" si="367"/>
        <v>0.99618478709523084</v>
      </c>
      <c r="AD2202" s="121">
        <f t="shared" si="368"/>
        <v>1.1355528817160915E-2</v>
      </c>
      <c r="AE2202" s="121" t="str">
        <f t="shared" si="369"/>
        <v/>
      </c>
      <c r="AF2202" s="121" t="str">
        <f t="shared" si="370"/>
        <v/>
      </c>
      <c r="BK2202" s="130"/>
      <c r="BL2202" s="130">
        <f t="shared" si="362"/>
        <v>10.700799999999866</v>
      </c>
      <c r="BM2202" s="147">
        <f t="shared" si="363"/>
        <v>0.15221290804881629</v>
      </c>
      <c r="BN2202" s="130">
        <f t="shared" si="364"/>
        <v>3.0235698155572921E-4</v>
      </c>
      <c r="BO2202" s="130" t="str">
        <f t="shared" si="360"/>
        <v/>
      </c>
      <c r="BP2202" s="122" t="str">
        <f t="shared" si="361"/>
        <v/>
      </c>
    </row>
    <row r="2203" spans="26:68" ht="20.100000000000001" customHeight="1" x14ac:dyDescent="0.25">
      <c r="Z2203" s="121">
        <v>1668</v>
      </c>
      <c r="AA2203" s="121">
        <f t="shared" si="365"/>
        <v>2.6719999999999997</v>
      </c>
      <c r="AB2203" s="121">
        <f t="shared" si="366"/>
        <v>1.1234897089446165E-2</v>
      </c>
      <c r="AC2203" s="121">
        <f t="shared" si="367"/>
        <v>0.99622996757783644</v>
      </c>
      <c r="AD2203" s="121">
        <f t="shared" si="368"/>
        <v>1.1234897089446165E-2</v>
      </c>
      <c r="AE2203" s="121" t="str">
        <f t="shared" si="369"/>
        <v/>
      </c>
      <c r="AF2203" s="121" t="str">
        <f t="shared" si="370"/>
        <v/>
      </c>
      <c r="BK2203" s="130"/>
      <c r="BL2203" s="130">
        <f t="shared" si="362"/>
        <v>10.707199999999865</v>
      </c>
      <c r="BM2203" s="147">
        <f t="shared" si="363"/>
        <v>0.15191055106726056</v>
      </c>
      <c r="BN2203" s="130">
        <f t="shared" si="364"/>
        <v>3.0184169742120126E-4</v>
      </c>
      <c r="BO2203" s="130" t="str">
        <f t="shared" si="360"/>
        <v/>
      </c>
      <c r="BP2203" s="122" t="str">
        <f t="shared" si="361"/>
        <v/>
      </c>
    </row>
    <row r="2204" spans="26:68" ht="20.100000000000001" customHeight="1" x14ac:dyDescent="0.25">
      <c r="Z2204" s="121">
        <v>1669</v>
      </c>
      <c r="AA2204" s="121">
        <f t="shared" si="365"/>
        <v>2.6760000000000002</v>
      </c>
      <c r="AB2204" s="121">
        <f t="shared" si="366"/>
        <v>1.1115369005911058E-2</v>
      </c>
      <c r="AC2204" s="121">
        <f t="shared" si="367"/>
        <v>0.99627466774347062</v>
      </c>
      <c r="AD2204" s="121">
        <f t="shared" si="368"/>
        <v>1.1115369005911058E-2</v>
      </c>
      <c r="AE2204" s="121" t="str">
        <f t="shared" si="369"/>
        <v/>
      </c>
      <c r="AF2204" s="121" t="str">
        <f t="shared" si="370"/>
        <v/>
      </c>
      <c r="BK2204" s="130"/>
      <c r="BL2204" s="130">
        <f t="shared" si="362"/>
        <v>10.713599999999865</v>
      </c>
      <c r="BM2204" s="147">
        <f t="shared" si="363"/>
        <v>0.15160870936983936</v>
      </c>
      <c r="BN2204" s="130">
        <f t="shared" si="364"/>
        <v>3.0132702246207788E-4</v>
      </c>
      <c r="BO2204" s="130" t="str">
        <f t="shared" si="360"/>
        <v/>
      </c>
      <c r="BP2204" s="122" t="str">
        <f t="shared" si="361"/>
        <v/>
      </c>
    </row>
    <row r="2205" spans="26:68" ht="20.100000000000001" customHeight="1" x14ac:dyDescent="0.25">
      <c r="Z2205" s="121">
        <v>1670</v>
      </c>
      <c r="AA2205" s="121">
        <f t="shared" si="365"/>
        <v>2.6799999999999997</v>
      </c>
      <c r="AB2205" s="121">
        <f t="shared" si="366"/>
        <v>1.0996936629405587E-2</v>
      </c>
      <c r="AC2205" s="121">
        <f t="shared" si="367"/>
        <v>0.99631889199082502</v>
      </c>
      <c r="AD2205" s="121">
        <f t="shared" si="368"/>
        <v>1.0996936629405587E-2</v>
      </c>
      <c r="AE2205" s="121" t="str">
        <f t="shared" si="369"/>
        <v/>
      </c>
      <c r="AF2205" s="121" t="str">
        <f t="shared" si="370"/>
        <v/>
      </c>
      <c r="BK2205" s="130"/>
      <c r="BL2205" s="130">
        <f t="shared" si="362"/>
        <v>10.719999999999864</v>
      </c>
      <c r="BM2205" s="147">
        <f t="shared" si="363"/>
        <v>0.15130738234737728</v>
      </c>
      <c r="BN2205" s="130">
        <f t="shared" si="364"/>
        <v>3.0081295687842124E-4</v>
      </c>
      <c r="BO2205" s="130" t="str">
        <f t="shared" si="360"/>
        <v/>
      </c>
      <c r="BP2205" s="122" t="str">
        <f t="shared" si="361"/>
        <v/>
      </c>
    </row>
    <row r="2206" spans="26:68" ht="20.100000000000001" customHeight="1" x14ac:dyDescent="0.25">
      <c r="Z2206" s="121">
        <v>1671</v>
      </c>
      <c r="AA2206" s="121">
        <f t="shared" si="365"/>
        <v>2.6840000000000002</v>
      </c>
      <c r="AB2206" s="121">
        <f t="shared" si="366"/>
        <v>1.0879592054972511E-2</v>
      </c>
      <c r="AC2206" s="121">
        <f t="shared" si="367"/>
        <v>0.99636264468690716</v>
      </c>
      <c r="AD2206" s="121">
        <f t="shared" si="368"/>
        <v>1.0879592054972511E-2</v>
      </c>
      <c r="AE2206" s="121" t="str">
        <f t="shared" si="369"/>
        <v/>
      </c>
      <c r="AF2206" s="121" t="str">
        <f t="shared" si="370"/>
        <v/>
      </c>
      <c r="BK2206" s="130"/>
      <c r="BL2206" s="130">
        <f t="shared" si="362"/>
        <v>10.726399999999863</v>
      </c>
      <c r="BM2206" s="147">
        <f t="shared" si="363"/>
        <v>0.15100656939049886</v>
      </c>
      <c r="BN2206" s="130">
        <f t="shared" si="364"/>
        <v>3.002995008660192E-4</v>
      </c>
      <c r="BO2206" s="130" t="str">
        <f t="shared" si="360"/>
        <v/>
      </c>
      <c r="BP2206" s="122" t="str">
        <f t="shared" si="361"/>
        <v/>
      </c>
    </row>
    <row r="2207" spans="26:68" ht="20.100000000000001" customHeight="1" x14ac:dyDescent="0.25">
      <c r="Z2207" s="130">
        <v>1672</v>
      </c>
      <c r="AA2207" s="121">
        <f t="shared" si="365"/>
        <v>2.6879999999999997</v>
      </c>
      <c r="AB2207" s="121">
        <f t="shared" si="366"/>
        <v>1.0763327410007753E-2</v>
      </c>
      <c r="AC2207" s="121">
        <f t="shared" si="367"/>
        <v>0.99640593016716927</v>
      </c>
      <c r="AD2207" s="121">
        <f t="shared" si="368"/>
        <v>1.0763327410007753E-2</v>
      </c>
      <c r="AE2207" s="121" t="str">
        <f t="shared" si="369"/>
        <v/>
      </c>
      <c r="AF2207" s="121" t="str">
        <f t="shared" si="370"/>
        <v/>
      </c>
      <c r="AM2207" s="130"/>
      <c r="AZ2207" s="130"/>
      <c r="BK2207" s="130"/>
      <c r="BL2207" s="130">
        <f t="shared" si="362"/>
        <v>10.732799999999862</v>
      </c>
      <c r="BM2207" s="147">
        <f t="shared" si="363"/>
        <v>0.15070626988963284</v>
      </c>
      <c r="BN2207" s="130">
        <f t="shared" si="364"/>
        <v>2.9978665461655174E-4</v>
      </c>
      <c r="BO2207" s="130" t="str">
        <f t="shared" si="360"/>
        <v/>
      </c>
      <c r="BP2207" s="122" t="str">
        <f t="shared" si="361"/>
        <v/>
      </c>
    </row>
    <row r="2208" spans="26:68" ht="20.100000000000001" customHeight="1" x14ac:dyDescent="0.25">
      <c r="Z2208" s="121">
        <v>1673</v>
      </c>
      <c r="AA2208" s="121">
        <f t="shared" si="365"/>
        <v>2.6920000000000002</v>
      </c>
      <c r="AB2208" s="121">
        <f t="shared" si="366"/>
        <v>1.064813485441613E-2</v>
      </c>
      <c r="AC2208" s="121">
        <f t="shared" si="367"/>
        <v>0.99644875273563827</v>
      </c>
      <c r="AD2208" s="121">
        <f t="shared" si="368"/>
        <v>1.064813485441613E-2</v>
      </c>
      <c r="AE2208" s="121" t="str">
        <f t="shared" si="369"/>
        <v/>
      </c>
      <c r="AF2208" s="121" t="str">
        <f t="shared" si="370"/>
        <v/>
      </c>
      <c r="BK2208" s="130"/>
      <c r="BL2208" s="130">
        <f t="shared" si="362"/>
        <v>10.739199999999862</v>
      </c>
      <c r="BM2208" s="147">
        <f t="shared" si="363"/>
        <v>0.15040648323501629</v>
      </c>
      <c r="BN2208" s="130">
        <f t="shared" si="364"/>
        <v>2.9927441831717472E-4</v>
      </c>
      <c r="BO2208" s="130" t="str">
        <f t="shared" si="360"/>
        <v/>
      </c>
      <c r="BP2208" s="122" t="str">
        <f t="shared" si="361"/>
        <v/>
      </c>
    </row>
    <row r="2209" spans="26:68" ht="20.100000000000001" customHeight="1" x14ac:dyDescent="0.25">
      <c r="Z2209" s="121">
        <v>1674</v>
      </c>
      <c r="AA2209" s="121">
        <f t="shared" si="365"/>
        <v>2.6959999999999997</v>
      </c>
      <c r="AB2209" s="121">
        <f t="shared" si="366"/>
        <v>1.0534006580763219E-2</v>
      </c>
      <c r="AC2209" s="121">
        <f t="shared" si="367"/>
        <v>0.99649111666504575</v>
      </c>
      <c r="AD2209" s="121">
        <f t="shared" si="368"/>
        <v>1.0534006580763219E-2</v>
      </c>
      <c r="AE2209" s="121" t="str">
        <f t="shared" si="369"/>
        <v/>
      </c>
      <c r="AF2209" s="121" t="str">
        <f t="shared" si="370"/>
        <v/>
      </c>
      <c r="BK2209" s="130"/>
      <c r="BL2209" s="130">
        <f t="shared" si="362"/>
        <v>10.745599999999861</v>
      </c>
      <c r="BM2209" s="147">
        <f t="shared" si="363"/>
        <v>0.15010720881669912</v>
      </c>
      <c r="BN2209" s="130">
        <f t="shared" si="364"/>
        <v>2.9876279215179657E-4</v>
      </c>
      <c r="BO2209" s="130" t="str">
        <f t="shared" si="360"/>
        <v/>
      </c>
      <c r="BP2209" s="122" t="str">
        <f t="shared" si="361"/>
        <v/>
      </c>
    </row>
    <row r="2210" spans="26:68" ht="20.100000000000001" customHeight="1" x14ac:dyDescent="0.25">
      <c r="Z2210" s="121">
        <v>1675</v>
      </c>
      <c r="AA2210" s="121">
        <f t="shared" si="365"/>
        <v>2.7</v>
      </c>
      <c r="AB2210" s="121">
        <f t="shared" si="366"/>
        <v>1.0420934814422592E-2</v>
      </c>
      <c r="AC2210" s="121">
        <f t="shared" si="367"/>
        <v>0.99653302619695938</v>
      </c>
      <c r="AD2210" s="121">
        <f t="shared" si="368"/>
        <v>1.0420934814422592E-2</v>
      </c>
      <c r="AE2210" s="121" t="str">
        <f t="shared" si="369"/>
        <v/>
      </c>
      <c r="AF2210" s="121" t="str">
        <f t="shared" si="370"/>
        <v/>
      </c>
      <c r="BK2210" s="130"/>
      <c r="BL2210" s="130">
        <f t="shared" si="362"/>
        <v>10.75199999999986</v>
      </c>
      <c r="BM2210" s="147">
        <f t="shared" si="363"/>
        <v>0.14980844602454732</v>
      </c>
      <c r="BN2210" s="130">
        <f t="shared" si="364"/>
        <v>2.9825177629927424E-4</v>
      </c>
      <c r="BO2210" s="130" t="str">
        <f t="shared" si="360"/>
        <v/>
      </c>
      <c r="BP2210" s="122" t="str">
        <f t="shared" si="361"/>
        <v/>
      </c>
    </row>
    <row r="2211" spans="26:68" ht="20.100000000000001" customHeight="1" x14ac:dyDescent="0.25">
      <c r="Z2211" s="121">
        <v>1676</v>
      </c>
      <c r="AA2211" s="121">
        <f t="shared" si="365"/>
        <v>2.7039999999999997</v>
      </c>
      <c r="AB2211" s="121">
        <f t="shared" si="366"/>
        <v>1.0308911813719294E-2</v>
      </c>
      <c r="AC2211" s="121">
        <f t="shared" si="367"/>
        <v>0.99657448554191386</v>
      </c>
      <c r="AD2211" s="121">
        <f t="shared" si="368"/>
        <v>1.0308911813719294E-2</v>
      </c>
      <c r="AE2211" s="121" t="str">
        <f t="shared" si="369"/>
        <v/>
      </c>
      <c r="AF2211" s="121" t="str">
        <f t="shared" si="370"/>
        <v/>
      </c>
      <c r="BK2211" s="130"/>
      <c r="BL2211" s="130">
        <f t="shared" si="362"/>
        <v>10.75839999999986</v>
      </c>
      <c r="BM2211" s="147">
        <f t="shared" si="363"/>
        <v>0.14951019424824805</v>
      </c>
      <c r="BN2211" s="130">
        <f t="shared" si="364"/>
        <v>2.9774137093463438E-4</v>
      </c>
      <c r="BO2211" s="130" t="str">
        <f t="shared" si="360"/>
        <v/>
      </c>
      <c r="BP2211" s="122" t="str">
        <f t="shared" si="361"/>
        <v/>
      </c>
    </row>
    <row r="2212" spans="26:68" ht="20.100000000000001" customHeight="1" x14ac:dyDescent="0.25">
      <c r="Z2212" s="121">
        <v>1677</v>
      </c>
      <c r="AA2212" s="121">
        <f t="shared" si="365"/>
        <v>2.7080000000000002</v>
      </c>
      <c r="AB2212" s="121">
        <f t="shared" si="366"/>
        <v>1.0197929870068748E-2</v>
      </c>
      <c r="AC2212" s="121">
        <f t="shared" si="367"/>
        <v>0.9966154988795437</v>
      </c>
      <c r="AD2212" s="121">
        <f t="shared" si="368"/>
        <v>1.0197929870068748E-2</v>
      </c>
      <c r="AE2212" s="121" t="str">
        <f t="shared" si="369"/>
        <v/>
      </c>
      <c r="AF2212" s="121" t="str">
        <f t="shared" si="370"/>
        <v/>
      </c>
      <c r="BK2212" s="130"/>
      <c r="BL2212" s="130">
        <f t="shared" si="362"/>
        <v>10.764799999999859</v>
      </c>
      <c r="BM2212" s="147">
        <f t="shared" si="363"/>
        <v>0.14921245287731341</v>
      </c>
      <c r="BN2212" s="130">
        <f t="shared" si="364"/>
        <v>2.972315762292399E-4</v>
      </c>
      <c r="BO2212" s="130" t="str">
        <f t="shared" si="360"/>
        <v/>
      </c>
      <c r="BP2212" s="122" t="str">
        <f t="shared" si="361"/>
        <v/>
      </c>
    </row>
    <row r="2213" spans="26:68" ht="20.100000000000001" customHeight="1" x14ac:dyDescent="0.25">
      <c r="Z2213" s="130">
        <v>1678</v>
      </c>
      <c r="AA2213" s="121">
        <f t="shared" si="365"/>
        <v>2.7119999999999997</v>
      </c>
      <c r="AB2213" s="121">
        <f t="shared" si="366"/>
        <v>1.008798130811189E-2</v>
      </c>
      <c r="AC2213" s="121">
        <f t="shared" si="367"/>
        <v>0.99665607035871517</v>
      </c>
      <c r="AD2213" s="121">
        <f t="shared" si="368"/>
        <v>1.008798130811189E-2</v>
      </c>
      <c r="AE2213" s="121" t="str">
        <f t="shared" si="369"/>
        <v/>
      </c>
      <c r="AF2213" s="121" t="str">
        <f t="shared" si="370"/>
        <v/>
      </c>
      <c r="AM2213" s="130"/>
      <c r="AZ2213" s="130"/>
      <c r="BK2213" s="130"/>
      <c r="BL2213" s="130">
        <f t="shared" si="362"/>
        <v>10.771199999999858</v>
      </c>
      <c r="BM2213" s="147">
        <f t="shared" si="363"/>
        <v>0.14891522130108417</v>
      </c>
      <c r="BN2213" s="130">
        <f t="shared" si="364"/>
        <v>2.9672239234959652E-4</v>
      </c>
      <c r="BO2213" s="130" t="str">
        <f t="shared" si="360"/>
        <v/>
      </c>
      <c r="BP2213" s="122" t="str">
        <f t="shared" si="361"/>
        <v/>
      </c>
    </row>
    <row r="2214" spans="26:68" ht="20.100000000000001" customHeight="1" x14ac:dyDescent="0.25">
      <c r="Z2214" s="121">
        <v>1679</v>
      </c>
      <c r="AA2214" s="121">
        <f t="shared" si="365"/>
        <v>2.7160000000000002</v>
      </c>
      <c r="AB2214" s="121">
        <f t="shared" si="366"/>
        <v>9.9790584858458903E-3</v>
      </c>
      <c r="AC2214" s="121">
        <f t="shared" si="367"/>
        <v>0.99669620409766002</v>
      </c>
      <c r="AD2214" s="121">
        <f t="shared" si="368"/>
        <v>9.9790584858458903E-3</v>
      </c>
      <c r="AE2214" s="121" t="str">
        <f t="shared" si="369"/>
        <v/>
      </c>
      <c r="AF2214" s="121" t="str">
        <f t="shared" si="370"/>
        <v/>
      </c>
      <c r="BK2214" s="130"/>
      <c r="BL2214" s="130">
        <f t="shared" si="362"/>
        <v>10.777599999999858</v>
      </c>
      <c r="BM2214" s="147">
        <f t="shared" si="363"/>
        <v>0.14861849890873458</v>
      </c>
      <c r="BN2214" s="130">
        <f t="shared" si="364"/>
        <v>2.9621381945901804E-4</v>
      </c>
      <c r="BO2214" s="130" t="str">
        <f t="shared" si="360"/>
        <v/>
      </c>
      <c r="BP2214" s="122" t="str">
        <f t="shared" si="361"/>
        <v/>
      </c>
    </row>
    <row r="2215" spans="26:68" ht="20.100000000000001" customHeight="1" x14ac:dyDescent="0.25">
      <c r="Z2215" s="121">
        <v>1680</v>
      </c>
      <c r="AA2215" s="121">
        <f t="shared" si="365"/>
        <v>2.7199999999999998</v>
      </c>
      <c r="AB2215" s="121">
        <f t="shared" si="366"/>
        <v>9.8711537947511439E-3</v>
      </c>
      <c r="AC2215" s="121">
        <f t="shared" si="367"/>
        <v>0.99673590418410873</v>
      </c>
      <c r="AD2215" s="121">
        <f t="shared" si="368"/>
        <v>9.8711537947511439E-3</v>
      </c>
      <c r="AE2215" s="121" t="str">
        <f t="shared" si="369"/>
        <v/>
      </c>
      <c r="AF2215" s="121" t="str">
        <f t="shared" si="370"/>
        <v/>
      </c>
      <c r="BK2215" s="130"/>
      <c r="BL2215" s="130">
        <f t="shared" si="362"/>
        <v>10.783999999999857</v>
      </c>
      <c r="BM2215" s="147">
        <f t="shared" si="363"/>
        <v>0.14832228508927556</v>
      </c>
      <c r="BN2215" s="130">
        <f t="shared" si="364"/>
        <v>2.9570585771607205E-4</v>
      </c>
      <c r="BO2215" s="130" t="str">
        <f t="shared" si="360"/>
        <v/>
      </c>
      <c r="BP2215" s="122" t="str">
        <f t="shared" si="361"/>
        <v/>
      </c>
    </row>
    <row r="2216" spans="26:68" ht="20.100000000000001" customHeight="1" x14ac:dyDescent="0.25">
      <c r="Z2216" s="121">
        <v>1681</v>
      </c>
      <c r="AA2216" s="121">
        <f t="shared" si="365"/>
        <v>2.7240000000000002</v>
      </c>
      <c r="AB2216" s="121">
        <f t="shared" si="366"/>
        <v>9.7642596599138518E-3</v>
      </c>
      <c r="AC2216" s="121">
        <f t="shared" si="367"/>
        <v>0.99677517467542487</v>
      </c>
      <c r="AD2216" s="121">
        <f t="shared" si="368"/>
        <v>9.7642596599138518E-3</v>
      </c>
      <c r="AE2216" s="121" t="str">
        <f t="shared" si="369"/>
        <v/>
      </c>
      <c r="AF2216" s="121" t="str">
        <f t="shared" si="370"/>
        <v/>
      </c>
      <c r="BK2216" s="130"/>
      <c r="BL2216" s="130">
        <f t="shared" si="362"/>
        <v>10.790399999999856</v>
      </c>
      <c r="BM2216" s="147">
        <f t="shared" si="363"/>
        <v>0.14802657923155949</v>
      </c>
      <c r="BN2216" s="130">
        <f t="shared" si="364"/>
        <v>2.9519850727571795E-4</v>
      </c>
      <c r="BO2216" s="130" t="str">
        <f t="shared" si="360"/>
        <v/>
      </c>
      <c r="BP2216" s="122" t="str">
        <f t="shared" si="361"/>
        <v/>
      </c>
    </row>
    <row r="2217" spans="26:68" ht="20.100000000000001" customHeight="1" x14ac:dyDescent="0.25">
      <c r="Z2217" s="121">
        <v>1682</v>
      </c>
      <c r="AA2217" s="121">
        <f t="shared" si="365"/>
        <v>2.7279999999999998</v>
      </c>
      <c r="AB2217" s="121">
        <f t="shared" si="366"/>
        <v>9.6583685401450091E-3</v>
      </c>
      <c r="AC2217" s="121">
        <f t="shared" si="367"/>
        <v>0.99681401959873994</v>
      </c>
      <c r="AD2217" s="121">
        <f t="shared" si="368"/>
        <v>9.6583685401450091E-3</v>
      </c>
      <c r="AE2217" s="121" t="str">
        <f t="shared" si="369"/>
        <v/>
      </c>
      <c r="AF2217" s="121" t="str">
        <f t="shared" si="370"/>
        <v/>
      </c>
      <c r="BK2217" s="130"/>
      <c r="BL2217" s="130">
        <f t="shared" si="362"/>
        <v>10.796799999999855</v>
      </c>
      <c r="BM2217" s="147">
        <f t="shared" si="363"/>
        <v>0.14773138072428377</v>
      </c>
      <c r="BN2217" s="130">
        <f t="shared" si="364"/>
        <v>2.9469176828850197E-4</v>
      </c>
      <c r="BO2217" s="130" t="str">
        <f t="shared" si="360"/>
        <v/>
      </c>
      <c r="BP2217" s="122" t="str">
        <f t="shared" si="361"/>
        <v/>
      </c>
    </row>
    <row r="2218" spans="26:68" ht="20.100000000000001" customHeight="1" x14ac:dyDescent="0.25">
      <c r="Z2218" s="121">
        <v>1683</v>
      </c>
      <c r="AA2218" s="121">
        <f t="shared" si="365"/>
        <v>2.7320000000000002</v>
      </c>
      <c r="AB2218" s="121">
        <f t="shared" si="366"/>
        <v>9.5534729280950109E-3</v>
      </c>
      <c r="AC2218" s="121">
        <f t="shared" si="367"/>
        <v>0.9968524429510881</v>
      </c>
      <c r="AD2218" s="121">
        <f t="shared" si="368"/>
        <v>9.5534729280950109E-3</v>
      </c>
      <c r="AE2218" s="121" t="str">
        <f t="shared" si="369"/>
        <v/>
      </c>
      <c r="AF2218" s="121" t="str">
        <f t="shared" si="370"/>
        <v/>
      </c>
      <c r="BK2218" s="130"/>
      <c r="BL2218" s="130">
        <f t="shared" si="362"/>
        <v>10.803199999999855</v>
      </c>
      <c r="BM2218" s="147">
        <f t="shared" si="363"/>
        <v>0.14743668895599527</v>
      </c>
      <c r="BN2218" s="130">
        <f t="shared" si="364"/>
        <v>2.9418564090144539E-4</v>
      </c>
      <c r="BO2218" s="130" t="str">
        <f t="shared" si="360"/>
        <v/>
      </c>
      <c r="BP2218" s="122" t="str">
        <f t="shared" si="361"/>
        <v/>
      </c>
    </row>
    <row r="2219" spans="26:68" ht="20.100000000000001" customHeight="1" x14ac:dyDescent="0.25">
      <c r="Z2219" s="121">
        <v>1684</v>
      </c>
      <c r="AA2219" s="121">
        <f t="shared" si="365"/>
        <v>2.7359999999999998</v>
      </c>
      <c r="AB2219" s="121">
        <f t="shared" si="366"/>
        <v>9.4495653503647269E-3</v>
      </c>
      <c r="AC2219" s="121">
        <f t="shared" si="367"/>
        <v>0.99689044869954224</v>
      </c>
      <c r="AD2219" s="121">
        <f t="shared" si="368"/>
        <v>9.4495653503647269E-3</v>
      </c>
      <c r="AE2219" s="121" t="str">
        <f t="shared" si="369"/>
        <v/>
      </c>
      <c r="AF2219" s="121" t="str">
        <f t="shared" si="370"/>
        <v/>
      </c>
      <c r="BK2219" s="130"/>
      <c r="BL2219" s="130">
        <f t="shared" si="362"/>
        <v>10.809599999999854</v>
      </c>
      <c r="BM2219" s="147">
        <f t="shared" si="363"/>
        <v>0.14714250331509382</v>
      </c>
      <c r="BN2219" s="130">
        <f t="shared" si="364"/>
        <v>2.936801252573229E-4</v>
      </c>
      <c r="BO2219" s="130" t="str">
        <f t="shared" si="360"/>
        <v/>
      </c>
      <c r="BP2219" s="122" t="str">
        <f t="shared" si="361"/>
        <v/>
      </c>
    </row>
    <row r="2220" spans="26:68" ht="20.100000000000001" customHeight="1" x14ac:dyDescent="0.25">
      <c r="Z2220" s="130">
        <v>1685</v>
      </c>
      <c r="AA2220" s="121">
        <f t="shared" si="365"/>
        <v>2.74</v>
      </c>
      <c r="AB2220" s="121">
        <f t="shared" si="366"/>
        <v>9.3466383676122835E-3</v>
      </c>
      <c r="AC2220" s="121">
        <f t="shared" si="367"/>
        <v>0.99692804078134956</v>
      </c>
      <c r="AD2220" s="121">
        <f t="shared" si="368"/>
        <v>9.3466383676122835E-3</v>
      </c>
      <c r="AE2220" s="121" t="str">
        <f t="shared" si="369"/>
        <v/>
      </c>
      <c r="AF2220" s="121" t="str">
        <f t="shared" si="370"/>
        <v/>
      </c>
      <c r="AM2220" s="130"/>
      <c r="AZ2220" s="130"/>
      <c r="BK2220" s="130"/>
      <c r="BL2220" s="130">
        <f t="shared" si="362"/>
        <v>10.815999999999853</v>
      </c>
      <c r="BM2220" s="147">
        <f t="shared" si="363"/>
        <v>0.1468488231898365</v>
      </c>
      <c r="BN2220" s="130">
        <f t="shared" si="364"/>
        <v>2.9317522149474584E-4</v>
      </c>
      <c r="BO2220" s="130" t="str">
        <f t="shared" si="360"/>
        <v/>
      </c>
      <c r="BP2220" s="122" t="str">
        <f t="shared" si="361"/>
        <v/>
      </c>
    </row>
    <row r="2221" spans="26:68" ht="20.100000000000001" customHeight="1" x14ac:dyDescent="0.25">
      <c r="Z2221" s="121">
        <v>1686</v>
      </c>
      <c r="AA2221" s="121">
        <f t="shared" si="365"/>
        <v>2.7439999999999998</v>
      </c>
      <c r="AB2221" s="121">
        <f t="shared" si="366"/>
        <v>9.2446845746563342E-3</v>
      </c>
      <c r="AC2221" s="121">
        <f t="shared" si="367"/>
        <v>0.99696522310406799</v>
      </c>
      <c r="AD2221" s="121">
        <f t="shared" si="368"/>
        <v>9.2446845746563342E-3</v>
      </c>
      <c r="AE2221" s="121" t="str">
        <f t="shared" si="369"/>
        <v/>
      </c>
      <c r="AF2221" s="121" t="str">
        <f t="shared" si="370"/>
        <v/>
      </c>
      <c r="BK2221" s="130"/>
      <c r="BL2221" s="130">
        <f t="shared" si="362"/>
        <v>10.822399999999853</v>
      </c>
      <c r="BM2221" s="147">
        <f t="shared" si="363"/>
        <v>0.14655564796834175</v>
      </c>
      <c r="BN2221" s="130">
        <f t="shared" si="364"/>
        <v>2.9267092974893938E-4</v>
      </c>
      <c r="BO2221" s="130" t="str">
        <f t="shared" si="360"/>
        <v/>
      </c>
      <c r="BP2221" s="122" t="str">
        <f t="shared" si="361"/>
        <v/>
      </c>
    </row>
    <row r="2222" spans="26:68" ht="20.100000000000001" customHeight="1" x14ac:dyDescent="0.25">
      <c r="Z2222" s="121">
        <v>1687</v>
      </c>
      <c r="AA2222" s="121">
        <f t="shared" si="365"/>
        <v>2.7480000000000002</v>
      </c>
      <c r="AB2222" s="121">
        <f t="shared" si="366"/>
        <v>9.1436966005751536E-3</v>
      </c>
      <c r="AC2222" s="121">
        <f t="shared" si="367"/>
        <v>0.99700199954570379</v>
      </c>
      <c r="AD2222" s="121">
        <f t="shared" si="368"/>
        <v>9.1436966005751536E-3</v>
      </c>
      <c r="AE2222" s="121" t="str">
        <f t="shared" si="369"/>
        <v/>
      </c>
      <c r="AF2222" s="121" t="str">
        <f t="shared" si="370"/>
        <v/>
      </c>
      <c r="BK2222" s="130"/>
      <c r="BL2222" s="130">
        <f t="shared" si="362"/>
        <v>10.828799999999852</v>
      </c>
      <c r="BM2222" s="147">
        <f t="shared" si="363"/>
        <v>0.14626297703859281</v>
      </c>
      <c r="BN2222" s="130">
        <f t="shared" si="364"/>
        <v>2.9216725015046574E-4</v>
      </c>
      <c r="BO2222" s="130" t="str">
        <f t="shared" si="360"/>
        <v/>
      </c>
      <c r="BP2222" s="122" t="str">
        <f t="shared" si="361"/>
        <v/>
      </c>
    </row>
    <row r="2223" spans="26:68" ht="20.100000000000001" customHeight="1" x14ac:dyDescent="0.25">
      <c r="Z2223" s="121">
        <v>1688</v>
      </c>
      <c r="AA2223" s="121">
        <f t="shared" si="365"/>
        <v>2.7519999999999998</v>
      </c>
      <c r="AB2223" s="121">
        <f t="shared" si="366"/>
        <v>9.0436671088022641E-3</v>
      </c>
      <c r="AC2223" s="121">
        <f t="shared" si="367"/>
        <v>0.99703837395484751</v>
      </c>
      <c r="AD2223" s="121">
        <f t="shared" si="368"/>
        <v>9.0436671088022641E-3</v>
      </c>
      <c r="AE2223" s="121" t="str">
        <f t="shared" si="369"/>
        <v/>
      </c>
      <c r="AF2223" s="121" t="str">
        <f t="shared" si="370"/>
        <v/>
      </c>
      <c r="BK2223" s="130"/>
      <c r="BL2223" s="130">
        <f t="shared" si="362"/>
        <v>10.835199999999851</v>
      </c>
      <c r="BM2223" s="147">
        <f t="shared" si="363"/>
        <v>0.14597080978844235</v>
      </c>
      <c r="BN2223" s="130">
        <f t="shared" si="364"/>
        <v>2.9166418282652873E-4</v>
      </c>
      <c r="BO2223" s="130" t="str">
        <f t="shared" si="360"/>
        <v/>
      </c>
      <c r="BP2223" s="122" t="str">
        <f t="shared" si="361"/>
        <v/>
      </c>
    </row>
    <row r="2224" spans="26:68" ht="20.100000000000001" customHeight="1" x14ac:dyDescent="0.25">
      <c r="Z2224" s="121">
        <v>1689</v>
      </c>
      <c r="AA2224" s="121">
        <f t="shared" si="365"/>
        <v>2.7560000000000002</v>
      </c>
      <c r="AB2224" s="121">
        <f t="shared" si="366"/>
        <v>8.94458879721792E-3</v>
      </c>
      <c r="AC2224" s="121">
        <f t="shared" si="367"/>
        <v>0.99707435015081292</v>
      </c>
      <c r="AD2224" s="121">
        <f t="shared" si="368"/>
        <v>8.94458879721792E-3</v>
      </c>
      <c r="AE2224" s="121" t="str">
        <f t="shared" si="369"/>
        <v/>
      </c>
      <c r="AF2224" s="121" t="str">
        <f t="shared" si="370"/>
        <v/>
      </c>
      <c r="BK2224" s="130"/>
      <c r="BL2224" s="130">
        <f t="shared" si="362"/>
        <v>10.84159999999985</v>
      </c>
      <c r="BM2224" s="147">
        <f t="shared" si="363"/>
        <v>0.14567914560561582</v>
      </c>
      <c r="BN2224" s="130">
        <f t="shared" si="364"/>
        <v>2.9116172790047412E-4</v>
      </c>
      <c r="BO2224" s="130" t="str">
        <f t="shared" si="360"/>
        <v/>
      </c>
      <c r="BP2224" s="122" t="str">
        <f t="shared" si="361"/>
        <v/>
      </c>
    </row>
    <row r="2225" spans="26:68" ht="20.100000000000001" customHeight="1" x14ac:dyDescent="0.25">
      <c r="Z2225" s="121">
        <v>1690</v>
      </c>
      <c r="AA2225" s="121">
        <f t="shared" si="365"/>
        <v>2.76</v>
      </c>
      <c r="AB2225" s="121">
        <f t="shared" si="366"/>
        <v>8.8464543982372315E-3</v>
      </c>
      <c r="AC2225" s="121">
        <f t="shared" si="367"/>
        <v>0.99710993192377384</v>
      </c>
      <c r="AD2225" s="121">
        <f t="shared" si="368"/>
        <v>8.8464543982372315E-3</v>
      </c>
      <c r="AE2225" s="121" t="str">
        <f t="shared" si="369"/>
        <v/>
      </c>
      <c r="AF2225" s="121" t="str">
        <f t="shared" si="370"/>
        <v/>
      </c>
      <c r="BK2225" s="130"/>
      <c r="BL2225" s="130">
        <f t="shared" si="362"/>
        <v>10.84799999999985</v>
      </c>
      <c r="BM2225" s="147">
        <f t="shared" si="363"/>
        <v>0.14538798387771534</v>
      </c>
      <c r="BN2225" s="130">
        <f t="shared" si="364"/>
        <v>2.9065988549104027E-4</v>
      </c>
      <c r="BO2225" s="130" t="str">
        <f t="shared" si="360"/>
        <v/>
      </c>
      <c r="BP2225" s="122" t="str">
        <f t="shared" si="361"/>
        <v/>
      </c>
    </row>
    <row r="2226" spans="26:68" ht="20.100000000000001" customHeight="1" x14ac:dyDescent="0.25">
      <c r="Z2226" s="130">
        <v>1691</v>
      </c>
      <c r="AA2226" s="121">
        <f t="shared" si="365"/>
        <v>2.7640000000000002</v>
      </c>
      <c r="AB2226" s="121">
        <f t="shared" si="366"/>
        <v>8.7492566788941965E-3</v>
      </c>
      <c r="AC2226" s="121">
        <f t="shared" si="367"/>
        <v>0.99714512303490344</v>
      </c>
      <c r="AD2226" s="121">
        <f t="shared" si="368"/>
        <v>8.7492566788941965E-3</v>
      </c>
      <c r="AE2226" s="121" t="str">
        <f t="shared" si="369"/>
        <v/>
      </c>
      <c r="AF2226" s="121" t="str">
        <f t="shared" si="370"/>
        <v/>
      </c>
      <c r="AM2226" s="130"/>
      <c r="AZ2226" s="130"/>
      <c r="BK2226" s="130"/>
      <c r="BL2226" s="130">
        <f t="shared" si="362"/>
        <v>10.854399999999849</v>
      </c>
      <c r="BM2226" s="147">
        <f t="shared" si="363"/>
        <v>0.1450973239922243</v>
      </c>
      <c r="BN2226" s="130">
        <f t="shared" si="364"/>
        <v>2.9015865571366262E-4</v>
      </c>
      <c r="BO2226" s="130" t="str">
        <f t="shared" si="360"/>
        <v/>
      </c>
      <c r="BP2226" s="122" t="str">
        <f t="shared" si="361"/>
        <v/>
      </c>
    </row>
    <row r="2227" spans="26:68" ht="20.100000000000001" customHeight="1" x14ac:dyDescent="0.25">
      <c r="Z2227" s="121">
        <v>1692</v>
      </c>
      <c r="AA2227" s="121">
        <f t="shared" si="365"/>
        <v>2.7679999999999998</v>
      </c>
      <c r="AB2227" s="121">
        <f t="shared" si="366"/>
        <v>8.6529884409224447E-3</v>
      </c>
      <c r="AC2227" s="121">
        <f t="shared" si="367"/>
        <v>0.99717992721651194</v>
      </c>
      <c r="AD2227" s="121">
        <f t="shared" si="368"/>
        <v>8.6529884409224447E-3</v>
      </c>
      <c r="AE2227" s="121" t="str">
        <f t="shared" si="369"/>
        <v/>
      </c>
      <c r="AF2227" s="121" t="str">
        <f t="shared" si="370"/>
        <v/>
      </c>
      <c r="BK2227" s="130"/>
      <c r="BL2227" s="130">
        <f t="shared" si="362"/>
        <v>10.860799999999848</v>
      </c>
      <c r="BM2227" s="147">
        <f t="shared" si="363"/>
        <v>0.14480716533651064</v>
      </c>
      <c r="BN2227" s="130">
        <f t="shared" si="364"/>
        <v>2.8965803868008511E-4</v>
      </c>
      <c r="BO2227" s="130" t="str">
        <f t="shared" si="360"/>
        <v/>
      </c>
      <c r="BP2227" s="122" t="str">
        <f t="shared" si="361"/>
        <v/>
      </c>
    </row>
    <row r="2228" spans="26:68" ht="20.100000000000001" customHeight="1" x14ac:dyDescent="0.25">
      <c r="Z2228" s="121">
        <v>1693</v>
      </c>
      <c r="AA2228" s="121">
        <f t="shared" si="365"/>
        <v>2.7720000000000002</v>
      </c>
      <c r="AB2228" s="121">
        <f t="shared" si="366"/>
        <v>8.5576425208319339E-3</v>
      </c>
      <c r="AC2228" s="121">
        <f t="shared" si="367"/>
        <v>0.99721434817218646</v>
      </c>
      <c r="AD2228" s="121">
        <f t="shared" si="368"/>
        <v>8.5576425208319339E-3</v>
      </c>
      <c r="AE2228" s="121" t="str">
        <f t="shared" si="369"/>
        <v/>
      </c>
      <c r="AF2228" s="121" t="str">
        <f t="shared" si="370"/>
        <v/>
      </c>
      <c r="BK2228" s="130"/>
      <c r="BL2228" s="130">
        <f t="shared" si="362"/>
        <v>10.867199999999848</v>
      </c>
      <c r="BM2228" s="147">
        <f t="shared" si="363"/>
        <v>0.14451750729783056</v>
      </c>
      <c r="BN2228" s="130">
        <f t="shared" si="364"/>
        <v>2.8915803449752753E-4</v>
      </c>
      <c r="BO2228" s="130" t="str">
        <f t="shared" si="360"/>
        <v/>
      </c>
      <c r="BP2228" s="122" t="str">
        <f t="shared" si="361"/>
        <v/>
      </c>
    </row>
    <row r="2229" spans="26:68" ht="20.100000000000001" customHeight="1" x14ac:dyDescent="0.25">
      <c r="Z2229" s="121">
        <v>1694</v>
      </c>
      <c r="AA2229" s="121">
        <f t="shared" si="365"/>
        <v>2.7759999999999998</v>
      </c>
      <c r="AB2229" s="121">
        <f t="shared" si="366"/>
        <v>8.4632117899824232E-3</v>
      </c>
      <c r="AC2229" s="121">
        <f t="shared" si="367"/>
        <v>0.99724838957692941</v>
      </c>
      <c r="AD2229" s="121">
        <f t="shared" si="368"/>
        <v>8.4632117899824232E-3</v>
      </c>
      <c r="AE2229" s="121" t="str">
        <f t="shared" si="369"/>
        <v/>
      </c>
      <c r="AF2229" s="121" t="str">
        <f t="shared" si="370"/>
        <v/>
      </c>
      <c r="BK2229" s="130"/>
      <c r="BL2229" s="130">
        <f t="shared" si="362"/>
        <v>10.873599999999847</v>
      </c>
      <c r="BM2229" s="147">
        <f t="shared" si="363"/>
        <v>0.14422834926333303</v>
      </c>
      <c r="BN2229" s="130">
        <f t="shared" si="364"/>
        <v>2.886586432701288E-4</v>
      </c>
      <c r="BO2229" s="130" t="str">
        <f t="shared" si="360"/>
        <v/>
      </c>
      <c r="BP2229" s="122" t="str">
        <f t="shared" si="361"/>
        <v/>
      </c>
    </row>
    <row r="2230" spans="26:68" ht="20.100000000000001" customHeight="1" x14ac:dyDescent="0.25">
      <c r="Z2230" s="121">
        <v>1695</v>
      </c>
      <c r="AA2230" s="121">
        <f t="shared" si="365"/>
        <v>2.7800000000000002</v>
      </c>
      <c r="AB2230" s="121">
        <f t="shared" si="366"/>
        <v>8.3696891546530226E-3</v>
      </c>
      <c r="AC2230" s="121">
        <f t="shared" si="367"/>
        <v>0.99728205507729872</v>
      </c>
      <c r="AD2230" s="121">
        <f t="shared" si="368"/>
        <v>8.3696891546530226E-3</v>
      </c>
      <c r="AE2230" s="121" t="str">
        <f t="shared" si="369"/>
        <v/>
      </c>
      <c r="AF2230" s="121" t="str">
        <f t="shared" si="370"/>
        <v/>
      </c>
      <c r="BK2230" s="130"/>
      <c r="BL2230" s="130">
        <f t="shared" si="362"/>
        <v>10.879999999999846</v>
      </c>
      <c r="BM2230" s="147">
        <f t="shared" si="363"/>
        <v>0.1439396906200629</v>
      </c>
      <c r="BN2230" s="130">
        <f t="shared" si="364"/>
        <v>2.8815986509772573E-4</v>
      </c>
      <c r="BO2230" s="130" t="str">
        <f t="shared" si="360"/>
        <v/>
      </c>
      <c r="BP2230" s="122" t="str">
        <f t="shared" si="361"/>
        <v/>
      </c>
    </row>
    <row r="2231" spans="26:68" ht="20.100000000000001" customHeight="1" x14ac:dyDescent="0.25">
      <c r="Z2231" s="121">
        <v>1696</v>
      </c>
      <c r="AA2231" s="121">
        <f t="shared" si="365"/>
        <v>2.7839999999999998</v>
      </c>
      <c r="AB2231" s="121">
        <f t="shared" si="366"/>
        <v>8.2770675561084951E-3</v>
      </c>
      <c r="AC2231" s="121">
        <f t="shared" si="367"/>
        <v>0.99731534829154744</v>
      </c>
      <c r="AD2231" s="121">
        <f t="shared" si="368"/>
        <v>8.2770675561084951E-3</v>
      </c>
      <c r="AE2231" s="121" t="str">
        <f t="shared" si="369"/>
        <v/>
      </c>
      <c r="AF2231" s="121" t="str">
        <f t="shared" si="370"/>
        <v/>
      </c>
      <c r="BK2231" s="130"/>
      <c r="BL2231" s="130">
        <f t="shared" si="362"/>
        <v>10.886399999999846</v>
      </c>
      <c r="BM2231" s="147">
        <f t="shared" si="363"/>
        <v>0.14365153075496517</v>
      </c>
      <c r="BN2231" s="130">
        <f t="shared" si="364"/>
        <v>2.876617000762971E-4</v>
      </c>
      <c r="BO2231" s="130" t="str">
        <f t="shared" si="360"/>
        <v/>
      </c>
      <c r="BP2231" s="122" t="str">
        <f t="shared" si="361"/>
        <v/>
      </c>
    </row>
    <row r="2232" spans="26:68" ht="20.100000000000001" customHeight="1" x14ac:dyDescent="0.25">
      <c r="Z2232" s="121">
        <v>1697</v>
      </c>
      <c r="AA2232" s="121">
        <f t="shared" si="365"/>
        <v>2.7880000000000003</v>
      </c>
      <c r="AB2232" s="121">
        <f t="shared" si="366"/>
        <v>8.1853399706617643E-3</v>
      </c>
      <c r="AC2232" s="121">
        <f t="shared" si="367"/>
        <v>0.99734827280976357</v>
      </c>
      <c r="AD2232" s="121">
        <f t="shared" si="368"/>
        <v>8.1853399706617643E-3</v>
      </c>
      <c r="AE2232" s="121" t="str">
        <f t="shared" si="369"/>
        <v/>
      </c>
      <c r="AF2232" s="121" t="str">
        <f t="shared" si="370"/>
        <v/>
      </c>
      <c r="BK2232" s="130"/>
      <c r="BL2232" s="130">
        <f t="shared" si="362"/>
        <v>10.892799999999845</v>
      </c>
      <c r="BM2232" s="147">
        <f t="shared" si="363"/>
        <v>0.14336386905488888</v>
      </c>
      <c r="BN2232" s="130">
        <f t="shared" si="364"/>
        <v>2.8716414829826897E-4</v>
      </c>
      <c r="BO2232" s="130" t="str">
        <f t="shared" si="360"/>
        <v/>
      </c>
      <c r="BP2232" s="122" t="str">
        <f t="shared" si="361"/>
        <v/>
      </c>
    </row>
    <row r="2233" spans="26:68" ht="20.100000000000001" customHeight="1" x14ac:dyDescent="0.25">
      <c r="Z2233" s="130">
        <v>1698</v>
      </c>
      <c r="AA2233" s="121">
        <f t="shared" si="365"/>
        <v>2.7919999999999998</v>
      </c>
      <c r="AB2233" s="121">
        <f t="shared" si="366"/>
        <v>8.094499409733228E-3</v>
      </c>
      <c r="AC2233" s="121">
        <f t="shared" si="367"/>
        <v>0.99738083219401052</v>
      </c>
      <c r="AD2233" s="121">
        <f t="shared" si="368"/>
        <v>8.094499409733228E-3</v>
      </c>
      <c r="AE2233" s="121" t="str">
        <f t="shared" si="369"/>
        <v/>
      </c>
      <c r="AF2233" s="121" t="str">
        <f t="shared" si="370"/>
        <v/>
      </c>
      <c r="AM2233" s="130"/>
      <c r="AZ2233" s="130"/>
      <c r="BK2233" s="130"/>
      <c r="BL2233" s="130">
        <f t="shared" si="362"/>
        <v>10.899199999999844</v>
      </c>
      <c r="BM2233" s="147">
        <f t="shared" si="363"/>
        <v>0.14307670490659061</v>
      </c>
      <c r="BN2233" s="130">
        <f t="shared" si="364"/>
        <v>2.8666720985234817E-4</v>
      </c>
      <c r="BO2233" s="130" t="str">
        <f t="shared" si="360"/>
        <v/>
      </c>
      <c r="BP2233" s="122" t="str">
        <f t="shared" si="361"/>
        <v/>
      </c>
    </row>
    <row r="2234" spans="26:68" ht="20.100000000000001" customHeight="1" x14ac:dyDescent="0.25">
      <c r="Z2234" s="121">
        <v>1699</v>
      </c>
      <c r="AA2234" s="121">
        <f t="shared" si="365"/>
        <v>2.7960000000000003</v>
      </c>
      <c r="AB2234" s="121">
        <f t="shared" si="366"/>
        <v>8.0045389199063163E-3</v>
      </c>
      <c r="AC2234" s="121">
        <f t="shared" si="367"/>
        <v>0.99741302997846792</v>
      </c>
      <c r="AD2234" s="121">
        <f t="shared" si="368"/>
        <v>8.0045389199063163E-3</v>
      </c>
      <c r="AE2234" s="121" t="str">
        <f t="shared" si="369"/>
        <v/>
      </c>
      <c r="AF2234" s="121" t="str">
        <f t="shared" si="370"/>
        <v/>
      </c>
      <c r="BK2234" s="130"/>
      <c r="BL2234" s="130">
        <f t="shared" si="362"/>
        <v>10.905599999999843</v>
      </c>
      <c r="BM2234" s="147">
        <f t="shared" si="363"/>
        <v>0.14279003769673826</v>
      </c>
      <c r="BN2234" s="130">
        <f t="shared" si="364"/>
        <v>2.8617088482321695E-4</v>
      </c>
      <c r="BO2234" s="130" t="str">
        <f t="shared" si="360"/>
        <v/>
      </c>
      <c r="BP2234" s="122" t="str">
        <f t="shared" si="361"/>
        <v/>
      </c>
    </row>
    <row r="2235" spans="26:68" ht="20.100000000000001" customHeight="1" x14ac:dyDescent="0.25">
      <c r="Z2235" s="121">
        <v>1700</v>
      </c>
      <c r="AA2235" s="121">
        <f t="shared" si="365"/>
        <v>2.8</v>
      </c>
      <c r="AB2235" s="121">
        <f t="shared" si="366"/>
        <v>7.9154515829799686E-3</v>
      </c>
      <c r="AC2235" s="121">
        <f t="shared" si="367"/>
        <v>0.99744486966957202</v>
      </c>
      <c r="AD2235" s="121">
        <f t="shared" si="368"/>
        <v>7.9154515829799686E-3</v>
      </c>
      <c r="AE2235" s="121" t="str">
        <f t="shared" si="369"/>
        <v/>
      </c>
      <c r="AF2235" s="121" t="str">
        <f t="shared" si="370"/>
        <v/>
      </c>
      <c r="BK2235" s="130"/>
      <c r="BL2235" s="130">
        <f t="shared" si="362"/>
        <v>10.911999999999843</v>
      </c>
      <c r="BM2235" s="147">
        <f t="shared" si="363"/>
        <v>0.14250386681191504</v>
      </c>
      <c r="BN2235" s="130">
        <f t="shared" si="364"/>
        <v>2.8567517329219916E-4</v>
      </c>
      <c r="BO2235" s="130" t="str">
        <f t="shared" si="360"/>
        <v/>
      </c>
      <c r="BP2235" s="122" t="str">
        <f t="shared" si="361"/>
        <v/>
      </c>
    </row>
    <row r="2236" spans="26:68" ht="20.100000000000001" customHeight="1" x14ac:dyDescent="0.25">
      <c r="Z2236" s="121">
        <v>1701</v>
      </c>
      <c r="AA2236" s="121">
        <f t="shared" si="365"/>
        <v>2.8040000000000003</v>
      </c>
      <c r="AB2236" s="121">
        <f t="shared" si="366"/>
        <v>7.8272305160173687E-3</v>
      </c>
      <c r="AC2236" s="121">
        <f t="shared" si="367"/>
        <v>0.99747635474615681</v>
      </c>
      <c r="AD2236" s="121">
        <f t="shared" si="368"/>
        <v>7.8272305160173687E-3</v>
      </c>
      <c r="AE2236" s="121" t="str">
        <f t="shared" si="369"/>
        <v/>
      </c>
      <c r="AF2236" s="121" t="str">
        <f t="shared" si="370"/>
        <v/>
      </c>
      <c r="BK2236" s="130"/>
      <c r="BL2236" s="130">
        <f t="shared" si="362"/>
        <v>10.918399999999842</v>
      </c>
      <c r="BM2236" s="147">
        <f t="shared" si="363"/>
        <v>0.14221819163862284</v>
      </c>
      <c r="BN2236" s="130">
        <f t="shared" si="364"/>
        <v>2.8518007533609446E-4</v>
      </c>
      <c r="BO2236" s="130" t="str">
        <f t="shared" si="360"/>
        <v/>
      </c>
      <c r="BP2236" s="122" t="str">
        <f t="shared" si="361"/>
        <v/>
      </c>
    </row>
    <row r="2237" spans="26:68" ht="20.100000000000001" customHeight="1" x14ac:dyDescent="0.25">
      <c r="Z2237" s="121">
        <v>1702</v>
      </c>
      <c r="AA2237" s="121">
        <f t="shared" si="365"/>
        <v>2.8079999999999998</v>
      </c>
      <c r="AB2237" s="121">
        <f t="shared" si="366"/>
        <v>7.739868871391698E-3</v>
      </c>
      <c r="AC2237" s="121">
        <f t="shared" si="367"/>
        <v>0.99750748865959504</v>
      </c>
      <c r="AD2237" s="121">
        <f t="shared" si="368"/>
        <v>7.739868871391698E-3</v>
      </c>
      <c r="AE2237" s="121" t="str">
        <f t="shared" si="369"/>
        <v/>
      </c>
      <c r="AF2237" s="121" t="str">
        <f t="shared" si="370"/>
        <v/>
      </c>
      <c r="BK2237" s="130"/>
      <c r="BL2237" s="130">
        <f t="shared" si="362"/>
        <v>10.924799999999841</v>
      </c>
      <c r="BM2237" s="147">
        <f t="shared" si="363"/>
        <v>0.14193301156328675</v>
      </c>
      <c r="BN2237" s="130">
        <f t="shared" si="364"/>
        <v>2.8468559102917679E-4</v>
      </c>
      <c r="BO2237" s="130" t="str">
        <f t="shared" si="360"/>
        <v/>
      </c>
      <c r="BP2237" s="122" t="str">
        <f t="shared" si="361"/>
        <v/>
      </c>
    </row>
    <row r="2238" spans="26:68" ht="20.100000000000001" customHeight="1" x14ac:dyDescent="0.25">
      <c r="Z2238" s="121">
        <v>1703</v>
      </c>
      <c r="AA2238" s="121">
        <f t="shared" si="365"/>
        <v>2.8120000000000003</v>
      </c>
      <c r="AB2238" s="121">
        <f t="shared" si="366"/>
        <v>7.6533598368282241E-3</v>
      </c>
      <c r="AC2238" s="121">
        <f t="shared" si="367"/>
        <v>0.99753827483393986</v>
      </c>
      <c r="AD2238" s="121">
        <f t="shared" si="368"/>
        <v>7.6533598368282241E-3</v>
      </c>
      <c r="AE2238" s="121" t="str">
        <f t="shared" si="369"/>
        <v/>
      </c>
      <c r="AF2238" s="121" t="str">
        <f t="shared" si="370"/>
        <v/>
      </c>
      <c r="BK2238" s="130"/>
      <c r="BL2238" s="130">
        <f t="shared" si="362"/>
        <v>10.931199999999841</v>
      </c>
      <c r="BM2238" s="147">
        <f t="shared" si="363"/>
        <v>0.14164832597225757</v>
      </c>
      <c r="BN2238" s="130">
        <f t="shared" si="364"/>
        <v>2.8419172044102936E-4</v>
      </c>
      <c r="BO2238" s="130" t="str">
        <f t="shared" si="360"/>
        <v/>
      </c>
      <c r="BP2238" s="122" t="str">
        <f t="shared" si="361"/>
        <v/>
      </c>
    </row>
    <row r="2239" spans="26:68" ht="20.100000000000001" customHeight="1" x14ac:dyDescent="0.25">
      <c r="Z2239" s="130">
        <v>1704</v>
      </c>
      <c r="AA2239" s="121">
        <f t="shared" si="365"/>
        <v>2.8159999999999998</v>
      </c>
      <c r="AB2239" s="121">
        <f t="shared" si="366"/>
        <v>7.5676966354434258E-3</v>
      </c>
      <c r="AC2239" s="121">
        <f t="shared" si="367"/>
        <v>0.99756871666606572</v>
      </c>
      <c r="AD2239" s="121">
        <f t="shared" si="368"/>
        <v>7.5676966354434258E-3</v>
      </c>
      <c r="AE2239" s="121" t="str">
        <f t="shared" si="369"/>
        <v/>
      </c>
      <c r="AF2239" s="121" t="str">
        <f t="shared" si="370"/>
        <v/>
      </c>
      <c r="AM2239" s="130"/>
      <c r="AZ2239" s="130"/>
      <c r="BK2239" s="130"/>
      <c r="BL2239" s="130">
        <f t="shared" si="362"/>
        <v>10.93759999999984</v>
      </c>
      <c r="BM2239" s="147">
        <f t="shared" si="363"/>
        <v>0.14136413425181654</v>
      </c>
      <c r="BN2239" s="130">
        <f t="shared" si="364"/>
        <v>2.836984636376827E-4</v>
      </c>
      <c r="BO2239" s="130" t="str">
        <f t="shared" si="360"/>
        <v/>
      </c>
      <c r="BP2239" s="122" t="str">
        <f t="shared" si="361"/>
        <v/>
      </c>
    </row>
    <row r="2240" spans="26:68" ht="20.100000000000001" customHeight="1" x14ac:dyDescent="0.25">
      <c r="Z2240" s="121">
        <v>1705</v>
      </c>
      <c r="AA2240" s="121">
        <f t="shared" si="365"/>
        <v>2.8200000000000003</v>
      </c>
      <c r="AB2240" s="121">
        <f t="shared" si="366"/>
        <v>7.4828725257805526E-3</v>
      </c>
      <c r="AC2240" s="121">
        <f t="shared" si="367"/>
        <v>0.9975988175258107</v>
      </c>
      <c r="AD2240" s="121">
        <f t="shared" si="368"/>
        <v>7.4828725257805526E-3</v>
      </c>
      <c r="AE2240" s="121" t="str">
        <f t="shared" si="369"/>
        <v/>
      </c>
      <c r="AF2240" s="121" t="str">
        <f t="shared" si="370"/>
        <v/>
      </c>
      <c r="BK2240" s="130"/>
      <c r="BL2240" s="130">
        <f t="shared" si="362"/>
        <v>10.943999999999839</v>
      </c>
      <c r="BM2240" s="147">
        <f t="shared" si="363"/>
        <v>0.14108043578817886</v>
      </c>
      <c r="BN2240" s="130">
        <f t="shared" si="364"/>
        <v>2.8320582068225297E-4</v>
      </c>
      <c r="BO2240" s="130" t="str">
        <f t="shared" si="360"/>
        <v/>
      </c>
      <c r="BP2240" s="122" t="str">
        <f t="shared" si="361"/>
        <v/>
      </c>
    </row>
    <row r="2241" spans="26:68" ht="20.100000000000001" customHeight="1" x14ac:dyDescent="0.25">
      <c r="Z2241" s="121">
        <v>1706</v>
      </c>
      <c r="AA2241" s="121">
        <f t="shared" si="365"/>
        <v>2.8239999999999998</v>
      </c>
      <c r="AB2241" s="121">
        <f t="shared" si="366"/>
        <v>7.3988808018422966E-3</v>
      </c>
      <c r="AC2241" s="121">
        <f t="shared" si="367"/>
        <v>0.99762858075611804</v>
      </c>
      <c r="AD2241" s="121">
        <f t="shared" si="368"/>
        <v>7.3988808018422966E-3</v>
      </c>
      <c r="AE2241" s="121" t="str">
        <f t="shared" si="369"/>
        <v/>
      </c>
      <c r="AF2241" s="121" t="str">
        <f t="shared" si="370"/>
        <v/>
      </c>
      <c r="BK2241" s="130"/>
      <c r="BL2241" s="130">
        <f t="shared" si="362"/>
        <v>10.950399999999838</v>
      </c>
      <c r="BM2241" s="147">
        <f t="shared" si="363"/>
        <v>0.14079722996749661</v>
      </c>
      <c r="BN2241" s="130">
        <f t="shared" si="364"/>
        <v>2.8271379163308241E-4</v>
      </c>
      <c r="BO2241" s="130" t="str">
        <f t="shared" si="360"/>
        <v/>
      </c>
      <c r="BP2241" s="122" t="str">
        <f t="shared" si="361"/>
        <v/>
      </c>
    </row>
    <row r="2242" spans="26:68" ht="20.100000000000001" customHeight="1" x14ac:dyDescent="0.25">
      <c r="Z2242" s="121">
        <v>1707</v>
      </c>
      <c r="AA2242" s="121">
        <f t="shared" si="365"/>
        <v>2.8280000000000003</v>
      </c>
      <c r="AB2242" s="121">
        <f t="shared" si="366"/>
        <v>7.3157147931199405E-3</v>
      </c>
      <c r="AC2242" s="121">
        <f t="shared" si="367"/>
        <v>0.99765800967317753</v>
      </c>
      <c r="AD2242" s="121">
        <f t="shared" si="368"/>
        <v>7.3157147931199405E-3</v>
      </c>
      <c r="AE2242" s="121" t="str">
        <f t="shared" si="369"/>
        <v/>
      </c>
      <c r="AF2242" s="121" t="str">
        <f t="shared" si="370"/>
        <v/>
      </c>
      <c r="BK2242" s="130"/>
      <c r="BL2242" s="130">
        <f t="shared" si="362"/>
        <v>10.956799999999838</v>
      </c>
      <c r="BM2242" s="147">
        <f t="shared" si="363"/>
        <v>0.14051451617586352</v>
      </c>
      <c r="BN2242" s="130">
        <f t="shared" si="364"/>
        <v>2.8222237654593196E-4</v>
      </c>
      <c r="BO2242" s="130" t="str">
        <f t="shared" si="360"/>
        <v/>
      </c>
      <c r="BP2242" s="122" t="str">
        <f t="shared" si="361"/>
        <v/>
      </c>
    </row>
    <row r="2243" spans="26:68" ht="20.100000000000001" customHeight="1" x14ac:dyDescent="0.25">
      <c r="Z2243" s="121">
        <v>1708</v>
      </c>
      <c r="AA2243" s="121">
        <f t="shared" si="365"/>
        <v>2.8319999999999999</v>
      </c>
      <c r="AB2243" s="121">
        <f t="shared" si="366"/>
        <v>7.2333678646196876E-3</v>
      </c>
      <c r="AC2243" s="121">
        <f t="shared" si="367"/>
        <v>0.99768710756656831</v>
      </c>
      <c r="AD2243" s="121">
        <f t="shared" si="368"/>
        <v>7.2333678646196876E-3</v>
      </c>
      <c r="AE2243" s="121" t="str">
        <f t="shared" si="369"/>
        <v/>
      </c>
      <c r="AF2243" s="121" t="str">
        <f t="shared" si="370"/>
        <v/>
      </c>
      <c r="BK2243" s="130"/>
      <c r="BL2243" s="130">
        <f t="shared" si="362"/>
        <v>10.963199999999837</v>
      </c>
      <c r="BM2243" s="147">
        <f t="shared" si="363"/>
        <v>0.14023229379931759</v>
      </c>
      <c r="BN2243" s="130">
        <f t="shared" si="364"/>
        <v>2.8173157547178862E-4</v>
      </c>
      <c r="BO2243" s="130" t="str">
        <f t="shared" si="360"/>
        <v/>
      </c>
      <c r="BP2243" s="122" t="str">
        <f t="shared" si="361"/>
        <v/>
      </c>
    </row>
    <row r="2244" spans="26:68" ht="20.100000000000001" customHeight="1" x14ac:dyDescent="0.25">
      <c r="Z2244" s="121">
        <v>1709</v>
      </c>
      <c r="AA2244" s="121">
        <f t="shared" si="365"/>
        <v>2.8360000000000003</v>
      </c>
      <c r="AB2244" s="121">
        <f t="shared" si="366"/>
        <v>7.1518334168855441E-3</v>
      </c>
      <c r="AC2244" s="121">
        <f t="shared" si="367"/>
        <v>0.99771587769940062</v>
      </c>
      <c r="AD2244" s="121">
        <f t="shared" si="368"/>
        <v>7.1518334168855441E-3</v>
      </c>
      <c r="AE2244" s="121" t="str">
        <f t="shared" si="369"/>
        <v/>
      </c>
      <c r="AF2244" s="121" t="str">
        <f t="shared" si="370"/>
        <v/>
      </c>
      <c r="BK2244" s="130"/>
      <c r="BL2244" s="130">
        <f t="shared" si="362"/>
        <v>10.969599999999836</v>
      </c>
      <c r="BM2244" s="147">
        <f t="shared" si="363"/>
        <v>0.1399505622238458</v>
      </c>
      <c r="BN2244" s="130">
        <f t="shared" si="364"/>
        <v>2.8124138845928015E-4</v>
      </c>
      <c r="BO2244" s="130" t="str">
        <f t="shared" si="360"/>
        <v/>
      </c>
      <c r="BP2244" s="122" t="str">
        <f t="shared" si="361"/>
        <v/>
      </c>
    </row>
    <row r="2245" spans="26:68" ht="20.100000000000001" customHeight="1" x14ac:dyDescent="0.25">
      <c r="Z2245" s="121">
        <v>1710</v>
      </c>
      <c r="AA2245" s="121">
        <f t="shared" si="365"/>
        <v>2.84</v>
      </c>
      <c r="AB2245" s="121">
        <f t="shared" si="366"/>
        <v>7.0711048860194487E-3</v>
      </c>
      <c r="AC2245" s="121">
        <f t="shared" si="367"/>
        <v>0.99774432330845764</v>
      </c>
      <c r="AD2245" s="121">
        <f t="shared" si="368"/>
        <v>7.0711048860194487E-3</v>
      </c>
      <c r="AE2245" s="121" t="str">
        <f t="shared" si="369"/>
        <v/>
      </c>
      <c r="AF2245" s="121" t="str">
        <f t="shared" si="370"/>
        <v/>
      </c>
      <c r="BK2245" s="130"/>
      <c r="BL2245" s="130">
        <f t="shared" si="362"/>
        <v>10.975999999999836</v>
      </c>
      <c r="BM2245" s="147">
        <f t="shared" si="363"/>
        <v>0.13966932083538652</v>
      </c>
      <c r="BN2245" s="130">
        <f t="shared" si="364"/>
        <v>2.8075181555251016E-4</v>
      </c>
      <c r="BO2245" s="130" t="str">
        <f t="shared" si="360"/>
        <v/>
      </c>
      <c r="BP2245" s="122" t="str">
        <f t="shared" si="361"/>
        <v/>
      </c>
    </row>
    <row r="2246" spans="26:68" ht="20.100000000000001" customHeight="1" x14ac:dyDescent="0.25">
      <c r="Z2246" s="130">
        <v>1711</v>
      </c>
      <c r="AA2246" s="121">
        <f t="shared" si="365"/>
        <v>2.8440000000000003</v>
      </c>
      <c r="AB2246" s="121">
        <f t="shared" si="366"/>
        <v>6.9911757436980134E-3</v>
      </c>
      <c r="AC2246" s="121">
        <f t="shared" si="367"/>
        <v>0.99777244760433859</v>
      </c>
      <c r="AD2246" s="121">
        <f t="shared" si="368"/>
        <v>6.9911757436980134E-3</v>
      </c>
      <c r="AE2246" s="121" t="str">
        <f t="shared" si="369"/>
        <v/>
      </c>
      <c r="AF2246" s="121" t="str">
        <f t="shared" si="370"/>
        <v/>
      </c>
      <c r="AM2246" s="130"/>
      <c r="AZ2246" s="130"/>
      <c r="BK2246" s="130"/>
      <c r="BL2246" s="130">
        <f t="shared" si="362"/>
        <v>10.982399999999835</v>
      </c>
      <c r="BM2246" s="147">
        <f t="shared" si="363"/>
        <v>0.13938856901983401</v>
      </c>
      <c r="BN2246" s="130">
        <f t="shared" si="364"/>
        <v>2.8026285679241814E-4</v>
      </c>
      <c r="BO2246" s="130" t="str">
        <f t="shared" si="360"/>
        <v/>
      </c>
      <c r="BP2246" s="122" t="str">
        <f t="shared" si="361"/>
        <v/>
      </c>
    </row>
    <row r="2247" spans="26:68" ht="20.100000000000001" customHeight="1" x14ac:dyDescent="0.25">
      <c r="Z2247" s="121">
        <v>1712</v>
      </c>
      <c r="AA2247" s="121">
        <f t="shared" si="365"/>
        <v>2.8479999999999999</v>
      </c>
      <c r="AB2247" s="121">
        <f t="shared" si="366"/>
        <v>6.9120394971865584E-3</v>
      </c>
      <c r="AC2247" s="121">
        <f t="shared" si="367"/>
        <v>0.99780025377160009</v>
      </c>
      <c r="AD2247" s="121">
        <f t="shared" si="368"/>
        <v>6.9120394971865584E-3</v>
      </c>
      <c r="AE2247" s="121" t="str">
        <f t="shared" si="369"/>
        <v/>
      </c>
      <c r="AF2247" s="121" t="str">
        <f t="shared" si="370"/>
        <v/>
      </c>
      <c r="BK2247" s="130"/>
      <c r="BL2247" s="130">
        <f t="shared" si="362"/>
        <v>10.988799999999834</v>
      </c>
      <c r="BM2247" s="147">
        <f t="shared" si="363"/>
        <v>0.1391083061630416</v>
      </c>
      <c r="BN2247" s="130">
        <f t="shared" si="364"/>
        <v>2.7977451221591898E-4</v>
      </c>
      <c r="BO2247" s="130" t="str">
        <f t="shared" si="360"/>
        <v/>
      </c>
      <c r="BP2247" s="122" t="str">
        <f t="shared" si="361"/>
        <v/>
      </c>
    </row>
    <row r="2248" spans="26:68" ht="20.100000000000001" customHeight="1" x14ac:dyDescent="0.25">
      <c r="Z2248" s="121">
        <v>1713</v>
      </c>
      <c r="AA2248" s="121">
        <f t="shared" si="365"/>
        <v>2.8520000000000003</v>
      </c>
      <c r="AB2248" s="121">
        <f t="shared" si="366"/>
        <v>6.8336896893498754E-3</v>
      </c>
      <c r="AC2248" s="121">
        <f t="shared" si="367"/>
        <v>0.99782774496889937</v>
      </c>
      <c r="AD2248" s="121">
        <f t="shared" si="368"/>
        <v>6.8336896893498754E-3</v>
      </c>
      <c r="AE2248" s="121" t="str">
        <f t="shared" si="369"/>
        <v/>
      </c>
      <c r="AF2248" s="121" t="str">
        <f t="shared" si="370"/>
        <v/>
      </c>
      <c r="BK2248" s="130"/>
      <c r="BL2248" s="130">
        <f t="shared" si="362"/>
        <v>10.995199999999834</v>
      </c>
      <c r="BM2248" s="147">
        <f t="shared" si="363"/>
        <v>0.13882853165082568</v>
      </c>
      <c r="BN2248" s="130">
        <f t="shared" si="364"/>
        <v>2.7928678185723532E-4</v>
      </c>
      <c r="BO2248" s="130" t="str">
        <f t="shared" si="360"/>
        <v/>
      </c>
      <c r="BP2248" s="122" t="str">
        <f t="shared" si="361"/>
        <v/>
      </c>
    </row>
    <row r="2249" spans="26:68" ht="20.100000000000001" customHeight="1" x14ac:dyDescent="0.25">
      <c r="Z2249" s="121">
        <v>1714</v>
      </c>
      <c r="AA2249" s="121">
        <f t="shared" si="365"/>
        <v>2.8559999999999999</v>
      </c>
      <c r="AB2249" s="121">
        <f t="shared" si="366"/>
        <v>6.7561198986603012E-3</v>
      </c>
      <c r="AC2249" s="121">
        <f t="shared" si="367"/>
        <v>0.99785492432913614</v>
      </c>
      <c r="AD2249" s="121">
        <f t="shared" si="368"/>
        <v>6.7561198986603012E-3</v>
      </c>
      <c r="AE2249" s="121" t="str">
        <f t="shared" si="369"/>
        <v/>
      </c>
      <c r="AF2249" s="121" t="str">
        <f t="shared" si="370"/>
        <v/>
      </c>
      <c r="BK2249" s="130"/>
      <c r="BL2249" s="130">
        <f t="shared" si="362"/>
        <v>11.001599999999833</v>
      </c>
      <c r="BM2249" s="147">
        <f t="shared" si="363"/>
        <v>0.13854924486896844</v>
      </c>
      <c r="BN2249" s="130">
        <f t="shared" si="364"/>
        <v>2.7879966574623216E-4</v>
      </c>
      <c r="BO2249" s="130" t="str">
        <f t="shared" si="360"/>
        <v/>
      </c>
      <c r="BP2249" s="122" t="str">
        <f t="shared" si="361"/>
        <v/>
      </c>
    </row>
    <row r="2250" spans="26:68" ht="20.100000000000001" customHeight="1" x14ac:dyDescent="0.25">
      <c r="Z2250" s="121">
        <v>1715</v>
      </c>
      <c r="AA2250" s="121">
        <f t="shared" si="365"/>
        <v>2.8600000000000003</v>
      </c>
      <c r="AB2250" s="121">
        <f t="shared" si="366"/>
        <v>6.6793237392026089E-3</v>
      </c>
      <c r="AC2250" s="121">
        <f t="shared" si="367"/>
        <v>0.99788179495959539</v>
      </c>
      <c r="AD2250" s="121">
        <f t="shared" si="368"/>
        <v>6.6793237392026089E-3</v>
      </c>
      <c r="AE2250" s="121" t="str">
        <f t="shared" si="369"/>
        <v/>
      </c>
      <c r="AF2250" s="121" t="str">
        <f t="shared" si="370"/>
        <v/>
      </c>
      <c r="BK2250" s="130"/>
      <c r="BL2250" s="130">
        <f t="shared" si="362"/>
        <v>11.007999999999832</v>
      </c>
      <c r="BM2250" s="147">
        <f t="shared" si="363"/>
        <v>0.13827044520322221</v>
      </c>
      <c r="BN2250" s="130">
        <f t="shared" si="364"/>
        <v>2.7831316390936056E-4</v>
      </c>
      <c r="BO2250" s="130" t="str">
        <f t="shared" si="360"/>
        <v/>
      </c>
      <c r="BP2250" s="122" t="str">
        <f t="shared" si="361"/>
        <v/>
      </c>
    </row>
    <row r="2251" spans="26:68" ht="20.100000000000001" customHeight="1" x14ac:dyDescent="0.25">
      <c r="Z2251" s="121">
        <v>1716</v>
      </c>
      <c r="AA2251" s="121">
        <f t="shared" si="365"/>
        <v>2.8639999999999999</v>
      </c>
      <c r="AB2251" s="121">
        <f t="shared" si="366"/>
        <v>6.603294860676282E-3</v>
      </c>
      <c r="AC2251" s="121">
        <f t="shared" si="367"/>
        <v>0.99790835994208948</v>
      </c>
      <c r="AD2251" s="121">
        <f t="shared" si="368"/>
        <v>6.603294860676282E-3</v>
      </c>
      <c r="AE2251" s="121" t="str">
        <f t="shared" si="369"/>
        <v/>
      </c>
      <c r="AF2251" s="121" t="str">
        <f t="shared" si="370"/>
        <v/>
      </c>
      <c r="BK2251" s="130"/>
      <c r="BL2251" s="130">
        <f t="shared" si="362"/>
        <v>11.014399999999831</v>
      </c>
      <c r="BM2251" s="147">
        <f t="shared" si="363"/>
        <v>0.13799213203931285</v>
      </c>
      <c r="BN2251" s="130">
        <f t="shared" si="364"/>
        <v>2.7782727637001847E-4</v>
      </c>
      <c r="BO2251" s="130" t="str">
        <f t="shared" si="360"/>
        <v/>
      </c>
      <c r="BP2251" s="122" t="str">
        <f t="shared" si="361"/>
        <v/>
      </c>
    </row>
    <row r="2252" spans="26:68" ht="20.100000000000001" customHeight="1" x14ac:dyDescent="0.25">
      <c r="Z2252" s="130">
        <v>1717</v>
      </c>
      <c r="AA2252" s="121">
        <f t="shared" si="365"/>
        <v>2.8680000000000003</v>
      </c>
      <c r="AB2252" s="121">
        <f t="shared" si="366"/>
        <v>6.5280269483946338E-3</v>
      </c>
      <c r="AC2252" s="121">
        <f t="shared" si="367"/>
        <v>0.99793462233310082</v>
      </c>
      <c r="AD2252" s="121">
        <f t="shared" si="368"/>
        <v>6.5280269483946338E-3</v>
      </c>
      <c r="AE2252" s="121" t="str">
        <f t="shared" si="369"/>
        <v/>
      </c>
      <c r="AF2252" s="121" t="str">
        <f t="shared" si="370"/>
        <v/>
      </c>
      <c r="AM2252" s="130"/>
      <c r="AZ2252" s="130"/>
      <c r="BK2252" s="130"/>
      <c r="BL2252" s="130">
        <f t="shared" si="362"/>
        <v>11.020799999999831</v>
      </c>
      <c r="BM2252" s="147">
        <f t="shared" si="363"/>
        <v>0.13771430476294283</v>
      </c>
      <c r="BN2252" s="130">
        <f t="shared" si="364"/>
        <v>2.7734200314766255E-4</v>
      </c>
      <c r="BO2252" s="130" t="str">
        <f t="shared" si="360"/>
        <v/>
      </c>
      <c r="BP2252" s="122" t="str">
        <f t="shared" si="361"/>
        <v/>
      </c>
    </row>
    <row r="2253" spans="26:68" ht="20.100000000000001" customHeight="1" x14ac:dyDescent="0.25">
      <c r="Z2253" s="121">
        <v>1718</v>
      </c>
      <c r="AA2253" s="121">
        <f t="shared" si="365"/>
        <v>2.8719999999999999</v>
      </c>
      <c r="AB2253" s="121">
        <f t="shared" si="366"/>
        <v>6.4535137232814037E-3</v>
      </c>
      <c r="AC2253" s="121">
        <f t="shared" si="367"/>
        <v>0.99796058516392461</v>
      </c>
      <c r="AD2253" s="121">
        <f t="shared" si="368"/>
        <v>6.4535137232814037E-3</v>
      </c>
      <c r="AE2253" s="121" t="str">
        <f t="shared" si="369"/>
        <v/>
      </c>
      <c r="AF2253" s="121" t="str">
        <f t="shared" si="370"/>
        <v/>
      </c>
      <c r="BK2253" s="130"/>
      <c r="BL2253" s="130">
        <f t="shared" si="362"/>
        <v>11.02719999999983</v>
      </c>
      <c r="BM2253" s="147">
        <f t="shared" si="363"/>
        <v>0.13743696275979517</v>
      </c>
      <c r="BN2253" s="130">
        <f t="shared" si="364"/>
        <v>2.7685734425814124E-4</v>
      </c>
      <c r="BO2253" s="130" t="str">
        <f t="shared" si="360"/>
        <v/>
      </c>
      <c r="BP2253" s="122" t="str">
        <f t="shared" si="361"/>
        <v/>
      </c>
    </row>
    <row r="2254" spans="26:68" ht="20.100000000000001" customHeight="1" x14ac:dyDescent="0.25">
      <c r="Z2254" s="121">
        <v>1719</v>
      </c>
      <c r="AA2254" s="121">
        <f t="shared" si="365"/>
        <v>2.8760000000000003</v>
      </c>
      <c r="AB2254" s="121">
        <f t="shared" si="366"/>
        <v>6.3797489418642803E-3</v>
      </c>
      <c r="AC2254" s="121">
        <f t="shared" si="367"/>
        <v>0.99798625144081043</v>
      </c>
      <c r="AD2254" s="121">
        <f t="shared" si="368"/>
        <v>6.3797489418642803E-3</v>
      </c>
      <c r="AE2254" s="121" t="str">
        <f t="shared" si="369"/>
        <v/>
      </c>
      <c r="AF2254" s="121" t="str">
        <f t="shared" si="370"/>
        <v/>
      </c>
      <c r="BK2254" s="130"/>
      <c r="BL2254" s="130">
        <f t="shared" si="362"/>
        <v>11.033599999999829</v>
      </c>
      <c r="BM2254" s="147">
        <f t="shared" si="363"/>
        <v>0.13716010541553703</v>
      </c>
      <c r="BN2254" s="130">
        <f t="shared" si="364"/>
        <v>2.7637329971474944E-4</v>
      </c>
      <c r="BO2254" s="130" t="str">
        <f t="shared" si="360"/>
        <v/>
      </c>
      <c r="BP2254" s="122" t="str">
        <f t="shared" si="361"/>
        <v/>
      </c>
    </row>
    <row r="2255" spans="26:68" ht="20.100000000000001" customHeight="1" x14ac:dyDescent="0.25">
      <c r="Z2255" s="121">
        <v>1720</v>
      </c>
      <c r="AA2255" s="121">
        <f t="shared" si="365"/>
        <v>2.88</v>
      </c>
      <c r="AB2255" s="121">
        <f t="shared" si="366"/>
        <v>6.3067263962659275E-3</v>
      </c>
      <c r="AC2255" s="121">
        <f t="shared" si="367"/>
        <v>0.99801162414510569</v>
      </c>
      <c r="AD2255" s="121">
        <f t="shared" si="368"/>
        <v>6.3067263962659275E-3</v>
      </c>
      <c r="AE2255" s="121" t="str">
        <f t="shared" si="369"/>
        <v/>
      </c>
      <c r="AF2255" s="121" t="str">
        <f t="shared" si="370"/>
        <v/>
      </c>
      <c r="BK2255" s="130"/>
      <c r="BL2255" s="130">
        <f t="shared" si="362"/>
        <v>11.039999999999829</v>
      </c>
      <c r="BM2255" s="147">
        <f t="shared" si="363"/>
        <v>0.13688373211582228</v>
      </c>
      <c r="BN2255" s="130">
        <f t="shared" si="364"/>
        <v>2.758898695258416E-4</v>
      </c>
      <c r="BO2255" s="130" t="str">
        <f t="shared" si="360"/>
        <v/>
      </c>
      <c r="BP2255" s="122" t="str">
        <f t="shared" si="361"/>
        <v/>
      </c>
    </row>
    <row r="2256" spans="26:68" ht="20.100000000000001" customHeight="1" x14ac:dyDescent="0.25">
      <c r="Z2256" s="121">
        <v>1721</v>
      </c>
      <c r="AA2256" s="121">
        <f t="shared" si="365"/>
        <v>2.8840000000000003</v>
      </c>
      <c r="AB2256" s="121">
        <f t="shared" si="366"/>
        <v>6.2344399141920359E-3</v>
      </c>
      <c r="AC2256" s="121">
        <f t="shared" si="367"/>
        <v>0.99803670623339702</v>
      </c>
      <c r="AD2256" s="121">
        <f t="shared" si="368"/>
        <v>6.2344399141920359E-3</v>
      </c>
      <c r="AE2256" s="121" t="str">
        <f t="shared" si="369"/>
        <v/>
      </c>
      <c r="AF2256" s="121" t="str">
        <f t="shared" si="370"/>
        <v/>
      </c>
      <c r="BK2256" s="130"/>
      <c r="BL2256" s="130">
        <f t="shared" si="362"/>
        <v>11.046399999999828</v>
      </c>
      <c r="BM2256" s="147">
        <f t="shared" si="363"/>
        <v>0.13660784224629643</v>
      </c>
      <c r="BN2256" s="130">
        <f t="shared" si="364"/>
        <v>2.7540705369796803E-4</v>
      </c>
      <c r="BO2256" s="130" t="str">
        <f t="shared" si="360"/>
        <v/>
      </c>
      <c r="BP2256" s="122" t="str">
        <f t="shared" si="361"/>
        <v/>
      </c>
    </row>
    <row r="2257" spans="26:68" ht="20.100000000000001" customHeight="1" x14ac:dyDescent="0.25">
      <c r="Z2257" s="121">
        <v>1722</v>
      </c>
      <c r="AA2257" s="121">
        <f t="shared" si="365"/>
        <v>2.8879999999999999</v>
      </c>
      <c r="AB2257" s="121">
        <f t="shared" si="366"/>
        <v>6.1628833589169102E-3</v>
      </c>
      <c r="AC2257" s="121">
        <f t="shared" si="367"/>
        <v>0.99806150063765331</v>
      </c>
      <c r="AD2257" s="121">
        <f t="shared" si="368"/>
        <v>6.1628833589169102E-3</v>
      </c>
      <c r="AE2257" s="121" t="str">
        <f t="shared" si="369"/>
        <v/>
      </c>
      <c r="AF2257" s="121" t="str">
        <f t="shared" si="370"/>
        <v/>
      </c>
      <c r="BK2257" s="130"/>
      <c r="BL2257" s="130">
        <f t="shared" si="362"/>
        <v>11.052799999999827</v>
      </c>
      <c r="BM2257" s="147">
        <f t="shared" si="363"/>
        <v>0.13633243519259847</v>
      </c>
      <c r="BN2257" s="130">
        <f t="shared" si="364"/>
        <v>2.7492485223271079E-4</v>
      </c>
      <c r="BO2257" s="130" t="str">
        <f t="shared" si="360"/>
        <v/>
      </c>
      <c r="BP2257" s="122" t="str">
        <f t="shared" si="361"/>
        <v/>
      </c>
    </row>
    <row r="2258" spans="26:68" ht="20.100000000000001" customHeight="1" x14ac:dyDescent="0.25">
      <c r="Z2258" s="121">
        <v>1723</v>
      </c>
      <c r="AA2258" s="121">
        <f t="shared" si="365"/>
        <v>2.8920000000000003</v>
      </c>
      <c r="AB2258" s="121">
        <f t="shared" si="366"/>
        <v>6.0920506292661703E-3</v>
      </c>
      <c r="AC2258" s="121">
        <f t="shared" si="367"/>
        <v>0.99808601026536758</v>
      </c>
      <c r="AD2258" s="121">
        <f t="shared" si="368"/>
        <v>6.0920506292661703E-3</v>
      </c>
      <c r="AE2258" s="121" t="str">
        <f t="shared" si="369"/>
        <v/>
      </c>
      <c r="AF2258" s="121" t="str">
        <f t="shared" si="370"/>
        <v/>
      </c>
      <c r="BK2258" s="130"/>
      <c r="BL2258" s="130">
        <f t="shared" si="362"/>
        <v>11.059199999999827</v>
      </c>
      <c r="BM2258" s="147">
        <f t="shared" si="363"/>
        <v>0.13605751034036576</v>
      </c>
      <c r="BN2258" s="130">
        <f t="shared" si="364"/>
        <v>2.7444326512940376E-4</v>
      </c>
      <c r="BO2258" s="130" t="str">
        <f t="shared" ref="BO2258:BO2321" si="371">IF(BM2258&lt;(1-$BK$534),BN2258,"")</f>
        <v/>
      </c>
      <c r="BP2258" s="122" t="str">
        <f t="shared" ref="BP2258:BP2321" si="372">IF(BM2258&lt;(1-$BK$540),BN2258,"")</f>
        <v/>
      </c>
    </row>
    <row r="2259" spans="26:68" ht="20.100000000000001" customHeight="1" x14ac:dyDescent="0.25">
      <c r="Z2259" s="130">
        <v>1724</v>
      </c>
      <c r="AA2259" s="121">
        <f t="shared" si="365"/>
        <v>2.8959999999999999</v>
      </c>
      <c r="AB2259" s="121">
        <f t="shared" si="366"/>
        <v>6.0219356595970453E-3</v>
      </c>
      <c r="AC2259" s="121">
        <f t="shared" si="367"/>
        <v>0.99811023799969922</v>
      </c>
      <c r="AD2259" s="121">
        <f t="shared" si="368"/>
        <v>6.0219356595970453E-3</v>
      </c>
      <c r="AE2259" s="121" t="str">
        <f t="shared" si="369"/>
        <v/>
      </c>
      <c r="AF2259" s="121" t="str">
        <f t="shared" si="370"/>
        <v/>
      </c>
      <c r="AM2259" s="130"/>
      <c r="AZ2259" s="130"/>
      <c r="BK2259" s="130"/>
      <c r="BL2259" s="130">
        <f t="shared" ref="BL2259:BL2322" si="373">BL2258+$BO$526</f>
        <v>11.065599999999826</v>
      </c>
      <c r="BM2259" s="147">
        <f t="shared" ref="BM2259:BM2322" si="374">_xlfn.CHISQ.DIST.RT(BL2259,7)</f>
        <v>0.13578306707523635</v>
      </c>
      <c r="BN2259" s="130">
        <f t="shared" ref="BN2259:BN2322" si="375">BM2259-BM2260</f>
        <v>2.739622923831897E-4</v>
      </c>
      <c r="BO2259" s="130" t="str">
        <f t="shared" si="371"/>
        <v/>
      </c>
      <c r="BP2259" s="122" t="str">
        <f t="shared" si="372"/>
        <v/>
      </c>
    </row>
    <row r="2260" spans="26:68" ht="20.100000000000001" customHeight="1" x14ac:dyDescent="0.25">
      <c r="Z2260" s="121">
        <v>1725</v>
      </c>
      <c r="AA2260" s="121">
        <f t="shared" si="365"/>
        <v>2.9000000000000004</v>
      </c>
      <c r="AB2260" s="121">
        <f t="shared" si="366"/>
        <v>5.9525324197758486E-3</v>
      </c>
      <c r="AC2260" s="121">
        <f t="shared" si="367"/>
        <v>0.99813418669961596</v>
      </c>
      <c r="AD2260" s="121">
        <f t="shared" si="368"/>
        <v>5.9525324197758486E-3</v>
      </c>
      <c r="AE2260" s="121" t="str">
        <f t="shared" si="369"/>
        <v/>
      </c>
      <c r="AF2260" s="121" t="str">
        <f t="shared" si="370"/>
        <v/>
      </c>
      <c r="BK2260" s="130"/>
      <c r="BL2260" s="130">
        <f t="shared" si="373"/>
        <v>11.071999999999825</v>
      </c>
      <c r="BM2260" s="147">
        <f t="shared" si="374"/>
        <v>0.13550910478285316</v>
      </c>
      <c r="BN2260" s="130">
        <f t="shared" si="375"/>
        <v>2.7348193398649134E-4</v>
      </c>
      <c r="BO2260" s="130" t="str">
        <f t="shared" si="371"/>
        <v/>
      </c>
      <c r="BP2260" s="122" t="str">
        <f t="shared" si="372"/>
        <v/>
      </c>
    </row>
    <row r="2261" spans="26:68" ht="20.100000000000001" customHeight="1" x14ac:dyDescent="0.25">
      <c r="Z2261" s="121">
        <v>1726</v>
      </c>
      <c r="AA2261" s="121">
        <f t="shared" si="365"/>
        <v>2.9039999999999999</v>
      </c>
      <c r="AB2261" s="121">
        <f t="shared" si="366"/>
        <v>5.883834915153101E-3</v>
      </c>
      <c r="AC2261" s="121">
        <f t="shared" si="367"/>
        <v>0.99815785920003608</v>
      </c>
      <c r="AD2261" s="121">
        <f t="shared" si="368"/>
        <v>5.883834915153101E-3</v>
      </c>
      <c r="AE2261" s="121" t="str">
        <f t="shared" si="369"/>
        <v/>
      </c>
      <c r="AF2261" s="121" t="str">
        <f t="shared" si="370"/>
        <v/>
      </c>
      <c r="BK2261" s="130"/>
      <c r="BL2261" s="130">
        <f t="shared" si="373"/>
        <v>11.078399999999824</v>
      </c>
      <c r="BM2261" s="147">
        <f t="shared" si="374"/>
        <v>0.13523562284886667</v>
      </c>
      <c r="BN2261" s="130">
        <f t="shared" si="375"/>
        <v>2.7300218992773462E-4</v>
      </c>
      <c r="BO2261" s="130" t="str">
        <f t="shared" si="371"/>
        <v/>
      </c>
      <c r="BP2261" s="122" t="str">
        <f t="shared" si="372"/>
        <v/>
      </c>
    </row>
    <row r="2262" spans="26:68" ht="20.100000000000001" customHeight="1" x14ac:dyDescent="0.25">
      <c r="Z2262" s="121">
        <v>1727</v>
      </c>
      <c r="AA2262" s="121">
        <f t="shared" si="365"/>
        <v>2.9080000000000004</v>
      </c>
      <c r="AB2262" s="121">
        <f t="shared" si="366"/>
        <v>5.815837186535909E-3</v>
      </c>
      <c r="AC2262" s="121">
        <f t="shared" si="367"/>
        <v>0.99818125831197024</v>
      </c>
      <c r="AD2262" s="121">
        <f t="shared" si="368"/>
        <v>5.815837186535909E-3</v>
      </c>
      <c r="AE2262" s="121" t="str">
        <f t="shared" si="369"/>
        <v/>
      </c>
      <c r="AF2262" s="121" t="str">
        <f t="shared" si="370"/>
        <v/>
      </c>
      <c r="BK2262" s="130"/>
      <c r="BL2262" s="130">
        <f t="shared" si="373"/>
        <v>11.084799999999824</v>
      </c>
      <c r="BM2262" s="147">
        <f t="shared" si="374"/>
        <v>0.13496262065893894</v>
      </c>
      <c r="BN2262" s="130">
        <f t="shared" si="375"/>
        <v>2.7252306019248662E-4</v>
      </c>
      <c r="BO2262" s="130" t="str">
        <f t="shared" si="371"/>
        <v/>
      </c>
      <c r="BP2262" s="122" t="str">
        <f t="shared" si="372"/>
        <v/>
      </c>
    </row>
    <row r="2263" spans="26:68" ht="20.100000000000001" customHeight="1" x14ac:dyDescent="0.25">
      <c r="Z2263" s="121">
        <v>1728</v>
      </c>
      <c r="AA2263" s="121">
        <f t="shared" ref="AA2263:AA2326" si="376">$AA$529+(Z2263*$AA$532)</f>
        <v>2.9119999999999999</v>
      </c>
      <c r="AB2263" s="121">
        <f t="shared" ref="AB2263:AB2326" si="377">_xlfn.NORM.DIST(AA2263,AA$525,AA$526,0)</f>
        <v>5.7485333101580478E-3</v>
      </c>
      <c r="AC2263" s="121">
        <f t="shared" ref="AC2263:AC2326" si="378">_xlfn.NORM.DIST(AA2263,AA$525,AA$526,1)</f>
        <v>0.9982043868226631</v>
      </c>
      <c r="AD2263" s="121">
        <f t="shared" ref="AD2263:AD2326" si="379">IF(OR(AC2263&lt;$AE$531,AC2263&gt;$AE$532),AB2263,"")</f>
        <v>5.7485333101580478E-3</v>
      </c>
      <c r="AE2263" s="121" t="str">
        <f t="shared" ref="AE2263:AE2326" si="380">IF(AND(AC2263&gt;$AE$531,AC2263&lt;$AE$532),AB2263,"")</f>
        <v/>
      </c>
      <c r="AF2263" s="121" t="str">
        <f t="shared" ref="AF2263:AF2326" si="381">IF(AB2263=MAX($AB$535:$AB$2535),AB2263,"")</f>
        <v/>
      </c>
      <c r="BK2263" s="130"/>
      <c r="BL2263" s="130">
        <f t="shared" si="373"/>
        <v>11.091199999999823</v>
      </c>
      <c r="BM2263" s="147">
        <f t="shared" si="374"/>
        <v>0.13469009759874645</v>
      </c>
      <c r="BN2263" s="130">
        <f t="shared" si="375"/>
        <v>2.7204454476242867E-4</v>
      </c>
      <c r="BO2263" s="130" t="str">
        <f t="shared" si="371"/>
        <v/>
      </c>
      <c r="BP2263" s="122" t="str">
        <f t="shared" si="372"/>
        <v/>
      </c>
    </row>
    <row r="2264" spans="26:68" ht="20.100000000000001" customHeight="1" x14ac:dyDescent="0.25">
      <c r="Z2264" s="121">
        <v>1729</v>
      </c>
      <c r="AA2264" s="121">
        <f t="shared" si="376"/>
        <v>2.9160000000000004</v>
      </c>
      <c r="AB2264" s="121">
        <f t="shared" si="377"/>
        <v>5.6819173976473663E-3</v>
      </c>
      <c r="AC2264" s="121">
        <f t="shared" si="378"/>
        <v>0.9982272474957351</v>
      </c>
      <c r="AD2264" s="121">
        <f t="shared" si="379"/>
        <v>5.6819173976473663E-3</v>
      </c>
      <c r="AE2264" s="121" t="str">
        <f t="shared" si="380"/>
        <v/>
      </c>
      <c r="AF2264" s="121" t="str">
        <f t="shared" si="381"/>
        <v/>
      </c>
      <c r="BK2264" s="130"/>
      <c r="BL2264" s="130">
        <f t="shared" si="373"/>
        <v>11.097599999999822</v>
      </c>
      <c r="BM2264" s="147">
        <f t="shared" si="374"/>
        <v>0.13441805305398402</v>
      </c>
      <c r="BN2264" s="130">
        <f t="shared" si="375"/>
        <v>2.7156664361668859E-4</v>
      </c>
      <c r="BO2264" s="130" t="str">
        <f t="shared" si="371"/>
        <v/>
      </c>
      <c r="BP2264" s="122" t="str">
        <f t="shared" si="372"/>
        <v/>
      </c>
    </row>
    <row r="2265" spans="26:68" ht="20.100000000000001" customHeight="1" x14ac:dyDescent="0.25">
      <c r="Z2265" s="130">
        <v>1730</v>
      </c>
      <c r="AA2265" s="121">
        <f t="shared" si="376"/>
        <v>2.92</v>
      </c>
      <c r="AB2265" s="121">
        <f t="shared" si="377"/>
        <v>5.615983595990969E-3</v>
      </c>
      <c r="AC2265" s="121">
        <f t="shared" si="378"/>
        <v>0.99824984307132392</v>
      </c>
      <c r="AD2265" s="121">
        <f t="shared" si="379"/>
        <v>5.615983595990969E-3</v>
      </c>
      <c r="AE2265" s="121" t="str">
        <f t="shared" si="380"/>
        <v/>
      </c>
      <c r="AF2265" s="121" t="str">
        <f t="shared" si="381"/>
        <v/>
      </c>
      <c r="AM2265" s="130"/>
      <c r="AZ2265" s="130"/>
      <c r="BK2265" s="130"/>
      <c r="BL2265" s="130">
        <f t="shared" si="373"/>
        <v>11.103999999999822</v>
      </c>
      <c r="BM2265" s="147">
        <f t="shared" si="374"/>
        <v>0.13414648641036733</v>
      </c>
      <c r="BN2265" s="130">
        <f t="shared" si="375"/>
        <v>2.7108935673000878E-4</v>
      </c>
      <c r="BO2265" s="130" t="str">
        <f t="shared" si="371"/>
        <v/>
      </c>
      <c r="BP2265" s="122" t="str">
        <f t="shared" si="372"/>
        <v/>
      </c>
    </row>
    <row r="2266" spans="26:68" ht="20.100000000000001" customHeight="1" x14ac:dyDescent="0.25">
      <c r="Z2266" s="121">
        <v>1731</v>
      </c>
      <c r="AA2266" s="121">
        <f t="shared" si="376"/>
        <v>2.9240000000000004</v>
      </c>
      <c r="AB2266" s="121">
        <f t="shared" si="377"/>
        <v>5.5507260874977475E-3</v>
      </c>
      <c r="AC2266" s="121">
        <f t="shared" si="378"/>
        <v>0.99827217626622566</v>
      </c>
      <c r="AD2266" s="121">
        <f t="shared" si="379"/>
        <v>5.5507260874977475E-3</v>
      </c>
      <c r="AE2266" s="121" t="str">
        <f t="shared" si="380"/>
        <v/>
      </c>
      <c r="AF2266" s="121" t="str">
        <f t="shared" si="381"/>
        <v/>
      </c>
      <c r="BK2266" s="130"/>
      <c r="BL2266" s="130">
        <f t="shared" si="373"/>
        <v>11.110399999999821</v>
      </c>
      <c r="BM2266" s="147">
        <f t="shared" si="374"/>
        <v>0.13387539705363732</v>
      </c>
      <c r="BN2266" s="130">
        <f t="shared" si="375"/>
        <v>2.7061268407507777E-4</v>
      </c>
      <c r="BO2266" s="130" t="str">
        <f t="shared" si="371"/>
        <v/>
      </c>
      <c r="BP2266" s="122" t="str">
        <f t="shared" si="372"/>
        <v/>
      </c>
    </row>
    <row r="2267" spans="26:68" ht="20.100000000000001" customHeight="1" x14ac:dyDescent="0.25">
      <c r="Z2267" s="121">
        <v>1732</v>
      </c>
      <c r="AA2267" s="121">
        <f t="shared" si="376"/>
        <v>2.9279999999999999</v>
      </c>
      <c r="AB2267" s="121">
        <f t="shared" si="377"/>
        <v>5.4861390897588055E-3</v>
      </c>
      <c r="AC2267" s="121">
        <f t="shared" si="378"/>
        <v>0.99829424977403669</v>
      </c>
      <c r="AD2267" s="121">
        <f t="shared" si="379"/>
        <v>5.4861390897588055E-3</v>
      </c>
      <c r="AE2267" s="121" t="str">
        <f t="shared" si="380"/>
        <v/>
      </c>
      <c r="AF2267" s="121" t="str">
        <f t="shared" si="381"/>
        <v/>
      </c>
      <c r="BK2267" s="130"/>
      <c r="BL2267" s="130">
        <f t="shared" si="373"/>
        <v>11.11679999999982</v>
      </c>
      <c r="BM2267" s="147">
        <f t="shared" si="374"/>
        <v>0.13360478436956225</v>
      </c>
      <c r="BN2267" s="130">
        <f t="shared" si="375"/>
        <v>2.7013662561994889E-4</v>
      </c>
      <c r="BO2267" s="130" t="str">
        <f t="shared" si="371"/>
        <v/>
      </c>
      <c r="BP2267" s="122" t="str">
        <f t="shared" si="372"/>
        <v/>
      </c>
    </row>
    <row r="2268" spans="26:68" ht="20.100000000000001" customHeight="1" x14ac:dyDescent="0.25">
      <c r="Z2268" s="121">
        <v>1733</v>
      </c>
      <c r="AA2268" s="121">
        <f t="shared" si="376"/>
        <v>2.9320000000000004</v>
      </c>
      <c r="AB2268" s="121">
        <f t="shared" si="377"/>
        <v>5.4222168556052738E-3</v>
      </c>
      <c r="AC2268" s="121">
        <f t="shared" si="378"/>
        <v>0.99831606626529368</v>
      </c>
      <c r="AD2268" s="121">
        <f t="shared" si="379"/>
        <v>5.4222168556052738E-3</v>
      </c>
      <c r="AE2268" s="121" t="str">
        <f t="shared" si="380"/>
        <v/>
      </c>
      <c r="AF2268" s="121" t="str">
        <f t="shared" si="381"/>
        <v/>
      </c>
      <c r="BK2268" s="130"/>
      <c r="BL2268" s="130">
        <f t="shared" si="373"/>
        <v>11.123199999999819</v>
      </c>
      <c r="BM2268" s="147">
        <f t="shared" si="374"/>
        <v>0.1333346477439423</v>
      </c>
      <c r="BN2268" s="130">
        <f t="shared" si="375"/>
        <v>2.6966118133048278E-4</v>
      </c>
      <c r="BO2268" s="130" t="str">
        <f t="shared" si="371"/>
        <v/>
      </c>
      <c r="BP2268" s="122" t="str">
        <f t="shared" si="372"/>
        <v/>
      </c>
    </row>
    <row r="2269" spans="26:68" ht="20.100000000000001" customHeight="1" x14ac:dyDescent="0.25">
      <c r="Z2269" s="121">
        <v>1734</v>
      </c>
      <c r="AA2269" s="121">
        <f t="shared" si="376"/>
        <v>2.9359999999999999</v>
      </c>
      <c r="AB2269" s="121">
        <f t="shared" si="377"/>
        <v>5.3589536730640434E-3</v>
      </c>
      <c r="AC2269" s="121">
        <f t="shared" si="378"/>
        <v>0.99833762838761542</v>
      </c>
      <c r="AD2269" s="121">
        <f t="shared" si="379"/>
        <v>5.3589536730640434E-3</v>
      </c>
      <c r="AE2269" s="121" t="str">
        <f t="shared" si="380"/>
        <v/>
      </c>
      <c r="AF2269" s="121" t="str">
        <f t="shared" si="381"/>
        <v/>
      </c>
      <c r="BK2269" s="130"/>
      <c r="BL2269" s="130">
        <f t="shared" si="373"/>
        <v>11.129599999999819</v>
      </c>
      <c r="BM2269" s="147">
        <f t="shared" si="374"/>
        <v>0.13306498656261181</v>
      </c>
      <c r="BN2269" s="130">
        <f t="shared" si="375"/>
        <v>2.6918635116893186E-4</v>
      </c>
      <c r="BO2269" s="130" t="str">
        <f t="shared" si="371"/>
        <v/>
      </c>
      <c r="BP2269" s="122" t="str">
        <f t="shared" si="372"/>
        <v/>
      </c>
    </row>
    <row r="2270" spans="26:68" ht="20.100000000000001" customHeight="1" x14ac:dyDescent="0.25">
      <c r="Z2270" s="121">
        <v>1735</v>
      </c>
      <c r="AA2270" s="121">
        <f t="shared" si="376"/>
        <v>2.9400000000000004</v>
      </c>
      <c r="AB2270" s="121">
        <f t="shared" si="377"/>
        <v>5.2963438653110097E-3</v>
      </c>
      <c r="AC2270" s="121">
        <f t="shared" si="378"/>
        <v>0.99835893876584303</v>
      </c>
      <c r="AD2270" s="121">
        <f t="shared" si="379"/>
        <v>5.2963438653110097E-3</v>
      </c>
      <c r="AE2270" s="121" t="str">
        <f t="shared" si="380"/>
        <v/>
      </c>
      <c r="AF2270" s="121" t="str">
        <f t="shared" si="381"/>
        <v/>
      </c>
      <c r="BK2270" s="130"/>
      <c r="BL2270" s="130">
        <f t="shared" si="373"/>
        <v>11.135999999999818</v>
      </c>
      <c r="BM2270" s="147">
        <f t="shared" si="374"/>
        <v>0.13279580021144288</v>
      </c>
      <c r="BN2270" s="130">
        <f t="shared" si="375"/>
        <v>2.687121350940791E-4</v>
      </c>
      <c r="BO2270" s="130" t="str">
        <f t="shared" si="371"/>
        <v/>
      </c>
      <c r="BP2270" s="122" t="str">
        <f t="shared" si="372"/>
        <v/>
      </c>
    </row>
    <row r="2271" spans="26:68" ht="20.100000000000001" customHeight="1" x14ac:dyDescent="0.25">
      <c r="Z2271" s="121">
        <v>1736</v>
      </c>
      <c r="AA2271" s="121">
        <f t="shared" si="376"/>
        <v>2.944</v>
      </c>
      <c r="AB2271" s="121">
        <f t="shared" si="377"/>
        <v>5.2343817906222714E-3</v>
      </c>
      <c r="AC2271" s="121">
        <f t="shared" si="378"/>
        <v>0.99838000000218041</v>
      </c>
      <c r="AD2271" s="121">
        <f t="shared" si="379"/>
        <v>5.2343817906222714E-3</v>
      </c>
      <c r="AE2271" s="121" t="str">
        <f t="shared" si="380"/>
        <v/>
      </c>
      <c r="AF2271" s="121" t="str">
        <f t="shared" si="381"/>
        <v/>
      </c>
      <c r="BK2271" s="130"/>
      <c r="BL2271" s="130">
        <f t="shared" si="373"/>
        <v>11.142399999999817</v>
      </c>
      <c r="BM2271" s="147">
        <f t="shared" si="374"/>
        <v>0.1325270880763488</v>
      </c>
      <c r="BN2271" s="130">
        <f t="shared" si="375"/>
        <v>2.6823853306148782E-4</v>
      </c>
      <c r="BO2271" s="130" t="str">
        <f t="shared" si="371"/>
        <v/>
      </c>
      <c r="BP2271" s="122" t="str">
        <f t="shared" si="372"/>
        <v/>
      </c>
    </row>
    <row r="2272" spans="26:68" ht="20.100000000000001" customHeight="1" x14ac:dyDescent="0.25">
      <c r="Z2272" s="130">
        <v>1737</v>
      </c>
      <c r="AA2272" s="121">
        <f t="shared" si="376"/>
        <v>2.9480000000000004</v>
      </c>
      <c r="AB2272" s="121">
        <f t="shared" si="377"/>
        <v>5.1730618423228838E-3</v>
      </c>
      <c r="AC2272" s="121">
        <f t="shared" si="378"/>
        <v>0.9984008146763349</v>
      </c>
      <c r="AD2272" s="121">
        <f t="shared" si="379"/>
        <v>5.1730618423228838E-3</v>
      </c>
      <c r="AE2272" s="121" t="str">
        <f t="shared" si="380"/>
        <v/>
      </c>
      <c r="AF2272" s="121" t="str">
        <f t="shared" si="381"/>
        <v/>
      </c>
      <c r="AM2272" s="130"/>
      <c r="AZ2272" s="130"/>
      <c r="BK2272" s="130"/>
      <c r="BL2272" s="130">
        <f t="shared" si="373"/>
        <v>11.148799999999817</v>
      </c>
      <c r="BM2272" s="147">
        <f t="shared" si="374"/>
        <v>0.13225884954328732</v>
      </c>
      <c r="BN2272" s="130">
        <f t="shared" si="375"/>
        <v>2.6776554502377925E-4</v>
      </c>
      <c r="BO2272" s="130" t="str">
        <f t="shared" si="371"/>
        <v/>
      </c>
      <c r="BP2272" s="122" t="str">
        <f t="shared" si="372"/>
        <v/>
      </c>
    </row>
    <row r="2273" spans="26:68" ht="20.100000000000001" customHeight="1" x14ac:dyDescent="0.25">
      <c r="Z2273" s="121">
        <v>1738</v>
      </c>
      <c r="AA2273" s="121">
        <f t="shared" si="376"/>
        <v>2.952</v>
      </c>
      <c r="AB2273" s="121">
        <f t="shared" si="377"/>
        <v>5.1123784487336638E-3</v>
      </c>
      <c r="AC2273" s="121">
        <f t="shared" si="378"/>
        <v>0.99842138534565705</v>
      </c>
      <c r="AD2273" s="121">
        <f t="shared" si="379"/>
        <v>5.1123784487336638E-3</v>
      </c>
      <c r="AE2273" s="121" t="str">
        <f t="shared" si="380"/>
        <v/>
      </c>
      <c r="AF2273" s="121" t="str">
        <f t="shared" si="381"/>
        <v/>
      </c>
      <c r="BK2273" s="130"/>
      <c r="BL2273" s="130">
        <f t="shared" si="373"/>
        <v>11.155199999999816</v>
      </c>
      <c r="BM2273" s="147">
        <f t="shared" si="374"/>
        <v>0.13199108399826354</v>
      </c>
      <c r="BN2273" s="130">
        <f t="shared" si="375"/>
        <v>2.6729317093032723E-4</v>
      </c>
      <c r="BO2273" s="130" t="str">
        <f t="shared" si="371"/>
        <v/>
      </c>
      <c r="BP2273" s="122" t="str">
        <f t="shared" si="372"/>
        <v/>
      </c>
    </row>
    <row r="2274" spans="26:68" ht="20.100000000000001" customHeight="1" x14ac:dyDescent="0.25">
      <c r="Z2274" s="121">
        <v>1739</v>
      </c>
      <c r="AA2274" s="121">
        <f t="shared" si="376"/>
        <v>2.9560000000000004</v>
      </c>
      <c r="AB2274" s="121">
        <f t="shared" si="377"/>
        <v>5.0523260731156067E-3</v>
      </c>
      <c r="AC2274" s="121">
        <f t="shared" si="378"/>
        <v>0.99844171454528052</v>
      </c>
      <c r="AD2274" s="121">
        <f t="shared" si="379"/>
        <v>5.0523260731156067E-3</v>
      </c>
      <c r="AE2274" s="121" t="str">
        <f t="shared" si="380"/>
        <v/>
      </c>
      <c r="AF2274" s="121" t="str">
        <f t="shared" si="381"/>
        <v/>
      </c>
      <c r="BK2274" s="130"/>
      <c r="BL2274" s="130">
        <f t="shared" si="373"/>
        <v>11.161599999999815</v>
      </c>
      <c r="BM2274" s="147">
        <f t="shared" si="374"/>
        <v>0.13172379082733321</v>
      </c>
      <c r="BN2274" s="130">
        <f t="shared" si="375"/>
        <v>2.6682141072678633E-4</v>
      </c>
      <c r="BO2274" s="130" t="str">
        <f t="shared" si="371"/>
        <v/>
      </c>
      <c r="BP2274" s="122" t="str">
        <f t="shared" si="372"/>
        <v/>
      </c>
    </row>
    <row r="2275" spans="26:68" ht="20.100000000000001" customHeight="1" x14ac:dyDescent="0.25">
      <c r="Z2275" s="121">
        <v>1740</v>
      </c>
      <c r="AA2275" s="121">
        <f t="shared" si="376"/>
        <v>2.96</v>
      </c>
      <c r="AB2275" s="121">
        <f t="shared" si="377"/>
        <v>4.9928992136123763E-3</v>
      </c>
      <c r="AC2275" s="121">
        <f t="shared" si="378"/>
        <v>0.99846180478826196</v>
      </c>
      <c r="AD2275" s="121">
        <f t="shared" si="379"/>
        <v>4.9928992136123763E-3</v>
      </c>
      <c r="AE2275" s="121" t="str">
        <f t="shared" si="380"/>
        <v/>
      </c>
      <c r="AF2275" s="121" t="str">
        <f t="shared" si="381"/>
        <v/>
      </c>
      <c r="BK2275" s="130"/>
      <c r="BL2275" s="130">
        <f t="shared" si="373"/>
        <v>11.167999999999815</v>
      </c>
      <c r="BM2275" s="147">
        <f t="shared" si="374"/>
        <v>0.13145696941660642</v>
      </c>
      <c r="BN2275" s="130">
        <f t="shared" si="375"/>
        <v>2.6635026435672948E-4</v>
      </c>
      <c r="BO2275" s="130" t="str">
        <f t="shared" si="371"/>
        <v/>
      </c>
      <c r="BP2275" s="122" t="str">
        <f t="shared" si="372"/>
        <v/>
      </c>
    </row>
    <row r="2276" spans="26:68" ht="20.100000000000001" customHeight="1" x14ac:dyDescent="0.25">
      <c r="Z2276" s="121">
        <v>1741</v>
      </c>
      <c r="AA2276" s="121">
        <f t="shared" si="376"/>
        <v>2.9640000000000004</v>
      </c>
      <c r="AB2276" s="121">
        <f t="shared" si="377"/>
        <v>4.9340924031904968E-3</v>
      </c>
      <c r="AC2276" s="121">
        <f t="shared" si="378"/>
        <v>0.99848165856572002</v>
      </c>
      <c r="AD2276" s="121">
        <f t="shared" si="379"/>
        <v>4.9340924031904968E-3</v>
      </c>
      <c r="AE2276" s="121" t="str">
        <f t="shared" si="380"/>
        <v/>
      </c>
      <c r="AF2276" s="121" t="str">
        <f t="shared" si="381"/>
        <v/>
      </c>
      <c r="BK2276" s="130"/>
      <c r="BL2276" s="130">
        <f t="shared" si="373"/>
        <v>11.174399999999814</v>
      </c>
      <c r="BM2276" s="147">
        <f t="shared" si="374"/>
        <v>0.13119061915224969</v>
      </c>
      <c r="BN2276" s="130">
        <f t="shared" si="375"/>
        <v>2.6587973175892787E-4</v>
      </c>
      <c r="BO2276" s="130" t="str">
        <f t="shared" si="371"/>
        <v/>
      </c>
      <c r="BP2276" s="122" t="str">
        <f t="shared" si="372"/>
        <v/>
      </c>
    </row>
    <row r="2277" spans="26:68" ht="20.100000000000001" customHeight="1" x14ac:dyDescent="0.25">
      <c r="Z2277" s="121">
        <v>1742</v>
      </c>
      <c r="AA2277" s="121">
        <f t="shared" si="376"/>
        <v>2.968</v>
      </c>
      <c r="AB2277" s="121">
        <f t="shared" si="377"/>
        <v>4.8759002095777031E-3</v>
      </c>
      <c r="AC2277" s="121">
        <f t="shared" si="378"/>
        <v>0.998501278346975</v>
      </c>
      <c r="AD2277" s="121">
        <f t="shared" si="379"/>
        <v>4.8759002095777031E-3</v>
      </c>
      <c r="AE2277" s="121" t="str">
        <f t="shared" si="380"/>
        <v/>
      </c>
      <c r="AF2277" s="121" t="str">
        <f t="shared" si="381"/>
        <v/>
      </c>
      <c r="BK2277" s="130"/>
      <c r="BL2277" s="130">
        <f t="shared" si="373"/>
        <v>11.180799999999813</v>
      </c>
      <c r="BM2277" s="147">
        <f t="shared" si="374"/>
        <v>0.13092473942049077</v>
      </c>
      <c r="BN2277" s="130">
        <f t="shared" si="375"/>
        <v>2.6540981287051513E-4</v>
      </c>
      <c r="BO2277" s="130" t="str">
        <f t="shared" si="371"/>
        <v/>
      </c>
      <c r="BP2277" s="122" t="str">
        <f t="shared" si="372"/>
        <v/>
      </c>
    </row>
    <row r="2278" spans="26:68" ht="20.100000000000001" customHeight="1" x14ac:dyDescent="0.25">
      <c r="Z2278" s="130">
        <v>1743</v>
      </c>
      <c r="AA2278" s="121">
        <f t="shared" si="376"/>
        <v>2.9720000000000004</v>
      </c>
      <c r="AB2278" s="121">
        <f t="shared" si="377"/>
        <v>4.8183172351990078E-3</v>
      </c>
      <c r="AC2278" s="121">
        <f t="shared" si="378"/>
        <v>0.99852066657968741</v>
      </c>
      <c r="AD2278" s="121">
        <f t="shared" si="379"/>
        <v>4.8183172351990078E-3</v>
      </c>
      <c r="AE2278" s="121" t="str">
        <f t="shared" si="380"/>
        <v/>
      </c>
      <c r="AF2278" s="121" t="str">
        <f t="shared" si="381"/>
        <v/>
      </c>
      <c r="AM2278" s="130"/>
      <c r="AZ2278" s="130"/>
      <c r="BK2278" s="130"/>
      <c r="BL2278" s="130">
        <f t="shared" si="373"/>
        <v>11.187199999999812</v>
      </c>
      <c r="BM2278" s="147">
        <f t="shared" si="374"/>
        <v>0.13065932960762025</v>
      </c>
      <c r="BN2278" s="130">
        <f t="shared" si="375"/>
        <v>2.6494050762482235E-4</v>
      </c>
      <c r="BO2278" s="130" t="str">
        <f t="shared" si="371"/>
        <v/>
      </c>
      <c r="BP2278" s="122" t="str">
        <f t="shared" si="372"/>
        <v/>
      </c>
    </row>
    <row r="2279" spans="26:68" ht="20.100000000000001" customHeight="1" x14ac:dyDescent="0.25">
      <c r="Z2279" s="121">
        <v>1744</v>
      </c>
      <c r="AA2279" s="121">
        <f t="shared" si="376"/>
        <v>2.976</v>
      </c>
      <c r="AB2279" s="121">
        <f t="shared" si="377"/>
        <v>4.7613381171110044E-3</v>
      </c>
      <c r="AC2279" s="121">
        <f t="shared" si="378"/>
        <v>0.99853982568999677</v>
      </c>
      <c r="AD2279" s="121">
        <f t="shared" si="379"/>
        <v>4.7613381171110044E-3</v>
      </c>
      <c r="AE2279" s="121" t="str">
        <f t="shared" si="380"/>
        <v/>
      </c>
      <c r="AF2279" s="121" t="str">
        <f t="shared" si="381"/>
        <v/>
      </c>
      <c r="BK2279" s="130"/>
      <c r="BL2279" s="130">
        <f t="shared" si="373"/>
        <v>11.193599999999812</v>
      </c>
      <c r="BM2279" s="147">
        <f t="shared" si="374"/>
        <v>0.13039438909999543</v>
      </c>
      <c r="BN2279" s="130">
        <f t="shared" si="375"/>
        <v>2.6447181595204428E-4</v>
      </c>
      <c r="BO2279" s="130" t="str">
        <f t="shared" si="371"/>
        <v/>
      </c>
      <c r="BP2279" s="122" t="str">
        <f t="shared" si="372"/>
        <v/>
      </c>
    </row>
    <row r="2280" spans="26:68" ht="20.100000000000001" customHeight="1" x14ac:dyDescent="0.25">
      <c r="Z2280" s="121">
        <v>1745</v>
      </c>
      <c r="AA2280" s="121">
        <f t="shared" si="376"/>
        <v>2.9800000000000004</v>
      </c>
      <c r="AB2280" s="121">
        <f t="shared" si="377"/>
        <v>4.7049575269339713E-3</v>
      </c>
      <c r="AC2280" s="121">
        <f t="shared" si="378"/>
        <v>0.99855875808266004</v>
      </c>
      <c r="AD2280" s="121">
        <f t="shared" si="379"/>
        <v>4.7049575269339713E-3</v>
      </c>
      <c r="AE2280" s="121" t="str">
        <f t="shared" si="380"/>
        <v/>
      </c>
      <c r="AF2280" s="121" t="str">
        <f t="shared" si="381"/>
        <v/>
      </c>
      <c r="BK2280" s="130"/>
      <c r="BL2280" s="130">
        <f t="shared" si="373"/>
        <v>11.199999999999811</v>
      </c>
      <c r="BM2280" s="147">
        <f t="shared" si="374"/>
        <v>0.13012991728404338</v>
      </c>
      <c r="BN2280" s="130">
        <f t="shared" si="375"/>
        <v>2.6400373777923924E-4</v>
      </c>
      <c r="BO2280" s="130" t="str">
        <f t="shared" si="371"/>
        <v/>
      </c>
      <c r="BP2280" s="122" t="str">
        <f t="shared" si="372"/>
        <v/>
      </c>
    </row>
    <row r="2281" spans="26:68" ht="20.100000000000001" customHeight="1" x14ac:dyDescent="0.25">
      <c r="Z2281" s="121">
        <v>1746</v>
      </c>
      <c r="AA2281" s="121">
        <f t="shared" si="376"/>
        <v>2.984</v>
      </c>
      <c r="AB2281" s="121">
        <f t="shared" si="377"/>
        <v>4.6491701707822254E-3</v>
      </c>
      <c r="AC2281" s="121">
        <f t="shared" si="378"/>
        <v>0.99857746614118947</v>
      </c>
      <c r="AD2281" s="121">
        <f t="shared" si="379"/>
        <v>4.6491701707822254E-3</v>
      </c>
      <c r="AE2281" s="121" t="str">
        <f t="shared" si="380"/>
        <v/>
      </c>
      <c r="AF2281" s="121" t="str">
        <f t="shared" si="381"/>
        <v/>
      </c>
      <c r="BK2281" s="130"/>
      <c r="BL2281" s="130">
        <f t="shared" si="373"/>
        <v>11.20639999999981</v>
      </c>
      <c r="BM2281" s="147">
        <f t="shared" si="374"/>
        <v>0.12986591354626414</v>
      </c>
      <c r="BN2281" s="130">
        <f t="shared" si="375"/>
        <v>2.6353627303049576E-4</v>
      </c>
      <c r="BO2281" s="130" t="str">
        <f t="shared" si="371"/>
        <v/>
      </c>
      <c r="BP2281" s="122" t="str">
        <f t="shared" si="372"/>
        <v/>
      </c>
    </row>
    <row r="2282" spans="26:68" ht="20.100000000000001" customHeight="1" x14ac:dyDescent="0.25">
      <c r="Z2282" s="121">
        <v>1747</v>
      </c>
      <c r="AA2282" s="121">
        <f t="shared" si="376"/>
        <v>2.9880000000000004</v>
      </c>
      <c r="AB2282" s="121">
        <f t="shared" si="377"/>
        <v>4.5939707891923635E-3</v>
      </c>
      <c r="AC2282" s="121">
        <f t="shared" si="378"/>
        <v>0.9985959522279908</v>
      </c>
      <c r="AD2282" s="121">
        <f t="shared" si="379"/>
        <v>4.5939707891923635E-3</v>
      </c>
      <c r="AE2282" s="121" t="str">
        <f t="shared" si="380"/>
        <v/>
      </c>
      <c r="AF2282" s="121" t="str">
        <f t="shared" si="381"/>
        <v/>
      </c>
      <c r="BK2282" s="130"/>
      <c r="BL2282" s="130">
        <f t="shared" si="373"/>
        <v>11.21279999999981</v>
      </c>
      <c r="BM2282" s="147">
        <f t="shared" si="374"/>
        <v>0.12960237727323365</v>
      </c>
      <c r="BN2282" s="130">
        <f t="shared" si="375"/>
        <v>2.6306942162668268E-4</v>
      </c>
      <c r="BO2282" s="130" t="str">
        <f t="shared" si="371"/>
        <v/>
      </c>
      <c r="BP2282" s="122" t="str">
        <f t="shared" si="372"/>
        <v/>
      </c>
    </row>
    <row r="2283" spans="26:68" ht="20.100000000000001" customHeight="1" x14ac:dyDescent="0.25">
      <c r="Z2283" s="121">
        <v>1748</v>
      </c>
      <c r="AA2283" s="121">
        <f t="shared" si="376"/>
        <v>2.992</v>
      </c>
      <c r="AB2283" s="121">
        <f t="shared" si="377"/>
        <v>4.5393541570498278E-3</v>
      </c>
      <c r="AC2283" s="121">
        <f t="shared" si="378"/>
        <v>0.99861421868450073</v>
      </c>
      <c r="AD2283" s="121">
        <f t="shared" si="379"/>
        <v>4.5393541570498278E-3</v>
      </c>
      <c r="AE2283" s="121" t="str">
        <f t="shared" si="380"/>
        <v/>
      </c>
      <c r="AF2283" s="121" t="str">
        <f t="shared" si="381"/>
        <v/>
      </c>
      <c r="BK2283" s="130"/>
      <c r="BL2283" s="130">
        <f t="shared" si="373"/>
        <v>11.219199999999809</v>
      </c>
      <c r="BM2283" s="147">
        <f t="shared" si="374"/>
        <v>0.12933930785160697</v>
      </c>
      <c r="BN2283" s="130">
        <f t="shared" si="375"/>
        <v>2.62603183485699E-4</v>
      </c>
      <c r="BO2283" s="130" t="str">
        <f t="shared" si="371"/>
        <v/>
      </c>
      <c r="BP2283" s="122" t="str">
        <f t="shared" si="372"/>
        <v/>
      </c>
    </row>
    <row r="2284" spans="26:68" ht="20.100000000000001" customHeight="1" x14ac:dyDescent="0.25">
      <c r="Z2284" s="121">
        <v>1749</v>
      </c>
      <c r="AA2284" s="121">
        <f t="shared" si="376"/>
        <v>2.9960000000000004</v>
      </c>
      <c r="AB2284" s="121">
        <f t="shared" si="377"/>
        <v>4.4853150835133856E-3</v>
      </c>
      <c r="AC2284" s="121">
        <f t="shared" si="378"/>
        <v>0.99863226783132386</v>
      </c>
      <c r="AD2284" s="121">
        <f t="shared" si="379"/>
        <v>4.4853150835133856E-3</v>
      </c>
      <c r="AE2284" s="121" t="str">
        <f t="shared" si="380"/>
        <v/>
      </c>
      <c r="AF2284" s="121" t="str">
        <f t="shared" si="381"/>
        <v/>
      </c>
      <c r="BK2284" s="130"/>
      <c r="BL2284" s="130">
        <f t="shared" si="373"/>
        <v>11.225599999999808</v>
      </c>
      <c r="BM2284" s="147">
        <f t="shared" si="374"/>
        <v>0.12907670466812127</v>
      </c>
      <c r="BN2284" s="130">
        <f t="shared" si="375"/>
        <v>2.6213755852241838E-4</v>
      </c>
      <c r="BO2284" s="130" t="str">
        <f t="shared" si="371"/>
        <v/>
      </c>
      <c r="BP2284" s="122" t="str">
        <f t="shared" si="372"/>
        <v/>
      </c>
    </row>
    <row r="2285" spans="26:68" ht="20.100000000000001" customHeight="1" x14ac:dyDescent="0.25">
      <c r="Z2285" s="130">
        <v>1750</v>
      </c>
      <c r="AA2285" s="121">
        <f t="shared" si="376"/>
        <v>3</v>
      </c>
      <c r="AB2285" s="121">
        <f t="shared" si="377"/>
        <v>4.4318484119380075E-3</v>
      </c>
      <c r="AC2285" s="121">
        <f t="shared" si="378"/>
        <v>0.9986501019683699</v>
      </c>
      <c r="AD2285" s="121">
        <f t="shared" si="379"/>
        <v>4.4318484119380075E-3</v>
      </c>
      <c r="AE2285" s="121" t="str">
        <f t="shared" si="380"/>
        <v/>
      </c>
      <c r="AF2285" s="121" t="str">
        <f t="shared" si="381"/>
        <v/>
      </c>
      <c r="AM2285" s="130"/>
      <c r="AZ2285" s="130"/>
      <c r="BK2285" s="130"/>
      <c r="BL2285" s="130">
        <f t="shared" si="373"/>
        <v>11.231999999999807</v>
      </c>
      <c r="BM2285" s="147">
        <f t="shared" si="374"/>
        <v>0.12881456710959885</v>
      </c>
      <c r="BN2285" s="130">
        <f t="shared" si="375"/>
        <v>2.6167254664843931E-4</v>
      </c>
      <c r="BO2285" s="130" t="str">
        <f t="shared" si="371"/>
        <v/>
      </c>
      <c r="BP2285" s="122" t="str">
        <f t="shared" si="372"/>
        <v/>
      </c>
    </row>
    <row r="2286" spans="26:68" ht="20.100000000000001" customHeight="1" x14ac:dyDescent="0.25">
      <c r="Z2286" s="121">
        <v>1751</v>
      </c>
      <c r="AA2286" s="121">
        <f t="shared" si="376"/>
        <v>3.0040000000000004</v>
      </c>
      <c r="AB2286" s="121">
        <f t="shared" si="377"/>
        <v>4.3789490197957215E-3</v>
      </c>
      <c r="AC2286" s="121">
        <f t="shared" si="378"/>
        <v>0.99866772337499043</v>
      </c>
      <c r="AD2286" s="121">
        <f t="shared" si="379"/>
        <v>4.3789490197957215E-3</v>
      </c>
      <c r="AE2286" s="121" t="str">
        <f t="shared" si="380"/>
        <v/>
      </c>
      <c r="AF2286" s="121" t="str">
        <f t="shared" si="381"/>
        <v/>
      </c>
      <c r="BK2286" s="130"/>
      <c r="BL2286" s="130">
        <f t="shared" si="373"/>
        <v>11.238399999999807</v>
      </c>
      <c r="BM2286" s="147">
        <f t="shared" si="374"/>
        <v>0.12855289456295041</v>
      </c>
      <c r="BN2286" s="130">
        <f t="shared" si="375"/>
        <v>2.6120814777255696E-4</v>
      </c>
      <c r="BO2286" s="130" t="str">
        <f t="shared" si="371"/>
        <v/>
      </c>
      <c r="BP2286" s="122" t="str">
        <f t="shared" si="372"/>
        <v/>
      </c>
    </row>
    <row r="2287" spans="26:68" ht="20.100000000000001" customHeight="1" x14ac:dyDescent="0.25">
      <c r="Z2287" s="121">
        <v>1752</v>
      </c>
      <c r="AA2287" s="121">
        <f t="shared" si="376"/>
        <v>3.008</v>
      </c>
      <c r="AB2287" s="121">
        <f t="shared" si="377"/>
        <v>4.3266118185949169E-3</v>
      </c>
      <c r="AC2287" s="121">
        <f t="shared" si="378"/>
        <v>0.99868513431011463</v>
      </c>
      <c r="AD2287" s="121">
        <f t="shared" si="379"/>
        <v>4.3266118185949169E-3</v>
      </c>
      <c r="AE2287" s="121" t="str">
        <f t="shared" si="380"/>
        <v/>
      </c>
      <c r="AF2287" s="121" t="str">
        <f t="shared" si="381"/>
        <v/>
      </c>
      <c r="BK2287" s="130"/>
      <c r="BL2287" s="130">
        <f t="shared" si="373"/>
        <v>11.244799999999806</v>
      </c>
      <c r="BM2287" s="147">
        <f t="shared" si="374"/>
        <v>0.12829168641517785</v>
      </c>
      <c r="BN2287" s="130">
        <f t="shared" si="375"/>
        <v>2.607443618002081E-4</v>
      </c>
      <c r="BO2287" s="130" t="str">
        <f t="shared" si="371"/>
        <v/>
      </c>
      <c r="BP2287" s="122" t="str">
        <f t="shared" si="372"/>
        <v/>
      </c>
    </row>
    <row r="2288" spans="26:68" ht="20.100000000000001" customHeight="1" x14ac:dyDescent="0.25">
      <c r="Z2288" s="121">
        <v>1753</v>
      </c>
      <c r="AA2288" s="121">
        <f t="shared" si="376"/>
        <v>3.0120000000000005</v>
      </c>
      <c r="AB2288" s="121">
        <f t="shared" si="377"/>
        <v>4.274831753797682E-3</v>
      </c>
      <c r="AC2288" s="121">
        <f t="shared" si="378"/>
        <v>0.9987023370123862</v>
      </c>
      <c r="AD2288" s="121">
        <f t="shared" si="379"/>
        <v>4.274831753797682E-3</v>
      </c>
      <c r="AE2288" s="121" t="str">
        <f t="shared" si="380"/>
        <v/>
      </c>
      <c r="AF2288" s="121" t="str">
        <f t="shared" si="381"/>
        <v/>
      </c>
      <c r="BK2288" s="130"/>
      <c r="BL2288" s="130">
        <f t="shared" si="373"/>
        <v>11.251199999999805</v>
      </c>
      <c r="BM2288" s="147">
        <f t="shared" si="374"/>
        <v>0.12803094205337764</v>
      </c>
      <c r="BN2288" s="130">
        <f t="shared" si="375"/>
        <v>2.6028118863427596E-4</v>
      </c>
      <c r="BO2288" s="130" t="str">
        <f t="shared" si="371"/>
        <v/>
      </c>
      <c r="BP2288" s="122" t="str">
        <f t="shared" si="372"/>
        <v/>
      </c>
    </row>
    <row r="2289" spans="26:68" ht="20.100000000000001" customHeight="1" x14ac:dyDescent="0.25">
      <c r="Z2289" s="121">
        <v>1754</v>
      </c>
      <c r="AA2289" s="121">
        <f t="shared" si="376"/>
        <v>3.016</v>
      </c>
      <c r="AB2289" s="121">
        <f t="shared" si="377"/>
        <v>4.2236038047356534E-3</v>
      </c>
      <c r="AC2289" s="121">
        <f t="shared" si="378"/>
        <v>0.99871933370029786</v>
      </c>
      <c r="AD2289" s="121">
        <f t="shared" si="379"/>
        <v>4.2236038047356534E-3</v>
      </c>
      <c r="AE2289" s="121" t="str">
        <f t="shared" si="380"/>
        <v/>
      </c>
      <c r="AF2289" s="121" t="str">
        <f t="shared" si="381"/>
        <v/>
      </c>
      <c r="BK2289" s="130"/>
      <c r="BL2289" s="130">
        <f t="shared" si="373"/>
        <v>11.257599999999805</v>
      </c>
      <c r="BM2289" s="147">
        <f t="shared" si="374"/>
        <v>0.12777066086474337</v>
      </c>
      <c r="BN2289" s="130">
        <f t="shared" si="375"/>
        <v>2.5981862817439638E-4</v>
      </c>
      <c r="BO2289" s="130" t="str">
        <f t="shared" si="371"/>
        <v/>
      </c>
      <c r="BP2289" s="122" t="str">
        <f t="shared" si="372"/>
        <v/>
      </c>
    </row>
    <row r="2290" spans="26:68" ht="20.100000000000001" customHeight="1" x14ac:dyDescent="0.25">
      <c r="Z2290" s="121">
        <v>1755</v>
      </c>
      <c r="AA2290" s="121">
        <f t="shared" si="376"/>
        <v>3.0200000000000005</v>
      </c>
      <c r="AB2290" s="121">
        <f t="shared" si="377"/>
        <v>4.1729229845239545E-3</v>
      </c>
      <c r="AC2290" s="121">
        <f t="shared" si="378"/>
        <v>0.99873612657232769</v>
      </c>
      <c r="AD2290" s="121">
        <f t="shared" si="379"/>
        <v>4.1729229845239545E-3</v>
      </c>
      <c r="AE2290" s="121" t="str">
        <f t="shared" si="380"/>
        <v/>
      </c>
      <c r="AF2290" s="121" t="str">
        <f t="shared" si="381"/>
        <v/>
      </c>
      <c r="BK2290" s="130"/>
      <c r="BL2290" s="130">
        <f t="shared" si="373"/>
        <v>11.263999999999804</v>
      </c>
      <c r="BM2290" s="147">
        <f t="shared" si="374"/>
        <v>0.12751084223656897</v>
      </c>
      <c r="BN2290" s="130">
        <f t="shared" si="375"/>
        <v>2.593566803169578E-4</v>
      </c>
      <c r="BO2290" s="130" t="str">
        <f t="shared" si="371"/>
        <v/>
      </c>
      <c r="BP2290" s="122" t="str">
        <f t="shared" si="372"/>
        <v/>
      </c>
    </row>
    <row r="2291" spans="26:68" ht="20.100000000000001" customHeight="1" x14ac:dyDescent="0.25">
      <c r="Z2291" s="130">
        <v>1756</v>
      </c>
      <c r="AA2291" s="121">
        <f t="shared" si="376"/>
        <v>3.024</v>
      </c>
      <c r="AB2291" s="121">
        <f t="shared" si="377"/>
        <v>4.122784339973702E-3</v>
      </c>
      <c r="AC2291" s="121">
        <f t="shared" si="378"/>
        <v>0.99875271780707342</v>
      </c>
      <c r="AD2291" s="121">
        <f t="shared" si="379"/>
        <v>4.122784339973702E-3</v>
      </c>
      <c r="AE2291" s="121" t="str">
        <f t="shared" si="380"/>
        <v/>
      </c>
      <c r="AF2291" s="121" t="str">
        <f t="shared" si="381"/>
        <v/>
      </c>
      <c r="AM2291" s="130"/>
      <c r="AZ2291" s="130"/>
      <c r="BK2291" s="130"/>
      <c r="BL2291" s="130">
        <f t="shared" si="373"/>
        <v>11.270399999999803</v>
      </c>
      <c r="BM2291" s="147">
        <f t="shared" si="374"/>
        <v>0.12725148555625201</v>
      </c>
      <c r="BN2291" s="130">
        <f t="shared" si="375"/>
        <v>2.5889534495585065E-4</v>
      </c>
      <c r="BO2291" s="130" t="str">
        <f t="shared" si="371"/>
        <v/>
      </c>
      <c r="BP2291" s="122" t="str">
        <f t="shared" si="372"/>
        <v/>
      </c>
    </row>
    <row r="2292" spans="26:68" ht="20.100000000000001" customHeight="1" x14ac:dyDescent="0.25">
      <c r="Z2292" s="121">
        <v>1757</v>
      </c>
      <c r="AA2292" s="121">
        <f t="shared" si="376"/>
        <v>3.0280000000000005</v>
      </c>
      <c r="AB2292" s="121">
        <f t="shared" si="377"/>
        <v>4.0731829515026638E-3</v>
      </c>
      <c r="AC2292" s="121">
        <f t="shared" si="378"/>
        <v>0.99876910956338749</v>
      </c>
      <c r="AD2292" s="121">
        <f t="shared" si="379"/>
        <v>4.0731829515026638E-3</v>
      </c>
      <c r="AE2292" s="121" t="str">
        <f t="shared" si="380"/>
        <v/>
      </c>
      <c r="AF2292" s="121" t="str">
        <f t="shared" si="381"/>
        <v/>
      </c>
      <c r="BK2292" s="130"/>
      <c r="BL2292" s="130">
        <f t="shared" si="373"/>
        <v>11.276799999999803</v>
      </c>
      <c r="BM2292" s="147">
        <f t="shared" si="374"/>
        <v>0.12699259021129616</v>
      </c>
      <c r="BN2292" s="130">
        <f t="shared" si="375"/>
        <v>2.5843462198188449E-4</v>
      </c>
      <c r="BO2292" s="130" t="str">
        <f t="shared" si="371"/>
        <v/>
      </c>
      <c r="BP2292" s="122" t="str">
        <f t="shared" si="372"/>
        <v/>
      </c>
    </row>
    <row r="2293" spans="26:68" ht="20.100000000000001" customHeight="1" x14ac:dyDescent="0.25">
      <c r="Z2293" s="121">
        <v>1758</v>
      </c>
      <c r="AA2293" s="121">
        <f t="shared" si="376"/>
        <v>3.032</v>
      </c>
      <c r="AB2293" s="121">
        <f t="shared" si="377"/>
        <v>4.0241139330445116E-3</v>
      </c>
      <c r="AC2293" s="121">
        <f t="shared" si="378"/>
        <v>0.99878530398051069</v>
      </c>
      <c r="AD2293" s="121">
        <f t="shared" si="379"/>
        <v>4.0241139330445116E-3</v>
      </c>
      <c r="AE2293" s="121" t="str">
        <f t="shared" si="380"/>
        <v/>
      </c>
      <c r="AF2293" s="121" t="str">
        <f t="shared" si="381"/>
        <v/>
      </c>
      <c r="BK2293" s="130"/>
      <c r="BL2293" s="130">
        <f t="shared" si="373"/>
        <v>11.283199999999802</v>
      </c>
      <c r="BM2293" s="147">
        <f t="shared" si="374"/>
        <v>0.12673415558931428</v>
      </c>
      <c r="BN2293" s="130">
        <f t="shared" si="375"/>
        <v>2.5797451128251048E-4</v>
      </c>
      <c r="BO2293" s="130" t="str">
        <f t="shared" si="371"/>
        <v/>
      </c>
      <c r="BP2293" s="122" t="str">
        <f t="shared" si="372"/>
        <v/>
      </c>
    </row>
    <row r="2294" spans="26:68" ht="20.100000000000001" customHeight="1" x14ac:dyDescent="0.25">
      <c r="Z2294" s="121">
        <v>1759</v>
      </c>
      <c r="AA2294" s="121">
        <f t="shared" si="376"/>
        <v>3.0360000000000005</v>
      </c>
      <c r="AB2294" s="121">
        <f t="shared" si="377"/>
        <v>3.9755724319563372E-3</v>
      </c>
      <c r="AC2294" s="121">
        <f t="shared" si="378"/>
        <v>0.99880130317820681</v>
      </c>
      <c r="AD2294" s="121">
        <f t="shared" si="379"/>
        <v>3.9755724319563372E-3</v>
      </c>
      <c r="AE2294" s="121" t="str">
        <f t="shared" si="380"/>
        <v/>
      </c>
      <c r="AF2294" s="121" t="str">
        <f t="shared" si="381"/>
        <v/>
      </c>
      <c r="BK2294" s="130"/>
      <c r="BL2294" s="130">
        <f t="shared" si="373"/>
        <v>11.289599999999801</v>
      </c>
      <c r="BM2294" s="147">
        <f t="shared" si="374"/>
        <v>0.12647618107803177</v>
      </c>
      <c r="BN2294" s="130">
        <f t="shared" si="375"/>
        <v>2.5751501274273725E-4</v>
      </c>
      <c r="BO2294" s="130" t="str">
        <f t="shared" si="371"/>
        <v/>
      </c>
      <c r="BP2294" s="122" t="str">
        <f t="shared" si="372"/>
        <v/>
      </c>
    </row>
    <row r="2295" spans="26:68" ht="20.100000000000001" customHeight="1" x14ac:dyDescent="0.25">
      <c r="Z2295" s="121">
        <v>1760</v>
      </c>
      <c r="AA2295" s="121">
        <f t="shared" si="376"/>
        <v>3.04</v>
      </c>
      <c r="AB2295" s="121">
        <f t="shared" si="377"/>
        <v>3.9275536289247789E-3</v>
      </c>
      <c r="AC2295" s="121">
        <f t="shared" si="378"/>
        <v>0.9988171092568956</v>
      </c>
      <c r="AD2295" s="121">
        <f t="shared" si="379"/>
        <v>3.9275536289247789E-3</v>
      </c>
      <c r="AE2295" s="121" t="str">
        <f t="shared" si="380"/>
        <v/>
      </c>
      <c r="AF2295" s="121" t="str">
        <f t="shared" si="381"/>
        <v/>
      </c>
      <c r="BK2295" s="130"/>
      <c r="BL2295" s="130">
        <f t="shared" si="373"/>
        <v>11.2959999999998</v>
      </c>
      <c r="BM2295" s="147">
        <f t="shared" si="374"/>
        <v>0.12621866606528903</v>
      </c>
      <c r="BN2295" s="130">
        <f t="shared" si="375"/>
        <v>2.5705612624443708E-4</v>
      </c>
      <c r="BO2295" s="130" t="str">
        <f t="shared" si="371"/>
        <v/>
      </c>
      <c r="BP2295" s="122" t="str">
        <f t="shared" si="372"/>
        <v/>
      </c>
    </row>
    <row r="2296" spans="26:68" ht="20.100000000000001" customHeight="1" x14ac:dyDescent="0.25">
      <c r="Z2296" s="121">
        <v>1761</v>
      </c>
      <c r="AA2296" s="121">
        <f t="shared" si="376"/>
        <v>3.0440000000000005</v>
      </c>
      <c r="AB2296" s="121">
        <f t="shared" si="377"/>
        <v>3.880052737870458E-3</v>
      </c>
      <c r="AC2296" s="121">
        <f t="shared" si="378"/>
        <v>0.99883272429778602</v>
      </c>
      <c r="AD2296" s="121">
        <f t="shared" si="379"/>
        <v>3.880052737870458E-3</v>
      </c>
      <c r="AE2296" s="121" t="str">
        <f t="shared" si="380"/>
        <v/>
      </c>
      <c r="AF2296" s="121" t="str">
        <f t="shared" si="381"/>
        <v/>
      </c>
      <c r="BK2296" s="130"/>
      <c r="BL2296" s="130">
        <f t="shared" si="373"/>
        <v>11.3023999999998</v>
      </c>
      <c r="BM2296" s="147">
        <f t="shared" si="374"/>
        <v>0.12596160993904459</v>
      </c>
      <c r="BN2296" s="130">
        <f t="shared" si="375"/>
        <v>2.5659785166670668E-4</v>
      </c>
      <c r="BO2296" s="130" t="str">
        <f t="shared" si="371"/>
        <v/>
      </c>
      <c r="BP2296" s="122" t="str">
        <f t="shared" si="372"/>
        <v/>
      </c>
    </row>
    <row r="2297" spans="26:68" ht="20.100000000000001" customHeight="1" x14ac:dyDescent="0.25">
      <c r="Z2297" s="121">
        <v>1762</v>
      </c>
      <c r="AA2297" s="121">
        <f t="shared" si="376"/>
        <v>3.048</v>
      </c>
      <c r="AB2297" s="121">
        <f t="shared" si="377"/>
        <v>3.8330650058511109E-3</v>
      </c>
      <c r="AC2297" s="121">
        <f t="shared" si="378"/>
        <v>0.99884815036300911</v>
      </c>
      <c r="AD2297" s="121">
        <f t="shared" si="379"/>
        <v>3.8330650058511109E-3</v>
      </c>
      <c r="AE2297" s="121" t="str">
        <f t="shared" si="380"/>
        <v/>
      </c>
      <c r="AF2297" s="121" t="str">
        <f t="shared" si="381"/>
        <v/>
      </c>
      <c r="BK2297" s="130"/>
      <c r="BL2297" s="130">
        <f t="shared" si="373"/>
        <v>11.308799999999799</v>
      </c>
      <c r="BM2297" s="147">
        <f t="shared" si="374"/>
        <v>0.12570501208737789</v>
      </c>
      <c r="BN2297" s="130">
        <f t="shared" si="375"/>
        <v>2.5614018888531209E-4</v>
      </c>
      <c r="BO2297" s="130" t="str">
        <f t="shared" si="371"/>
        <v/>
      </c>
      <c r="BP2297" s="122" t="str">
        <f t="shared" si="372"/>
        <v/>
      </c>
    </row>
    <row r="2298" spans="26:68" ht="20.100000000000001" customHeight="1" x14ac:dyDescent="0.25">
      <c r="Z2298" s="130">
        <v>1763</v>
      </c>
      <c r="AA2298" s="121">
        <f t="shared" si="376"/>
        <v>3.0520000000000005</v>
      </c>
      <c r="AB2298" s="121">
        <f t="shared" si="377"/>
        <v>3.7865857129630734E-3</v>
      </c>
      <c r="AC2298" s="121">
        <f t="shared" si="378"/>
        <v>0.99886338949575026</v>
      </c>
      <c r="AD2298" s="121">
        <f t="shared" si="379"/>
        <v>3.7865857129630734E-3</v>
      </c>
      <c r="AE2298" s="121" t="str">
        <f t="shared" si="380"/>
        <v/>
      </c>
      <c r="AF2298" s="121" t="str">
        <f t="shared" si="381"/>
        <v/>
      </c>
      <c r="AM2298" s="130"/>
      <c r="AZ2298" s="130"/>
      <c r="BK2298" s="130"/>
      <c r="BL2298" s="130">
        <f t="shared" si="373"/>
        <v>11.315199999999798</v>
      </c>
      <c r="BM2298" s="147">
        <f t="shared" si="374"/>
        <v>0.12544887189849258</v>
      </c>
      <c r="BN2298" s="130">
        <f t="shared" si="375"/>
        <v>2.5568313777360463E-4</v>
      </c>
      <c r="BO2298" s="130" t="str">
        <f t="shared" si="371"/>
        <v/>
      </c>
      <c r="BP2298" s="122" t="str">
        <f t="shared" si="372"/>
        <v/>
      </c>
    </row>
    <row r="2299" spans="26:68" ht="20.100000000000001" customHeight="1" x14ac:dyDescent="0.25">
      <c r="Z2299" s="121">
        <v>1764</v>
      </c>
      <c r="AA2299" s="121">
        <f t="shared" si="376"/>
        <v>3.056</v>
      </c>
      <c r="AB2299" s="121">
        <f t="shared" si="377"/>
        <v>3.7406101722415024E-3</v>
      </c>
      <c r="AC2299" s="121">
        <f t="shared" si="378"/>
        <v>0.99887844372038093</v>
      </c>
      <c r="AD2299" s="121">
        <f t="shared" si="379"/>
        <v>3.7406101722415024E-3</v>
      </c>
      <c r="AE2299" s="121" t="str">
        <f t="shared" si="380"/>
        <v/>
      </c>
      <c r="AF2299" s="121" t="str">
        <f t="shared" si="381"/>
        <v/>
      </c>
      <c r="BK2299" s="130"/>
      <c r="BL2299" s="130">
        <f t="shared" si="373"/>
        <v>11.321599999999798</v>
      </c>
      <c r="BM2299" s="147">
        <f t="shared" si="374"/>
        <v>0.12519318876071897</v>
      </c>
      <c r="BN2299" s="130">
        <f t="shared" si="375"/>
        <v>2.552266982020629E-4</v>
      </c>
      <c r="BO2299" s="130" t="str">
        <f t="shared" si="371"/>
        <v/>
      </c>
      <c r="BP2299" s="122" t="str">
        <f t="shared" si="372"/>
        <v/>
      </c>
    </row>
    <row r="2300" spans="26:68" ht="20.100000000000001" customHeight="1" x14ac:dyDescent="0.25">
      <c r="Z2300" s="121">
        <v>1765</v>
      </c>
      <c r="AA2300" s="121">
        <f t="shared" si="376"/>
        <v>3.0600000000000005</v>
      </c>
      <c r="AB2300" s="121">
        <f t="shared" si="377"/>
        <v>3.6951337295590284E-3</v>
      </c>
      <c r="AC2300" s="121">
        <f t="shared" si="378"/>
        <v>0.99889331504259071</v>
      </c>
      <c r="AD2300" s="121">
        <f t="shared" si="379"/>
        <v>3.6951337295590284E-3</v>
      </c>
      <c r="AE2300" s="121" t="str">
        <f t="shared" si="380"/>
        <v/>
      </c>
      <c r="AF2300" s="121" t="str">
        <f t="shared" si="381"/>
        <v/>
      </c>
      <c r="BK2300" s="130"/>
      <c r="BL2300" s="130">
        <f t="shared" si="373"/>
        <v>11.327999999999797</v>
      </c>
      <c r="BM2300" s="147">
        <f t="shared" si="374"/>
        <v>0.12493796206251691</v>
      </c>
      <c r="BN2300" s="130">
        <f t="shared" si="375"/>
        <v>2.5477087003789034E-4</v>
      </c>
      <c r="BO2300" s="130" t="str">
        <f t="shared" si="371"/>
        <v/>
      </c>
      <c r="BP2300" s="122" t="str">
        <f t="shared" si="372"/>
        <v/>
      </c>
    </row>
    <row r="2301" spans="26:68" ht="20.100000000000001" customHeight="1" x14ac:dyDescent="0.25">
      <c r="Z2301" s="121">
        <v>1766</v>
      </c>
      <c r="AA2301" s="121">
        <f t="shared" si="376"/>
        <v>3.0640000000000001</v>
      </c>
      <c r="AB2301" s="121">
        <f t="shared" si="377"/>
        <v>3.6501517635231869E-3</v>
      </c>
      <c r="AC2301" s="121">
        <f t="shared" si="378"/>
        <v>0.99890800544951819</v>
      </c>
      <c r="AD2301" s="121">
        <f t="shared" si="379"/>
        <v>3.6501517635231869E-3</v>
      </c>
      <c r="AE2301" s="121" t="str">
        <f t="shared" si="380"/>
        <v/>
      </c>
      <c r="AF2301" s="121" t="str">
        <f t="shared" si="381"/>
        <v/>
      </c>
      <c r="BK2301" s="130"/>
      <c r="BL2301" s="130">
        <f t="shared" si="373"/>
        <v>11.334399999999796</v>
      </c>
      <c r="BM2301" s="147">
        <f t="shared" si="374"/>
        <v>0.12468319119247902</v>
      </c>
      <c r="BN2301" s="130">
        <f t="shared" si="375"/>
        <v>2.5431565314583404E-4</v>
      </c>
      <c r="BO2301" s="130" t="str">
        <f t="shared" si="371"/>
        <v/>
      </c>
      <c r="BP2301" s="122" t="str">
        <f t="shared" si="372"/>
        <v/>
      </c>
    </row>
    <row r="2302" spans="26:68" ht="20.100000000000001" customHeight="1" x14ac:dyDescent="0.25">
      <c r="Z2302" s="121">
        <v>1767</v>
      </c>
      <c r="AA2302" s="121">
        <f t="shared" si="376"/>
        <v>3.0680000000000005</v>
      </c>
      <c r="AB2302" s="121">
        <f t="shared" si="377"/>
        <v>3.6056596853723233E-3</v>
      </c>
      <c r="AC2302" s="121">
        <f t="shared" si="378"/>
        <v>0.99892251690988132</v>
      </c>
      <c r="AD2302" s="121">
        <f t="shared" si="379"/>
        <v>3.6056596853723233E-3</v>
      </c>
      <c r="AE2302" s="121" t="str">
        <f t="shared" si="380"/>
        <v/>
      </c>
      <c r="AF2302" s="121" t="str">
        <f t="shared" si="381"/>
        <v/>
      </c>
      <c r="BK2302" s="130"/>
      <c r="BL2302" s="130">
        <f t="shared" si="373"/>
        <v>11.340799999999795</v>
      </c>
      <c r="BM2302" s="147">
        <f t="shared" si="374"/>
        <v>0.12442887553933318</v>
      </c>
      <c r="BN2302" s="130">
        <f t="shared" si="375"/>
        <v>2.5386104738753246E-4</v>
      </c>
      <c r="BO2302" s="130" t="str">
        <f t="shared" si="371"/>
        <v/>
      </c>
      <c r="BP2302" s="122" t="str">
        <f t="shared" si="372"/>
        <v/>
      </c>
    </row>
    <row r="2303" spans="26:68" ht="20.100000000000001" customHeight="1" x14ac:dyDescent="0.25">
      <c r="Z2303" s="121">
        <v>1768</v>
      </c>
      <c r="AA2303" s="121">
        <f t="shared" si="376"/>
        <v>3.0720000000000001</v>
      </c>
      <c r="AB2303" s="121">
        <f t="shared" si="377"/>
        <v>3.5616529388703346E-3</v>
      </c>
      <c r="AC2303" s="121">
        <f t="shared" si="378"/>
        <v>0.99893685137410859</v>
      </c>
      <c r="AD2303" s="121">
        <f t="shared" si="379"/>
        <v>3.5616529388703346E-3</v>
      </c>
      <c r="AE2303" s="121" t="str">
        <f t="shared" si="380"/>
        <v/>
      </c>
      <c r="AF2303" s="121" t="str">
        <f t="shared" si="381"/>
        <v/>
      </c>
      <c r="BK2303" s="130"/>
      <c r="BL2303" s="130">
        <f t="shared" si="373"/>
        <v>11.347199999999795</v>
      </c>
      <c r="BM2303" s="147">
        <f t="shared" si="374"/>
        <v>0.12417501449194565</v>
      </c>
      <c r="BN2303" s="130">
        <f t="shared" si="375"/>
        <v>2.5340705262205665E-4</v>
      </c>
      <c r="BO2303" s="130" t="str">
        <f t="shared" si="371"/>
        <v/>
      </c>
      <c r="BP2303" s="122" t="str">
        <f t="shared" si="372"/>
        <v/>
      </c>
    </row>
    <row r="2304" spans="26:68" ht="20.100000000000001" customHeight="1" x14ac:dyDescent="0.25">
      <c r="Z2304" s="130">
        <v>1769</v>
      </c>
      <c r="AA2304" s="121">
        <f t="shared" si="376"/>
        <v>3.0760000000000005</v>
      </c>
      <c r="AB2304" s="121">
        <f t="shared" si="377"/>
        <v>3.5181270001999596E-3</v>
      </c>
      <c r="AC2304" s="121">
        <f t="shared" si="378"/>
        <v>0.99895101077446802</v>
      </c>
      <c r="AD2304" s="121">
        <f t="shared" si="379"/>
        <v>3.5181270001999596E-3</v>
      </c>
      <c r="AE2304" s="121" t="str">
        <f t="shared" si="380"/>
        <v/>
      </c>
      <c r="AF2304" s="121" t="str">
        <f t="shared" si="381"/>
        <v/>
      </c>
      <c r="AM2304" s="130"/>
      <c r="AZ2304" s="130"/>
      <c r="BK2304" s="130"/>
      <c r="BL2304" s="130">
        <f t="shared" si="373"/>
        <v>11.353599999999794</v>
      </c>
      <c r="BM2304" s="147">
        <f t="shared" si="374"/>
        <v>0.12392160743932359</v>
      </c>
      <c r="BN2304" s="130">
        <f t="shared" si="375"/>
        <v>2.5295366870543845E-4</v>
      </c>
      <c r="BO2304" s="130" t="str">
        <f t="shared" si="371"/>
        <v/>
      </c>
      <c r="BP2304" s="122" t="str">
        <f t="shared" si="372"/>
        <v/>
      </c>
    </row>
    <row r="2305" spans="26:68" ht="20.100000000000001" customHeight="1" x14ac:dyDescent="0.25">
      <c r="Z2305" s="121">
        <v>1770</v>
      </c>
      <c r="AA2305" s="121">
        <f t="shared" si="376"/>
        <v>3.08</v>
      </c>
      <c r="AB2305" s="121">
        <f t="shared" si="377"/>
        <v>3.4750773778549375E-3</v>
      </c>
      <c r="AC2305" s="121">
        <f t="shared" si="378"/>
        <v>0.99896499702519714</v>
      </c>
      <c r="AD2305" s="121">
        <f t="shared" si="379"/>
        <v>3.4750773778549375E-3</v>
      </c>
      <c r="AE2305" s="121" t="str">
        <f t="shared" si="380"/>
        <v/>
      </c>
      <c r="AF2305" s="121" t="str">
        <f t="shared" si="381"/>
        <v/>
      </c>
      <c r="BK2305" s="130"/>
      <c r="BL2305" s="130">
        <f t="shared" si="373"/>
        <v>11.359999999999793</v>
      </c>
      <c r="BM2305" s="147">
        <f t="shared" si="374"/>
        <v>0.12366865377061816</v>
      </c>
      <c r="BN2305" s="130">
        <f t="shared" si="375"/>
        <v>2.5250089549104515E-4</v>
      </c>
      <c r="BO2305" s="130" t="str">
        <f t="shared" si="371"/>
        <v/>
      </c>
      <c r="BP2305" s="122" t="str">
        <f t="shared" si="372"/>
        <v/>
      </c>
    </row>
    <row r="2306" spans="26:68" ht="20.100000000000001" customHeight="1" x14ac:dyDescent="0.25">
      <c r="Z2306" s="121">
        <v>1771</v>
      </c>
      <c r="AA2306" s="121">
        <f t="shared" si="376"/>
        <v>3.0840000000000005</v>
      </c>
      <c r="AB2306" s="121">
        <f t="shared" si="377"/>
        <v>3.4324996125307495E-3</v>
      </c>
      <c r="AC2306" s="121">
        <f t="shared" si="378"/>
        <v>0.99897881202263206</v>
      </c>
      <c r="AD2306" s="121">
        <f t="shared" si="379"/>
        <v>3.4324996125307495E-3</v>
      </c>
      <c r="AE2306" s="121" t="str">
        <f t="shared" si="380"/>
        <v/>
      </c>
      <c r="AF2306" s="121" t="str">
        <f t="shared" si="381"/>
        <v/>
      </c>
      <c r="BK2306" s="130"/>
      <c r="BL2306" s="130">
        <f t="shared" si="373"/>
        <v>11.366399999999793</v>
      </c>
      <c r="BM2306" s="147">
        <f t="shared" si="374"/>
        <v>0.12341615287512711</v>
      </c>
      <c r="BN2306" s="130">
        <f t="shared" si="375"/>
        <v>2.52048732829524E-4</v>
      </c>
      <c r="BO2306" s="130" t="str">
        <f t="shared" si="371"/>
        <v/>
      </c>
      <c r="BP2306" s="122" t="str">
        <f t="shared" si="372"/>
        <v/>
      </c>
    </row>
    <row r="2307" spans="26:68" ht="20.100000000000001" customHeight="1" x14ac:dyDescent="0.25">
      <c r="Z2307" s="121">
        <v>1772</v>
      </c>
      <c r="AA2307" s="121">
        <f t="shared" si="376"/>
        <v>3.0880000000000001</v>
      </c>
      <c r="AB2307" s="121">
        <f t="shared" si="377"/>
        <v>3.3903892770143253E-3</v>
      </c>
      <c r="AC2307" s="121">
        <f t="shared" si="378"/>
        <v>0.99899245764533573</v>
      </c>
      <c r="AD2307" s="121">
        <f t="shared" si="379"/>
        <v>3.3903892770143253E-3</v>
      </c>
      <c r="AE2307" s="121" t="str">
        <f t="shared" si="380"/>
        <v/>
      </c>
      <c r="AF2307" s="121" t="str">
        <f t="shared" si="381"/>
        <v/>
      </c>
      <c r="BK2307" s="130"/>
      <c r="BL2307" s="130">
        <f t="shared" si="373"/>
        <v>11.372799999999792</v>
      </c>
      <c r="BM2307" s="147">
        <f t="shared" si="374"/>
        <v>0.12316410414229759</v>
      </c>
      <c r="BN2307" s="130">
        <f t="shared" si="375"/>
        <v>2.5159718056826097E-4</v>
      </c>
      <c r="BO2307" s="130" t="str">
        <f t="shared" si="371"/>
        <v/>
      </c>
      <c r="BP2307" s="122" t="str">
        <f t="shared" si="372"/>
        <v/>
      </c>
    </row>
    <row r="2308" spans="26:68" ht="20.100000000000001" customHeight="1" x14ac:dyDescent="0.25">
      <c r="Z2308" s="121">
        <v>1773</v>
      </c>
      <c r="AA2308" s="121">
        <f t="shared" si="376"/>
        <v>3.0920000000000005</v>
      </c>
      <c r="AB2308" s="121">
        <f t="shared" si="377"/>
        <v>3.3487419760723546E-3</v>
      </c>
      <c r="AC2308" s="121">
        <f t="shared" si="378"/>
        <v>0.99900593575422625</v>
      </c>
      <c r="AD2308" s="121">
        <f t="shared" si="379"/>
        <v>3.3487419760723546E-3</v>
      </c>
      <c r="AE2308" s="121" t="str">
        <f t="shared" si="380"/>
        <v/>
      </c>
      <c r="AF2308" s="121" t="str">
        <f t="shared" si="381"/>
        <v/>
      </c>
      <c r="BK2308" s="130"/>
      <c r="BL2308" s="130">
        <f t="shared" si="373"/>
        <v>11.379199999999791</v>
      </c>
      <c r="BM2308" s="147">
        <f t="shared" si="374"/>
        <v>0.12291250696172933</v>
      </c>
      <c r="BN2308" s="130">
        <f t="shared" si="375"/>
        <v>2.5114623855256035E-4</v>
      </c>
      <c r="BO2308" s="130" t="str">
        <f t="shared" si="371"/>
        <v/>
      </c>
      <c r="BP2308" s="122" t="str">
        <f t="shared" si="372"/>
        <v/>
      </c>
    </row>
    <row r="2309" spans="26:68" ht="20.100000000000001" customHeight="1" x14ac:dyDescent="0.25">
      <c r="Z2309" s="121">
        <v>1774</v>
      </c>
      <c r="AA2309" s="121">
        <f t="shared" si="376"/>
        <v>3.0960000000000001</v>
      </c>
      <c r="AB2309" s="121">
        <f t="shared" si="377"/>
        <v>3.3075533463386006E-3</v>
      </c>
      <c r="AC2309" s="121">
        <f t="shared" si="378"/>
        <v>0.99901924819270449</v>
      </c>
      <c r="AD2309" s="121">
        <f t="shared" si="379"/>
        <v>3.3075533463386006E-3</v>
      </c>
      <c r="AE2309" s="121" t="str">
        <f t="shared" si="380"/>
        <v/>
      </c>
      <c r="AF2309" s="121" t="str">
        <f t="shared" si="381"/>
        <v/>
      </c>
      <c r="BK2309" s="130"/>
      <c r="BL2309" s="130">
        <f t="shared" si="373"/>
        <v>11.385599999999791</v>
      </c>
      <c r="BM2309" s="147">
        <f t="shared" si="374"/>
        <v>0.12266136072317677</v>
      </c>
      <c r="BN2309" s="130">
        <f t="shared" si="375"/>
        <v>2.5069590662468721E-4</v>
      </c>
      <c r="BO2309" s="130" t="str">
        <f t="shared" si="371"/>
        <v/>
      </c>
      <c r="BP2309" s="122" t="str">
        <f t="shared" si="372"/>
        <v/>
      </c>
    </row>
    <row r="2310" spans="26:68" ht="20.100000000000001" customHeight="1" x14ac:dyDescent="0.25">
      <c r="Z2310" s="121">
        <v>1775</v>
      </c>
      <c r="AA2310" s="121">
        <f t="shared" si="376"/>
        <v>3.1000000000000005</v>
      </c>
      <c r="AB2310" s="121">
        <f t="shared" si="377"/>
        <v>3.2668190561999156E-3</v>
      </c>
      <c r="AC2310" s="121">
        <f t="shared" si="378"/>
        <v>0.99903239678678168</v>
      </c>
      <c r="AD2310" s="121">
        <f t="shared" si="379"/>
        <v>3.2668190561999156E-3</v>
      </c>
      <c r="AE2310" s="121" t="str">
        <f t="shared" si="380"/>
        <v/>
      </c>
      <c r="AF2310" s="121" t="str">
        <f t="shared" si="381"/>
        <v/>
      </c>
      <c r="BK2310" s="130"/>
      <c r="BL2310" s="130">
        <f t="shared" si="373"/>
        <v>11.39199999999979</v>
      </c>
      <c r="BM2310" s="147">
        <f t="shared" si="374"/>
        <v>0.12241066481655208</v>
      </c>
      <c r="BN2310" s="130">
        <f t="shared" si="375"/>
        <v>2.5024618462414494E-4</v>
      </c>
      <c r="BO2310" s="130" t="str">
        <f t="shared" si="371"/>
        <v/>
      </c>
      <c r="BP2310" s="122" t="str">
        <f t="shared" si="372"/>
        <v/>
      </c>
    </row>
    <row r="2311" spans="26:68" ht="20.100000000000001" customHeight="1" x14ac:dyDescent="0.25">
      <c r="Z2311" s="130">
        <v>1776</v>
      </c>
      <c r="AA2311" s="121">
        <f t="shared" si="376"/>
        <v>3.1040000000000001</v>
      </c>
      <c r="AB2311" s="121">
        <f t="shared" si="377"/>
        <v>3.2265348056812601E-3</v>
      </c>
      <c r="AC2311" s="121">
        <f t="shared" si="378"/>
        <v>0.99904538334520554</v>
      </c>
      <c r="AD2311" s="121">
        <f t="shared" si="379"/>
        <v>3.2265348056812601E-3</v>
      </c>
      <c r="AE2311" s="121" t="str">
        <f t="shared" si="380"/>
        <v/>
      </c>
      <c r="AF2311" s="121" t="str">
        <f t="shared" si="381"/>
        <v/>
      </c>
      <c r="AM2311" s="130"/>
      <c r="AZ2311" s="130"/>
      <c r="BK2311" s="130"/>
      <c r="BL2311" s="130">
        <f t="shared" si="373"/>
        <v>11.398399999999789</v>
      </c>
      <c r="BM2311" s="147">
        <f t="shared" si="374"/>
        <v>0.12216041863192793</v>
      </c>
      <c r="BN2311" s="130">
        <f t="shared" si="375"/>
        <v>2.4979707238732829E-4</v>
      </c>
      <c r="BO2311" s="130" t="str">
        <f t="shared" si="371"/>
        <v/>
      </c>
      <c r="BP2311" s="122" t="str">
        <f t="shared" si="372"/>
        <v/>
      </c>
    </row>
    <row r="2312" spans="26:68" ht="20.100000000000001" customHeight="1" x14ac:dyDescent="0.25">
      <c r="Z2312" s="121">
        <v>1777</v>
      </c>
      <c r="AA2312" s="121">
        <f t="shared" si="376"/>
        <v>3.1080000000000005</v>
      </c>
      <c r="AB2312" s="121">
        <f t="shared" si="377"/>
        <v>3.1866963263295039E-3</v>
      </c>
      <c r="AC2312" s="121">
        <f t="shared" si="378"/>
        <v>0.99905820965958725</v>
      </c>
      <c r="AD2312" s="121">
        <f t="shared" si="379"/>
        <v>3.1866963263295039E-3</v>
      </c>
      <c r="AE2312" s="121" t="str">
        <f t="shared" si="380"/>
        <v/>
      </c>
      <c r="AF2312" s="121" t="str">
        <f t="shared" si="381"/>
        <v/>
      </c>
      <c r="BK2312" s="130"/>
      <c r="BL2312" s="130">
        <f t="shared" si="373"/>
        <v>11.404799999999788</v>
      </c>
      <c r="BM2312" s="147">
        <f t="shared" si="374"/>
        <v>0.12191062155954061</v>
      </c>
      <c r="BN2312" s="130">
        <f t="shared" si="375"/>
        <v>2.4934856974882791E-4</v>
      </c>
      <c r="BO2312" s="130" t="str">
        <f t="shared" si="371"/>
        <v/>
      </c>
      <c r="BP2312" s="122" t="str">
        <f t="shared" si="372"/>
        <v/>
      </c>
    </row>
    <row r="2313" spans="26:68" ht="20.100000000000001" customHeight="1" x14ac:dyDescent="0.25">
      <c r="Z2313" s="121">
        <v>1778</v>
      </c>
      <c r="AA2313" s="121">
        <f t="shared" si="376"/>
        <v>3.1120000000000001</v>
      </c>
      <c r="AB2313" s="121">
        <f t="shared" si="377"/>
        <v>3.1472993810962671E-3</v>
      </c>
      <c r="AC2313" s="121">
        <f t="shared" si="378"/>
        <v>0.99907087750452694</v>
      </c>
      <c r="AD2313" s="121">
        <f t="shared" si="379"/>
        <v>3.1472993810962671E-3</v>
      </c>
      <c r="AE2313" s="121" t="str">
        <f t="shared" si="380"/>
        <v/>
      </c>
      <c r="AF2313" s="121" t="str">
        <f t="shared" si="381"/>
        <v/>
      </c>
      <c r="BK2313" s="130"/>
      <c r="BL2313" s="130">
        <f t="shared" si="373"/>
        <v>11.411199999999788</v>
      </c>
      <c r="BM2313" s="147">
        <f t="shared" si="374"/>
        <v>0.12166127298979178</v>
      </c>
      <c r="BN2313" s="130">
        <f t="shared" si="375"/>
        <v>2.4890067653966785E-4</v>
      </c>
      <c r="BO2313" s="130" t="str">
        <f t="shared" si="371"/>
        <v/>
      </c>
      <c r="BP2313" s="122" t="str">
        <f t="shared" si="372"/>
        <v/>
      </c>
    </row>
    <row r="2314" spans="26:68" ht="20.100000000000001" customHeight="1" x14ac:dyDescent="0.25">
      <c r="Z2314" s="121">
        <v>1779</v>
      </c>
      <c r="AA2314" s="121">
        <f t="shared" si="376"/>
        <v>3.1160000000000005</v>
      </c>
      <c r="AB2314" s="121">
        <f t="shared" si="377"/>
        <v>3.1083397642195994E-3</v>
      </c>
      <c r="AC2314" s="121">
        <f t="shared" si="378"/>
        <v>0.99908338863773916</v>
      </c>
      <c r="AD2314" s="121">
        <f t="shared" si="379"/>
        <v>3.1083397642195994E-3</v>
      </c>
      <c r="AE2314" s="121" t="str">
        <f t="shared" si="380"/>
        <v/>
      </c>
      <c r="AF2314" s="121" t="str">
        <f t="shared" si="381"/>
        <v/>
      </c>
      <c r="BK2314" s="130"/>
      <c r="BL2314" s="130">
        <f t="shared" si="373"/>
        <v>11.417599999999787</v>
      </c>
      <c r="BM2314" s="147">
        <f t="shared" si="374"/>
        <v>0.12141237231325211</v>
      </c>
      <c r="BN2314" s="130">
        <f t="shared" si="375"/>
        <v>2.4845339258879051E-4</v>
      </c>
      <c r="BO2314" s="130" t="str">
        <f t="shared" si="371"/>
        <v/>
      </c>
      <c r="BP2314" s="122" t="str">
        <f t="shared" si="372"/>
        <v/>
      </c>
    </row>
    <row r="2315" spans="26:68" ht="20.100000000000001" customHeight="1" x14ac:dyDescent="0.25">
      <c r="Z2315" s="121">
        <v>1780</v>
      </c>
      <c r="AA2315" s="121">
        <f t="shared" si="376"/>
        <v>3.12</v>
      </c>
      <c r="AB2315" s="121">
        <f t="shared" si="377"/>
        <v>3.0698133011047403E-3</v>
      </c>
      <c r="AC2315" s="121">
        <f t="shared" si="378"/>
        <v>0.99909574480017771</v>
      </c>
      <c r="AD2315" s="121">
        <f t="shared" si="379"/>
        <v>3.0698133011047403E-3</v>
      </c>
      <c r="AE2315" s="121" t="str">
        <f t="shared" si="380"/>
        <v/>
      </c>
      <c r="AF2315" s="121" t="str">
        <f t="shared" si="381"/>
        <v/>
      </c>
      <c r="BK2315" s="130"/>
      <c r="BL2315" s="130">
        <f t="shared" si="373"/>
        <v>11.423999999999786</v>
      </c>
      <c r="BM2315" s="147">
        <f t="shared" si="374"/>
        <v>0.12116391892066332</v>
      </c>
      <c r="BN2315" s="130">
        <f t="shared" si="375"/>
        <v>2.4800671772177985E-4</v>
      </c>
      <c r="BO2315" s="130" t="str">
        <f t="shared" si="371"/>
        <v/>
      </c>
      <c r="BP2315" s="122" t="str">
        <f t="shared" si="372"/>
        <v/>
      </c>
    </row>
    <row r="2316" spans="26:68" ht="20.100000000000001" customHeight="1" x14ac:dyDescent="0.25">
      <c r="Z2316" s="121">
        <v>1781</v>
      </c>
      <c r="AA2316" s="121">
        <f t="shared" si="376"/>
        <v>3.1240000000000006</v>
      </c>
      <c r="AB2316" s="121">
        <f t="shared" si="377"/>
        <v>3.0317158482037732E-3</v>
      </c>
      <c r="AC2316" s="121">
        <f t="shared" si="378"/>
        <v>0.99910794771616018</v>
      </c>
      <c r="AD2316" s="121">
        <f t="shared" si="379"/>
        <v>3.0317158482037732E-3</v>
      </c>
      <c r="AE2316" s="121" t="str">
        <f t="shared" si="380"/>
        <v/>
      </c>
      <c r="AF2316" s="121" t="str">
        <f t="shared" si="381"/>
        <v/>
      </c>
      <c r="BK2316" s="130"/>
      <c r="BL2316" s="130">
        <f t="shared" si="373"/>
        <v>11.430399999999786</v>
      </c>
      <c r="BM2316" s="147">
        <f t="shared" si="374"/>
        <v>0.12091591220294154</v>
      </c>
      <c r="BN2316" s="130">
        <f t="shared" si="375"/>
        <v>2.475606517623602E-4</v>
      </c>
      <c r="BO2316" s="130" t="str">
        <f t="shared" si="371"/>
        <v/>
      </c>
      <c r="BP2316" s="122" t="str">
        <f t="shared" si="372"/>
        <v/>
      </c>
    </row>
    <row r="2317" spans="26:68" ht="20.100000000000001" customHeight="1" x14ac:dyDescent="0.25">
      <c r="Z2317" s="130">
        <v>1782</v>
      </c>
      <c r="AA2317" s="121">
        <f t="shared" si="376"/>
        <v>3.1280000000000001</v>
      </c>
      <c r="AB2317" s="121">
        <f t="shared" si="377"/>
        <v>2.9940432928944037E-3</v>
      </c>
      <c r="AC2317" s="121">
        <f t="shared" si="378"/>
        <v>0.99911999909349203</v>
      </c>
      <c r="AD2317" s="121">
        <f t="shared" si="379"/>
        <v>2.9940432928944037E-3</v>
      </c>
      <c r="AE2317" s="121" t="str">
        <f t="shared" si="380"/>
        <v/>
      </c>
      <c r="AF2317" s="121" t="str">
        <f t="shared" si="381"/>
        <v/>
      </c>
      <c r="AM2317" s="130"/>
      <c r="AZ2317" s="130"/>
      <c r="BK2317" s="130"/>
      <c r="BL2317" s="130">
        <f t="shared" si="373"/>
        <v>11.436799999999785</v>
      </c>
      <c r="BM2317" s="147">
        <f t="shared" si="374"/>
        <v>0.12066835155117918</v>
      </c>
      <c r="BN2317" s="130">
        <f t="shared" si="375"/>
        <v>2.4711519453096686E-4</v>
      </c>
      <c r="BO2317" s="130" t="str">
        <f t="shared" si="371"/>
        <v/>
      </c>
      <c r="BP2317" s="122" t="str">
        <f t="shared" si="372"/>
        <v/>
      </c>
    </row>
    <row r="2318" spans="26:68" ht="20.100000000000001" customHeight="1" x14ac:dyDescent="0.25">
      <c r="Z2318" s="121">
        <v>1783</v>
      </c>
      <c r="AA2318" s="121">
        <f t="shared" si="376"/>
        <v>3.1320000000000006</v>
      </c>
      <c r="AB2318" s="121">
        <f t="shared" si="377"/>
        <v>2.9567915533576803E-3</v>
      </c>
      <c r="AC2318" s="121">
        <f t="shared" si="378"/>
        <v>0.9991319006235897</v>
      </c>
      <c r="AD2318" s="121">
        <f t="shared" si="379"/>
        <v>2.9567915533576803E-3</v>
      </c>
      <c r="AE2318" s="121" t="str">
        <f t="shared" si="380"/>
        <v/>
      </c>
      <c r="AF2318" s="121" t="str">
        <f t="shared" si="381"/>
        <v/>
      </c>
      <c r="BK2318" s="130"/>
      <c r="BL2318" s="130">
        <f t="shared" si="373"/>
        <v>11.443199999999784</v>
      </c>
      <c r="BM2318" s="147">
        <f t="shared" si="374"/>
        <v>0.12042123635664821</v>
      </c>
      <c r="BN2318" s="130">
        <f t="shared" si="375"/>
        <v>2.4667034584566205E-4</v>
      </c>
      <c r="BO2318" s="130" t="str">
        <f t="shared" si="371"/>
        <v/>
      </c>
      <c r="BP2318" s="122" t="str">
        <f t="shared" si="372"/>
        <v/>
      </c>
    </row>
    <row r="2319" spans="26:68" ht="20.100000000000001" customHeight="1" x14ac:dyDescent="0.25">
      <c r="Z2319" s="121">
        <v>1784</v>
      </c>
      <c r="AA2319" s="121">
        <f t="shared" si="376"/>
        <v>3.1360000000000001</v>
      </c>
      <c r="AB2319" s="121">
        <f t="shared" si="377"/>
        <v>2.9199565784548891E-3</v>
      </c>
      <c r="AC2319" s="121">
        <f t="shared" si="378"/>
        <v>0.99914365398160376</v>
      </c>
      <c r="AD2319" s="121">
        <f t="shared" si="379"/>
        <v>2.9199565784548891E-3</v>
      </c>
      <c r="AE2319" s="121" t="str">
        <f t="shared" si="380"/>
        <v/>
      </c>
      <c r="AF2319" s="121" t="str">
        <f t="shared" si="381"/>
        <v/>
      </c>
      <c r="BK2319" s="130"/>
      <c r="BL2319" s="130">
        <f t="shared" si="373"/>
        <v>11.449599999999784</v>
      </c>
      <c r="BM2319" s="147">
        <f t="shared" si="374"/>
        <v>0.12017456601080255</v>
      </c>
      <c r="BN2319" s="130">
        <f t="shared" si="375"/>
        <v>2.4622610552198221E-4</v>
      </c>
      <c r="BO2319" s="130" t="str">
        <f t="shared" si="371"/>
        <v/>
      </c>
      <c r="BP2319" s="122" t="str">
        <f t="shared" si="372"/>
        <v/>
      </c>
    </row>
    <row r="2320" spans="26:68" ht="20.100000000000001" customHeight="1" x14ac:dyDescent="0.25">
      <c r="Z2320" s="121">
        <v>1785</v>
      </c>
      <c r="AA2320" s="121">
        <f t="shared" si="376"/>
        <v>3.1400000000000006</v>
      </c>
      <c r="AB2320" s="121">
        <f t="shared" si="377"/>
        <v>2.883534347603434E-3</v>
      </c>
      <c r="AC2320" s="121">
        <f t="shared" si="378"/>
        <v>0.99915526082654138</v>
      </c>
      <c r="AD2320" s="121">
        <f t="shared" si="379"/>
        <v>2.883534347603434E-3</v>
      </c>
      <c r="AE2320" s="121" t="str">
        <f t="shared" si="380"/>
        <v/>
      </c>
      <c r="AF2320" s="121" t="str">
        <f t="shared" si="381"/>
        <v/>
      </c>
      <c r="BK2320" s="130"/>
      <c r="BL2320" s="130">
        <f t="shared" si="373"/>
        <v>11.455999999999783</v>
      </c>
      <c r="BM2320" s="147">
        <f t="shared" si="374"/>
        <v>0.11992833990528057</v>
      </c>
      <c r="BN2320" s="130">
        <f t="shared" si="375"/>
        <v>2.4578247337249393E-4</v>
      </c>
      <c r="BO2320" s="130" t="str">
        <f t="shared" si="371"/>
        <v/>
      </c>
      <c r="BP2320" s="122" t="str">
        <f t="shared" si="372"/>
        <v/>
      </c>
    </row>
    <row r="2321" spans="26:68" ht="20.100000000000001" customHeight="1" x14ac:dyDescent="0.25">
      <c r="Z2321" s="121">
        <v>1786</v>
      </c>
      <c r="AA2321" s="121">
        <f t="shared" si="376"/>
        <v>3.1440000000000001</v>
      </c>
      <c r="AB2321" s="121">
        <f t="shared" si="377"/>
        <v>2.8475208706519421E-3</v>
      </c>
      <c r="AC2321" s="121">
        <f t="shared" si="378"/>
        <v>0.99916672280138841</v>
      </c>
      <c r="AD2321" s="121">
        <f t="shared" si="379"/>
        <v>2.8475208706519421E-3</v>
      </c>
      <c r="AE2321" s="121" t="str">
        <f t="shared" si="380"/>
        <v/>
      </c>
      <c r="AF2321" s="121" t="str">
        <f t="shared" si="381"/>
        <v/>
      </c>
      <c r="BK2321" s="130"/>
      <c r="BL2321" s="130">
        <f t="shared" si="373"/>
        <v>11.462399999999782</v>
      </c>
      <c r="BM2321" s="147">
        <f t="shared" si="374"/>
        <v>0.11968255743190807</v>
      </c>
      <c r="BN2321" s="130">
        <f t="shared" si="375"/>
        <v>2.4533944920758499E-4</v>
      </c>
      <c r="BO2321" s="130" t="str">
        <f t="shared" si="371"/>
        <v/>
      </c>
      <c r="BP2321" s="122" t="str">
        <f t="shared" si="372"/>
        <v/>
      </c>
    </row>
    <row r="2322" spans="26:68" ht="20.100000000000001" customHeight="1" x14ac:dyDescent="0.25">
      <c r="Z2322" s="121">
        <v>1787</v>
      </c>
      <c r="AA2322" s="121">
        <f t="shared" si="376"/>
        <v>3.1480000000000006</v>
      </c>
      <c r="AB2322" s="121">
        <f t="shared" si="377"/>
        <v>2.8119121877543856E-3</v>
      </c>
      <c r="AC2322" s="121">
        <f t="shared" si="378"/>
        <v>0.99917804153323064</v>
      </c>
      <c r="AD2322" s="121">
        <f t="shared" si="379"/>
        <v>2.8119121877543856E-3</v>
      </c>
      <c r="AE2322" s="121" t="str">
        <f t="shared" si="380"/>
        <v/>
      </c>
      <c r="AF2322" s="121" t="str">
        <f t="shared" si="381"/>
        <v/>
      </c>
      <c r="BK2322" s="130"/>
      <c r="BL2322" s="130">
        <f t="shared" si="373"/>
        <v>11.468799999999781</v>
      </c>
      <c r="BM2322" s="147">
        <f t="shared" si="374"/>
        <v>0.11943721798270049</v>
      </c>
      <c r="BN2322" s="130">
        <f t="shared" si="375"/>
        <v>2.4489703283459008E-4</v>
      </c>
      <c r="BO2322" s="130" t="str">
        <f t="shared" ref="BO2322:BO2385" si="382">IF(BM2322&lt;(1-$BK$534),BN2322,"")</f>
        <v/>
      </c>
      <c r="BP2322" s="122" t="str">
        <f t="shared" ref="BP2322:BP2385" si="383">IF(BM2322&lt;(1-$BK$540),BN2322,"")</f>
        <v/>
      </c>
    </row>
    <row r="2323" spans="26:68" ht="20.100000000000001" customHeight="1" x14ac:dyDescent="0.25">
      <c r="Z2323" s="121">
        <v>1788</v>
      </c>
      <c r="AA2323" s="121">
        <f t="shared" si="376"/>
        <v>3.1520000000000001</v>
      </c>
      <c r="AB2323" s="121">
        <f t="shared" si="377"/>
        <v>2.7767043692435104E-3</v>
      </c>
      <c r="AC2323" s="121">
        <f t="shared" si="378"/>
        <v>0.99918921863337495</v>
      </c>
      <c r="AD2323" s="121">
        <f t="shared" si="379"/>
        <v>2.7767043692435104E-3</v>
      </c>
      <c r="AE2323" s="121" t="str">
        <f t="shared" si="380"/>
        <v/>
      </c>
      <c r="AF2323" s="121" t="str">
        <f t="shared" si="381"/>
        <v/>
      </c>
      <c r="BK2323" s="130"/>
      <c r="BL2323" s="130">
        <f t="shared" ref="BL2323:BL2386" si="384">BL2322+$BO$526</f>
        <v>11.475199999999781</v>
      </c>
      <c r="BM2323" s="147">
        <f t="shared" ref="BM2323:BM2386" si="385">_xlfn.CHISQ.DIST.RT(BL2323,7)</f>
        <v>0.1191923209498659</v>
      </c>
      <c r="BN2323" s="130">
        <f t="shared" ref="BN2323:BN2386" si="386">BM2323-BM2324</f>
        <v>2.4445522405867892E-4</v>
      </c>
      <c r="BO2323" s="130" t="str">
        <f t="shared" si="382"/>
        <v/>
      </c>
      <c r="BP2323" s="122" t="str">
        <f t="shared" si="383"/>
        <v/>
      </c>
    </row>
    <row r="2324" spans="26:68" ht="20.100000000000001" customHeight="1" x14ac:dyDescent="0.25">
      <c r="Z2324" s="130">
        <v>1789</v>
      </c>
      <c r="AA2324" s="121">
        <f t="shared" si="376"/>
        <v>3.1560000000000006</v>
      </c>
      <c r="AB2324" s="121">
        <f t="shared" si="377"/>
        <v>2.7418935155032816E-3</v>
      </c>
      <c r="AC2324" s="121">
        <f t="shared" si="378"/>
        <v>0.99920025569746962</v>
      </c>
      <c r="AD2324" s="121">
        <f t="shared" si="379"/>
        <v>2.7418935155032816E-3</v>
      </c>
      <c r="AE2324" s="121" t="str">
        <f t="shared" si="380"/>
        <v/>
      </c>
      <c r="AF2324" s="121" t="str">
        <f t="shared" si="381"/>
        <v/>
      </c>
      <c r="AM2324" s="130"/>
      <c r="AZ2324" s="130"/>
      <c r="BK2324" s="130"/>
      <c r="BL2324" s="130">
        <f t="shared" si="384"/>
        <v>11.48159999999978</v>
      </c>
      <c r="BM2324" s="147">
        <f t="shared" si="385"/>
        <v>0.11894786572580722</v>
      </c>
      <c r="BN2324" s="130">
        <f t="shared" si="386"/>
        <v>2.4401402268235672E-4</v>
      </c>
      <c r="BO2324" s="130" t="str">
        <f t="shared" si="382"/>
        <v/>
      </c>
      <c r="BP2324" s="122" t="str">
        <f t="shared" si="383"/>
        <v/>
      </c>
    </row>
    <row r="2325" spans="26:68" ht="20.100000000000001" customHeight="1" x14ac:dyDescent="0.25">
      <c r="Z2325" s="121">
        <v>1790</v>
      </c>
      <c r="AA2325" s="121">
        <f t="shared" si="376"/>
        <v>3.16</v>
      </c>
      <c r="AB2325" s="121">
        <f t="shared" si="377"/>
        <v>2.7074757568406999E-3</v>
      </c>
      <c r="AC2325" s="121">
        <f t="shared" si="378"/>
        <v>0.99921115430562446</v>
      </c>
      <c r="AD2325" s="121">
        <f t="shared" si="379"/>
        <v>2.7074757568406999E-3</v>
      </c>
      <c r="AE2325" s="121" t="str">
        <f t="shared" si="380"/>
        <v/>
      </c>
      <c r="AF2325" s="121" t="str">
        <f t="shared" si="381"/>
        <v/>
      </c>
      <c r="BK2325" s="130"/>
      <c r="BL2325" s="130">
        <f t="shared" si="384"/>
        <v>11.487999999999779</v>
      </c>
      <c r="BM2325" s="147">
        <f t="shared" si="385"/>
        <v>0.11870385170312486</v>
      </c>
      <c r="BN2325" s="130">
        <f t="shared" si="386"/>
        <v>2.4357342850517272E-4</v>
      </c>
      <c r="BO2325" s="130" t="str">
        <f t="shared" si="382"/>
        <v/>
      </c>
      <c r="BP2325" s="122" t="str">
        <f t="shared" si="383"/>
        <v/>
      </c>
    </row>
    <row r="2326" spans="26:68" ht="20.100000000000001" customHeight="1" x14ac:dyDescent="0.25">
      <c r="Z2326" s="121">
        <v>1791</v>
      </c>
      <c r="AA2326" s="121">
        <f t="shared" si="376"/>
        <v>3.1640000000000006</v>
      </c>
      <c r="AB2326" s="121">
        <f t="shared" si="377"/>
        <v>2.6734472533567061E-3</v>
      </c>
      <c r="AC2326" s="121">
        <f t="shared" si="378"/>
        <v>0.99922191602252997</v>
      </c>
      <c r="AD2326" s="121">
        <f t="shared" si="379"/>
        <v>2.6734472533567061E-3</v>
      </c>
      <c r="AE2326" s="121" t="str">
        <f t="shared" si="380"/>
        <v/>
      </c>
      <c r="AF2326" s="121" t="str">
        <f t="shared" si="381"/>
        <v/>
      </c>
      <c r="BK2326" s="130"/>
      <c r="BL2326" s="130">
        <f t="shared" si="384"/>
        <v>11.494399999999779</v>
      </c>
      <c r="BM2326" s="147">
        <f t="shared" si="385"/>
        <v>0.11846027827461969</v>
      </c>
      <c r="BN2326" s="130">
        <f t="shared" si="386"/>
        <v>2.431334413246361E-4</v>
      </c>
      <c r="BO2326" s="130" t="str">
        <f t="shared" si="382"/>
        <v/>
      </c>
      <c r="BP2326" s="122" t="str">
        <f t="shared" si="383"/>
        <v/>
      </c>
    </row>
    <row r="2327" spans="26:68" ht="20.100000000000001" customHeight="1" x14ac:dyDescent="0.25">
      <c r="Z2327" s="121">
        <v>1792</v>
      </c>
      <c r="AA2327" s="121">
        <f t="shared" ref="AA2327:AA2390" si="387">$AA$529+(Z2327*$AA$532)</f>
        <v>3.1680000000000001</v>
      </c>
      <c r="AB2327" s="121">
        <f t="shared" ref="AB2327:AB2390" si="388">_xlfn.NORM.DIST(AA2327,AA$525,AA$526,0)</f>
        <v>2.6398041948164515E-3</v>
      </c>
      <c r="AC2327" s="121">
        <f t="shared" ref="AC2327:AC2390" si="389">_xlfn.NORM.DIST(AA2327,AA$525,AA$526,1)</f>
        <v>0.99923254239757653</v>
      </c>
      <c r="AD2327" s="121">
        <f t="shared" ref="AD2327:AD2390" si="390">IF(OR(AC2327&lt;$AE$531,AC2327&gt;$AE$532),AB2327,"")</f>
        <v>2.6398041948164515E-3</v>
      </c>
      <c r="AE2327" s="121" t="str">
        <f t="shared" ref="AE2327:AE2390" si="391">IF(AND(AC2327&gt;$AE$531,AC2327&lt;$AE$532),AB2327,"")</f>
        <v/>
      </c>
      <c r="AF2327" s="121" t="str">
        <f t="shared" ref="AF2327:AF2390" si="392">IF(AB2327=MAX($AB$535:$AB$2535),AB2327,"")</f>
        <v/>
      </c>
      <c r="BK2327" s="130"/>
      <c r="BL2327" s="130">
        <f t="shared" si="384"/>
        <v>11.500799999999778</v>
      </c>
      <c r="BM2327" s="147">
        <f t="shared" si="385"/>
        <v>0.11821714483329505</v>
      </c>
      <c r="BN2327" s="130">
        <f t="shared" si="386"/>
        <v>2.4269406093574419E-4</v>
      </c>
      <c r="BO2327" s="130" t="str">
        <f t="shared" si="382"/>
        <v/>
      </c>
      <c r="BP2327" s="122" t="str">
        <f t="shared" si="383"/>
        <v/>
      </c>
    </row>
    <row r="2328" spans="26:68" ht="20.100000000000001" customHeight="1" x14ac:dyDescent="0.25">
      <c r="Z2328" s="121">
        <v>1793</v>
      </c>
      <c r="AA2328" s="121">
        <f t="shared" si="387"/>
        <v>3.1719999999999997</v>
      </c>
      <c r="AB2328" s="121">
        <f t="shared" si="388"/>
        <v>2.6065428005187358E-3</v>
      </c>
      <c r="AC2328" s="121">
        <f t="shared" si="389"/>
        <v>0.9992430349649728</v>
      </c>
      <c r="AD2328" s="121">
        <f t="shared" si="390"/>
        <v>2.6065428005187358E-3</v>
      </c>
      <c r="AE2328" s="121" t="str">
        <f t="shared" si="391"/>
        <v/>
      </c>
      <c r="AF2328" s="121" t="str">
        <f t="shared" si="392"/>
        <v/>
      </c>
      <c r="BK2328" s="130"/>
      <c r="BL2328" s="130">
        <f t="shared" si="384"/>
        <v>11.507199999999777</v>
      </c>
      <c r="BM2328" s="147">
        <f t="shared" si="385"/>
        <v>0.11797445077235931</v>
      </c>
      <c r="BN2328" s="130">
        <f t="shared" si="386"/>
        <v>2.4225528713027467E-4</v>
      </c>
      <c r="BO2328" s="130" t="str">
        <f t="shared" si="382"/>
        <v/>
      </c>
      <c r="BP2328" s="122" t="str">
        <f t="shared" si="383"/>
        <v/>
      </c>
    </row>
    <row r="2329" spans="26:68" ht="20.100000000000001" customHeight="1" x14ac:dyDescent="0.25">
      <c r="Z2329" s="121">
        <v>1794</v>
      </c>
      <c r="AA2329" s="121">
        <f t="shared" si="387"/>
        <v>3.1760000000000002</v>
      </c>
      <c r="AB2329" s="121">
        <f t="shared" si="388"/>
        <v>2.5736593191648164E-3</v>
      </c>
      <c r="AC2329" s="121">
        <f t="shared" si="389"/>
        <v>0.99925339524386336</v>
      </c>
      <c r="AD2329" s="121">
        <f t="shared" si="390"/>
        <v>2.5736593191648164E-3</v>
      </c>
      <c r="AE2329" s="121" t="str">
        <f t="shared" si="391"/>
        <v/>
      </c>
      <c r="AF2329" s="121" t="str">
        <f t="shared" si="392"/>
        <v/>
      </c>
      <c r="BK2329" s="130"/>
      <c r="BL2329" s="130">
        <f t="shared" si="384"/>
        <v>11.513599999999776</v>
      </c>
      <c r="BM2329" s="147">
        <f t="shared" si="385"/>
        <v>0.11773219548522904</v>
      </c>
      <c r="BN2329" s="130">
        <f t="shared" si="386"/>
        <v>2.4181711969829822E-4</v>
      </c>
      <c r="BO2329" s="130" t="str">
        <f t="shared" si="382"/>
        <v/>
      </c>
      <c r="BP2329" s="122" t="str">
        <f t="shared" si="383"/>
        <v/>
      </c>
    </row>
    <row r="2330" spans="26:68" ht="20.100000000000001" customHeight="1" x14ac:dyDescent="0.25">
      <c r="Z2330" s="130">
        <v>1795</v>
      </c>
      <c r="AA2330" s="121">
        <f t="shared" si="387"/>
        <v>3.1799999999999997</v>
      </c>
      <c r="AB2330" s="121">
        <f t="shared" si="388"/>
        <v>2.5411500287265262E-3</v>
      </c>
      <c r="AC2330" s="121">
        <f t="shared" si="389"/>
        <v>0.9992636247384461</v>
      </c>
      <c r="AD2330" s="121">
        <f t="shared" si="390"/>
        <v>2.5411500287265262E-3</v>
      </c>
      <c r="AE2330" s="121" t="str">
        <f t="shared" si="391"/>
        <v/>
      </c>
      <c r="AF2330" s="121" t="str">
        <f t="shared" si="392"/>
        <v/>
      </c>
      <c r="AM2330" s="130"/>
      <c r="AZ2330" s="130"/>
      <c r="BK2330" s="130"/>
      <c r="BL2330" s="130">
        <f t="shared" si="384"/>
        <v>11.519999999999776</v>
      </c>
      <c r="BM2330" s="147">
        <f t="shared" si="385"/>
        <v>0.11749037836553074</v>
      </c>
      <c r="BN2330" s="130">
        <f t="shared" si="386"/>
        <v>2.4137955842695735E-4</v>
      </c>
      <c r="BO2330" s="130" t="str">
        <f t="shared" si="382"/>
        <v/>
      </c>
      <c r="BP2330" s="122" t="str">
        <f t="shared" si="383"/>
        <v/>
      </c>
    </row>
    <row r="2331" spans="26:68" ht="20.100000000000001" customHeight="1" x14ac:dyDescent="0.25">
      <c r="Z2331" s="121">
        <v>1796</v>
      </c>
      <c r="AA2331" s="121">
        <f t="shared" si="387"/>
        <v>3.1840000000000002</v>
      </c>
      <c r="AB2331" s="121">
        <f t="shared" si="388"/>
        <v>2.5090112363136451E-3</v>
      </c>
      <c r="AC2331" s="121">
        <f t="shared" si="389"/>
        <v>0.99927372493808919</v>
      </c>
      <c r="AD2331" s="121">
        <f t="shared" si="390"/>
        <v>2.5090112363136451E-3</v>
      </c>
      <c r="AE2331" s="121" t="str">
        <f t="shared" si="391"/>
        <v/>
      </c>
      <c r="AF2331" s="121" t="str">
        <f t="shared" si="392"/>
        <v/>
      </c>
      <c r="BK2331" s="130"/>
      <c r="BL2331" s="130">
        <f t="shared" si="384"/>
        <v>11.526399999999775</v>
      </c>
      <c r="BM2331" s="147">
        <f t="shared" si="385"/>
        <v>0.11724899880710378</v>
      </c>
      <c r="BN2331" s="130">
        <f t="shared" si="386"/>
        <v>2.4094260310113247E-4</v>
      </c>
      <c r="BO2331" s="130" t="str">
        <f t="shared" si="382"/>
        <v/>
      </c>
      <c r="BP2331" s="122" t="str">
        <f t="shared" si="383"/>
        <v/>
      </c>
    </row>
    <row r="2332" spans="26:68" ht="20.100000000000001" customHeight="1" x14ac:dyDescent="0.25">
      <c r="Z2332" s="121">
        <v>1797</v>
      </c>
      <c r="AA2332" s="121">
        <f t="shared" si="387"/>
        <v>3.1879999999999997</v>
      </c>
      <c r="AB2332" s="121">
        <f t="shared" si="388"/>
        <v>2.4772392780407684E-3</v>
      </c>
      <c r="AC2332" s="121">
        <f t="shared" si="389"/>
        <v>0.99928369731744748</v>
      </c>
      <c r="AD2332" s="121">
        <f t="shared" si="390"/>
        <v>2.4772392780407684E-3</v>
      </c>
      <c r="AE2332" s="121" t="str">
        <f t="shared" si="391"/>
        <v/>
      </c>
      <c r="AF2332" s="121" t="str">
        <f t="shared" si="392"/>
        <v/>
      </c>
      <c r="BK2332" s="130"/>
      <c r="BL2332" s="130">
        <f t="shared" si="384"/>
        <v>11.532799999999774</v>
      </c>
      <c r="BM2332" s="147">
        <f t="shared" si="385"/>
        <v>0.11700805620400265</v>
      </c>
      <c r="BN2332" s="130">
        <f t="shared" si="386"/>
        <v>2.4050625350302557E-4</v>
      </c>
      <c r="BO2332" s="130" t="str">
        <f t="shared" si="382"/>
        <v/>
      </c>
      <c r="BP2332" s="122" t="str">
        <f t="shared" si="383"/>
        <v/>
      </c>
    </row>
    <row r="2333" spans="26:68" ht="20.100000000000001" customHeight="1" x14ac:dyDescent="0.25">
      <c r="Z2333" s="121">
        <v>1798</v>
      </c>
      <c r="AA2333" s="121">
        <f t="shared" si="387"/>
        <v>3.1920000000000002</v>
      </c>
      <c r="AB2333" s="121">
        <f t="shared" si="388"/>
        <v>2.4458305188934013E-3</v>
      </c>
      <c r="AC2333" s="121">
        <f t="shared" si="389"/>
        <v>0.99929354333657783</v>
      </c>
      <c r="AD2333" s="121">
        <f t="shared" si="390"/>
        <v>2.4458305188934013E-3</v>
      </c>
      <c r="AE2333" s="121" t="str">
        <f t="shared" si="391"/>
        <v/>
      </c>
      <c r="AF2333" s="121" t="str">
        <f t="shared" si="392"/>
        <v/>
      </c>
      <c r="BK2333" s="130"/>
      <c r="BL2333" s="130">
        <f t="shared" si="384"/>
        <v>11.539199999999774</v>
      </c>
      <c r="BM2333" s="147">
        <f t="shared" si="385"/>
        <v>0.11676754995049962</v>
      </c>
      <c r="BN2333" s="130">
        <f t="shared" si="386"/>
        <v>2.4007050941209085E-4</v>
      </c>
      <c r="BO2333" s="130" t="str">
        <f t="shared" si="382"/>
        <v/>
      </c>
      <c r="BP2333" s="122" t="str">
        <f t="shared" si="383"/>
        <v/>
      </c>
    </row>
    <row r="2334" spans="26:68" ht="20.100000000000001" customHeight="1" x14ac:dyDescent="0.25">
      <c r="Z2334" s="121">
        <v>1799</v>
      </c>
      <c r="AA2334" s="121">
        <f t="shared" si="387"/>
        <v>3.1959999999999997</v>
      </c>
      <c r="AB2334" s="121">
        <f t="shared" si="388"/>
        <v>2.4147813525935867E-3</v>
      </c>
      <c r="AC2334" s="121">
        <f t="shared" si="389"/>
        <v>0.99930326444105444</v>
      </c>
      <c r="AD2334" s="121">
        <f t="shared" si="390"/>
        <v>2.4147813525935867E-3</v>
      </c>
      <c r="AE2334" s="121" t="str">
        <f t="shared" si="391"/>
        <v/>
      </c>
      <c r="AF2334" s="121" t="str">
        <f t="shared" si="392"/>
        <v/>
      </c>
      <c r="BK2334" s="130"/>
      <c r="BL2334" s="130">
        <f t="shared" si="384"/>
        <v>11.545599999999773</v>
      </c>
      <c r="BM2334" s="147">
        <f t="shared" si="385"/>
        <v>0.11652747944108753</v>
      </c>
      <c r="BN2334" s="130">
        <f t="shared" si="386"/>
        <v>2.3963537060639473E-4</v>
      </c>
      <c r="BO2334" s="130" t="str">
        <f t="shared" si="382"/>
        <v/>
      </c>
      <c r="BP2334" s="122" t="str">
        <f t="shared" si="383"/>
        <v/>
      </c>
    </row>
    <row r="2335" spans="26:68" ht="20.100000000000001" customHeight="1" x14ac:dyDescent="0.25">
      <c r="Z2335" s="121">
        <v>1800</v>
      </c>
      <c r="AA2335" s="121">
        <f t="shared" si="387"/>
        <v>3.2</v>
      </c>
      <c r="AB2335" s="121">
        <f t="shared" si="388"/>
        <v>2.3840882014648404E-3</v>
      </c>
      <c r="AC2335" s="121">
        <f t="shared" si="389"/>
        <v>0.99931286206208414</v>
      </c>
      <c r="AD2335" s="121">
        <f t="shared" si="390"/>
        <v>2.3840882014648404E-3</v>
      </c>
      <c r="AE2335" s="121" t="str">
        <f t="shared" si="391"/>
        <v/>
      </c>
      <c r="AF2335" s="121" t="str">
        <f t="shared" si="392"/>
        <v/>
      </c>
      <c r="BK2335" s="130"/>
      <c r="BL2335" s="130">
        <f t="shared" si="384"/>
        <v>11.551999999999772</v>
      </c>
      <c r="BM2335" s="147">
        <f t="shared" si="385"/>
        <v>0.11628784407048114</v>
      </c>
      <c r="BN2335" s="130">
        <f t="shared" si="386"/>
        <v>2.3920083686024274E-4</v>
      </c>
      <c r="BO2335" s="130" t="str">
        <f t="shared" si="382"/>
        <v/>
      </c>
      <c r="BP2335" s="122" t="str">
        <f t="shared" si="383"/>
        <v/>
      </c>
    </row>
    <row r="2336" spans="26:68" ht="20.100000000000001" customHeight="1" x14ac:dyDescent="0.25">
      <c r="Z2336" s="121">
        <v>1801</v>
      </c>
      <c r="AA2336" s="121">
        <f t="shared" si="387"/>
        <v>3.2039999999999997</v>
      </c>
      <c r="AB2336" s="121">
        <f t="shared" si="388"/>
        <v>2.3537475162966311E-3</v>
      </c>
      <c r="AC2336" s="121">
        <f t="shared" si="389"/>
        <v>0.99932233761661959</v>
      </c>
      <c r="AD2336" s="121">
        <f t="shared" si="390"/>
        <v>2.3537475162966311E-3</v>
      </c>
      <c r="AE2336" s="121" t="str">
        <f t="shared" si="391"/>
        <v/>
      </c>
      <c r="AF2336" s="121" t="str">
        <f t="shared" si="392"/>
        <v/>
      </c>
      <c r="BK2336" s="130"/>
      <c r="BL2336" s="130">
        <f t="shared" si="384"/>
        <v>11.558399999999772</v>
      </c>
      <c r="BM2336" s="147">
        <f t="shared" si="385"/>
        <v>0.11604864323362089</v>
      </c>
      <c r="BN2336" s="130">
        <f t="shared" si="386"/>
        <v>2.3876690794630284E-4</v>
      </c>
      <c r="BO2336" s="130" t="str">
        <f t="shared" si="382"/>
        <v/>
      </c>
      <c r="BP2336" s="122" t="str">
        <f t="shared" si="383"/>
        <v/>
      </c>
    </row>
    <row r="2337" spans="26:68" ht="20.100000000000001" customHeight="1" x14ac:dyDescent="0.25">
      <c r="Z2337" s="130">
        <v>1802</v>
      </c>
      <c r="AA2337" s="121">
        <f t="shared" si="387"/>
        <v>3.2080000000000002</v>
      </c>
      <c r="AB2337" s="121">
        <f t="shared" si="388"/>
        <v>2.3237557762082004E-3</v>
      </c>
      <c r="AC2337" s="121">
        <f t="shared" si="389"/>
        <v>0.99933169250747333</v>
      </c>
      <c r="AD2337" s="121">
        <f t="shared" si="390"/>
        <v>2.3237557762082004E-3</v>
      </c>
      <c r="AE2337" s="121" t="str">
        <f t="shared" si="391"/>
        <v/>
      </c>
      <c r="AF2337" s="121" t="str">
        <f t="shared" si="392"/>
        <v/>
      </c>
      <c r="AM2337" s="130"/>
      <c r="AZ2337" s="130"/>
      <c r="BK2337" s="130"/>
      <c r="BL2337" s="130">
        <f t="shared" si="384"/>
        <v>11.564799999999771</v>
      </c>
      <c r="BM2337" s="147">
        <f t="shared" si="385"/>
        <v>0.11580987632567459</v>
      </c>
      <c r="BN2337" s="130">
        <f t="shared" si="386"/>
        <v>2.3833358363470336E-4</v>
      </c>
      <c r="BO2337" s="130" t="str">
        <f t="shared" si="382"/>
        <v/>
      </c>
      <c r="BP2337" s="122" t="str">
        <f t="shared" si="383"/>
        <v/>
      </c>
    </row>
    <row r="2338" spans="26:68" ht="20.100000000000001" customHeight="1" x14ac:dyDescent="0.25">
      <c r="Z2338" s="121">
        <v>1803</v>
      </c>
      <c r="AA2338" s="121">
        <f t="shared" si="387"/>
        <v>3.2119999999999997</v>
      </c>
      <c r="AB2338" s="121">
        <f t="shared" si="388"/>
        <v>2.2941094885119994E-3</v>
      </c>
      <c r="AC2338" s="121">
        <f t="shared" si="389"/>
        <v>0.99934092812343112</v>
      </c>
      <c r="AD2338" s="121">
        <f t="shared" si="390"/>
        <v>2.2941094885119994E-3</v>
      </c>
      <c r="AE2338" s="121" t="str">
        <f t="shared" si="391"/>
        <v/>
      </c>
      <c r="AF2338" s="121" t="str">
        <f t="shared" si="392"/>
        <v/>
      </c>
      <c r="BK2338" s="130"/>
      <c r="BL2338" s="130">
        <f t="shared" si="384"/>
        <v>11.57119999999977</v>
      </c>
      <c r="BM2338" s="147">
        <f t="shared" si="385"/>
        <v>0.11557154274203989</v>
      </c>
      <c r="BN2338" s="130">
        <f t="shared" si="386"/>
        <v>2.379008636930191E-4</v>
      </c>
      <c r="BO2338" s="130" t="str">
        <f t="shared" si="382"/>
        <v/>
      </c>
      <c r="BP2338" s="122" t="str">
        <f t="shared" si="383"/>
        <v/>
      </c>
    </row>
    <row r="2339" spans="26:68" ht="20.100000000000001" customHeight="1" x14ac:dyDescent="0.25">
      <c r="Z2339" s="121">
        <v>1804</v>
      </c>
      <c r="AA2339" s="121">
        <f t="shared" si="387"/>
        <v>3.2160000000000002</v>
      </c>
      <c r="AB2339" s="121">
        <f t="shared" si="388"/>
        <v>2.264805188576479E-3</v>
      </c>
      <c r="AC2339" s="121">
        <f t="shared" si="389"/>
        <v>0.99935004583936393</v>
      </c>
      <c r="AD2339" s="121">
        <f t="shared" si="390"/>
        <v>2.264805188576479E-3</v>
      </c>
      <c r="AE2339" s="121" t="str">
        <f t="shared" si="391"/>
        <v/>
      </c>
      <c r="AF2339" s="121" t="str">
        <f t="shared" si="392"/>
        <v/>
      </c>
      <c r="BK2339" s="130"/>
      <c r="BL2339" s="130">
        <f t="shared" si="384"/>
        <v>11.577599999999769</v>
      </c>
      <c r="BM2339" s="147">
        <f t="shared" si="385"/>
        <v>0.11533364187834687</v>
      </c>
      <c r="BN2339" s="130">
        <f t="shared" si="386"/>
        <v>2.3746874788654893E-4</v>
      </c>
      <c r="BO2339" s="130" t="str">
        <f t="shared" si="382"/>
        <v/>
      </c>
      <c r="BP2339" s="122" t="str">
        <f t="shared" si="383"/>
        <v/>
      </c>
    </row>
    <row r="2340" spans="26:68" ht="20.100000000000001" customHeight="1" x14ac:dyDescent="0.25">
      <c r="Z2340" s="121">
        <v>1805</v>
      </c>
      <c r="AA2340" s="121">
        <f t="shared" si="387"/>
        <v>3.2199999999999998</v>
      </c>
      <c r="AB2340" s="121">
        <f t="shared" si="388"/>
        <v>2.2358394396885424E-3</v>
      </c>
      <c r="AC2340" s="121">
        <f t="shared" si="389"/>
        <v>0.99935904701633993</v>
      </c>
      <c r="AD2340" s="121">
        <f t="shared" si="390"/>
        <v>2.2358394396885424E-3</v>
      </c>
      <c r="AE2340" s="121" t="str">
        <f t="shared" si="391"/>
        <v/>
      </c>
      <c r="AF2340" s="121" t="str">
        <f t="shared" si="392"/>
        <v/>
      </c>
      <c r="BK2340" s="130"/>
      <c r="BL2340" s="130">
        <f t="shared" si="384"/>
        <v>11.583999999999769</v>
      </c>
      <c r="BM2340" s="147">
        <f t="shared" si="385"/>
        <v>0.11509617313046032</v>
      </c>
      <c r="BN2340" s="130">
        <f t="shared" si="386"/>
        <v>2.3703723597806592E-4</v>
      </c>
      <c r="BO2340" s="130" t="str">
        <f t="shared" si="382"/>
        <v/>
      </c>
      <c r="BP2340" s="122" t="str">
        <f t="shared" si="383"/>
        <v/>
      </c>
    </row>
    <row r="2341" spans="26:68" ht="20.100000000000001" customHeight="1" x14ac:dyDescent="0.25">
      <c r="Z2341" s="121">
        <v>1806</v>
      </c>
      <c r="AA2341" s="121">
        <f t="shared" si="387"/>
        <v>3.2240000000000002</v>
      </c>
      <c r="AB2341" s="121">
        <f t="shared" si="388"/>
        <v>2.2072088329153942E-3</v>
      </c>
      <c r="AC2341" s="121">
        <f t="shared" si="389"/>
        <v>0.99936793300173632</v>
      </c>
      <c r="AD2341" s="121">
        <f t="shared" si="390"/>
        <v>2.2072088329153942E-3</v>
      </c>
      <c r="AE2341" s="121" t="str">
        <f t="shared" si="391"/>
        <v/>
      </c>
      <c r="AF2341" s="121" t="str">
        <f t="shared" si="392"/>
        <v/>
      </c>
      <c r="BK2341" s="130"/>
      <c r="BL2341" s="130">
        <f t="shared" si="384"/>
        <v>11.590399999999768</v>
      </c>
      <c r="BM2341" s="147">
        <f t="shared" si="385"/>
        <v>0.11485913589448225</v>
      </c>
      <c r="BN2341" s="130">
        <f t="shared" si="386"/>
        <v>2.3660632772816437E-4</v>
      </c>
      <c r="BO2341" s="130" t="str">
        <f t="shared" si="382"/>
        <v/>
      </c>
      <c r="BP2341" s="122" t="str">
        <f t="shared" si="383"/>
        <v/>
      </c>
    </row>
    <row r="2342" spans="26:68" ht="20.100000000000001" customHeight="1" x14ac:dyDescent="0.25">
      <c r="Z2342" s="121">
        <v>1807</v>
      </c>
      <c r="AA2342" s="121">
        <f t="shared" si="387"/>
        <v>3.2279999999999998</v>
      </c>
      <c r="AB2342" s="121">
        <f t="shared" si="388"/>
        <v>2.1789099869660876E-3</v>
      </c>
      <c r="AC2342" s="121">
        <f t="shared" si="389"/>
        <v>0.99937670512934984</v>
      </c>
      <c r="AD2342" s="121">
        <f t="shared" si="390"/>
        <v>2.1789099869660876E-3</v>
      </c>
      <c r="AE2342" s="121" t="str">
        <f t="shared" si="391"/>
        <v/>
      </c>
      <c r="AF2342" s="121" t="str">
        <f t="shared" si="392"/>
        <v/>
      </c>
      <c r="BK2342" s="130"/>
      <c r="BL2342" s="130">
        <f t="shared" si="384"/>
        <v>11.596799999999767</v>
      </c>
      <c r="BM2342" s="147">
        <f t="shared" si="385"/>
        <v>0.11462252956675409</v>
      </c>
      <c r="BN2342" s="130">
        <f t="shared" si="386"/>
        <v>2.3617602289487116E-4</v>
      </c>
      <c r="BO2342" s="130" t="str">
        <f t="shared" si="382"/>
        <v/>
      </c>
      <c r="BP2342" s="122" t="str">
        <f t="shared" si="383"/>
        <v/>
      </c>
    </row>
    <row r="2343" spans="26:68" ht="20.100000000000001" customHeight="1" x14ac:dyDescent="0.25">
      <c r="Z2343" s="130">
        <v>1808</v>
      </c>
      <c r="AA2343" s="121">
        <f t="shared" si="387"/>
        <v>3.2320000000000002</v>
      </c>
      <c r="AB2343" s="121">
        <f t="shared" si="388"/>
        <v>2.1509395480525033E-3</v>
      </c>
      <c r="AC2343" s="121">
        <f t="shared" si="389"/>
        <v>0.9993853647195069</v>
      </c>
      <c r="AD2343" s="121">
        <f t="shared" si="390"/>
        <v>2.1509395480525033E-3</v>
      </c>
      <c r="AE2343" s="121" t="str">
        <f t="shared" si="391"/>
        <v/>
      </c>
      <c r="AF2343" s="121" t="str">
        <f t="shared" si="392"/>
        <v/>
      </c>
      <c r="AM2343" s="130"/>
      <c r="AZ2343" s="130"/>
      <c r="BK2343" s="130"/>
      <c r="BL2343" s="130">
        <f t="shared" si="384"/>
        <v>11.603199999999767</v>
      </c>
      <c r="BM2343" s="147">
        <f t="shared" si="385"/>
        <v>0.11438635354385922</v>
      </c>
      <c r="BN2343" s="130">
        <f t="shared" si="386"/>
        <v>2.3574632123406214E-4</v>
      </c>
      <c r="BO2343" s="130" t="str">
        <f t="shared" si="382"/>
        <v/>
      </c>
      <c r="BP2343" s="122" t="str">
        <f t="shared" si="383"/>
        <v/>
      </c>
    </row>
    <row r="2344" spans="26:68" ht="20.100000000000001" customHeight="1" x14ac:dyDescent="0.25">
      <c r="Z2344" s="121">
        <v>1809</v>
      </c>
      <c r="AA2344" s="121">
        <f t="shared" si="387"/>
        <v>3.2359999999999998</v>
      </c>
      <c r="AB2344" s="121">
        <f t="shared" si="388"/>
        <v>2.1232941897500681E-3</v>
      </c>
      <c r="AC2344" s="121">
        <f t="shared" si="389"/>
        <v>0.9993939130791738</v>
      </c>
      <c r="AD2344" s="121">
        <f t="shared" si="390"/>
        <v>2.1232941897500681E-3</v>
      </c>
      <c r="AE2344" s="121" t="str">
        <f t="shared" si="391"/>
        <v/>
      </c>
      <c r="AF2344" s="121" t="str">
        <f t="shared" si="392"/>
        <v/>
      </c>
      <c r="BK2344" s="130"/>
      <c r="BL2344" s="130">
        <f t="shared" si="384"/>
        <v>11.609599999999766</v>
      </c>
      <c r="BM2344" s="147">
        <f t="shared" si="385"/>
        <v>0.11415060722262516</v>
      </c>
      <c r="BN2344" s="130">
        <f t="shared" si="386"/>
        <v>2.3531722249912901E-4</v>
      </c>
      <c r="BO2344" s="130" t="str">
        <f t="shared" si="382"/>
        <v/>
      </c>
      <c r="BP2344" s="122" t="str">
        <f t="shared" si="383"/>
        <v/>
      </c>
    </row>
    <row r="2345" spans="26:68" ht="20.100000000000001" customHeight="1" x14ac:dyDescent="0.25">
      <c r="Z2345" s="121">
        <v>1810</v>
      </c>
      <c r="AA2345" s="121">
        <f t="shared" si="387"/>
        <v>3.24</v>
      </c>
      <c r="AB2345" s="121">
        <f t="shared" si="388"/>
        <v>2.0959706128579419E-3</v>
      </c>
      <c r="AC2345" s="121">
        <f t="shared" si="389"/>
        <v>0.99940235150206558</v>
      </c>
      <c r="AD2345" s="121">
        <f t="shared" si="390"/>
        <v>2.0959706128579419E-3</v>
      </c>
      <c r="AE2345" s="121" t="str">
        <f t="shared" si="391"/>
        <v/>
      </c>
      <c r="AF2345" s="121" t="str">
        <f t="shared" si="392"/>
        <v/>
      </c>
      <c r="BK2345" s="130"/>
      <c r="BL2345" s="130">
        <f t="shared" si="384"/>
        <v>11.615999999999765</v>
      </c>
      <c r="BM2345" s="147">
        <f t="shared" si="385"/>
        <v>0.11391529000012603</v>
      </c>
      <c r="BN2345" s="130">
        <f t="shared" si="386"/>
        <v>2.3488872644097936E-4</v>
      </c>
      <c r="BO2345" s="130" t="str">
        <f t="shared" si="382"/>
        <v/>
      </c>
      <c r="BP2345" s="122" t="str">
        <f t="shared" si="383"/>
        <v/>
      </c>
    </row>
    <row r="2346" spans="26:68" ht="20.100000000000001" customHeight="1" x14ac:dyDescent="0.25">
      <c r="Z2346" s="121">
        <v>1811</v>
      </c>
      <c r="AA2346" s="121">
        <f t="shared" si="387"/>
        <v>3.2439999999999998</v>
      </c>
      <c r="AB2346" s="121">
        <f t="shared" si="388"/>
        <v>2.0689655452589767E-3</v>
      </c>
      <c r="AC2346" s="121">
        <f t="shared" si="389"/>
        <v>0.99941068126875454</v>
      </c>
      <c r="AD2346" s="121">
        <f t="shared" si="390"/>
        <v>2.0689655452589767E-3</v>
      </c>
      <c r="AE2346" s="121" t="str">
        <f t="shared" si="391"/>
        <v/>
      </c>
      <c r="AF2346" s="121" t="str">
        <f t="shared" si="392"/>
        <v/>
      </c>
      <c r="BK2346" s="130"/>
      <c r="BL2346" s="130">
        <f t="shared" si="384"/>
        <v>11.622399999999764</v>
      </c>
      <c r="BM2346" s="147">
        <f t="shared" si="385"/>
        <v>0.11368040127368505</v>
      </c>
      <c r="BN2346" s="130">
        <f t="shared" si="386"/>
        <v>2.3446083280867502E-4</v>
      </c>
      <c r="BO2346" s="130" t="str">
        <f t="shared" si="382"/>
        <v/>
      </c>
      <c r="BP2346" s="122" t="str">
        <f t="shared" si="383"/>
        <v/>
      </c>
    </row>
    <row r="2347" spans="26:68" ht="20.100000000000001" customHeight="1" x14ac:dyDescent="0.25">
      <c r="Z2347" s="121">
        <v>1812</v>
      </c>
      <c r="AA2347" s="121">
        <f t="shared" si="387"/>
        <v>3.2480000000000002</v>
      </c>
      <c r="AB2347" s="121">
        <f t="shared" si="388"/>
        <v>2.0422757417791907E-3</v>
      </c>
      <c r="AC2347" s="121">
        <f t="shared" si="389"/>
        <v>0.99941890364677866</v>
      </c>
      <c r="AD2347" s="121">
        <f t="shared" si="390"/>
        <v>2.0422757417791907E-3</v>
      </c>
      <c r="AE2347" s="121" t="str">
        <f t="shared" si="391"/>
        <v/>
      </c>
      <c r="AF2347" s="121" t="str">
        <f t="shared" si="392"/>
        <v/>
      </c>
      <c r="BK2347" s="130"/>
      <c r="BL2347" s="130">
        <f t="shared" si="384"/>
        <v>11.628799999999764</v>
      </c>
      <c r="BM2347" s="147">
        <f t="shared" si="385"/>
        <v>0.11344594044087637</v>
      </c>
      <c r="BN2347" s="130">
        <f t="shared" si="386"/>
        <v>2.3403354134866883E-4</v>
      </c>
      <c r="BO2347" s="130" t="str">
        <f t="shared" si="382"/>
        <v/>
      </c>
      <c r="BP2347" s="122" t="str">
        <f t="shared" si="383"/>
        <v/>
      </c>
    </row>
    <row r="2348" spans="26:68" ht="20.100000000000001" customHeight="1" x14ac:dyDescent="0.25">
      <c r="Z2348" s="121">
        <v>1813</v>
      </c>
      <c r="AA2348" s="121">
        <f t="shared" si="387"/>
        <v>3.2519999999999998</v>
      </c>
      <c r="AB2348" s="121">
        <f t="shared" si="388"/>
        <v>2.0158979840470305E-3</v>
      </c>
      <c r="AC2348" s="121">
        <f t="shared" si="389"/>
        <v>0.99942701989074856</v>
      </c>
      <c r="AD2348" s="121">
        <f t="shared" si="390"/>
        <v>2.0158979840470305E-3</v>
      </c>
      <c r="AE2348" s="121" t="str">
        <f t="shared" si="391"/>
        <v/>
      </c>
      <c r="AF2348" s="121" t="str">
        <f t="shared" si="392"/>
        <v/>
      </c>
      <c r="BK2348" s="130"/>
      <c r="BL2348" s="130">
        <f t="shared" si="384"/>
        <v>11.635199999999763</v>
      </c>
      <c r="BM2348" s="147">
        <f t="shared" si="385"/>
        <v>0.1132119068995277</v>
      </c>
      <c r="BN2348" s="130">
        <f t="shared" si="386"/>
        <v>2.3360685180484619E-4</v>
      </c>
      <c r="BO2348" s="130" t="str">
        <f t="shared" si="382"/>
        <v/>
      </c>
      <c r="BP2348" s="122" t="str">
        <f t="shared" si="383"/>
        <v/>
      </c>
    </row>
    <row r="2349" spans="26:68" ht="20.100000000000001" customHeight="1" x14ac:dyDescent="0.25">
      <c r="Z2349" s="121">
        <v>1814</v>
      </c>
      <c r="AA2349" s="121">
        <f t="shared" si="387"/>
        <v>3.2560000000000002</v>
      </c>
      <c r="AB2349" s="121">
        <f t="shared" si="388"/>
        <v>1.9898290803522173E-3</v>
      </c>
      <c r="AC2349" s="121">
        <f t="shared" si="389"/>
        <v>0.99943503124245525</v>
      </c>
      <c r="AD2349" s="121">
        <f t="shared" si="390"/>
        <v>1.9898290803522173E-3</v>
      </c>
      <c r="AE2349" s="121" t="str">
        <f t="shared" si="391"/>
        <v/>
      </c>
      <c r="AF2349" s="121" t="str">
        <f t="shared" si="392"/>
        <v/>
      </c>
      <c r="BK2349" s="130"/>
      <c r="BL2349" s="130">
        <f t="shared" si="384"/>
        <v>11.641599999999762</v>
      </c>
      <c r="BM2349" s="147">
        <f t="shared" si="385"/>
        <v>0.11297830004772286</v>
      </c>
      <c r="BN2349" s="130">
        <f t="shared" si="386"/>
        <v>2.331807639193717E-4</v>
      </c>
      <c r="BO2349" s="130" t="str">
        <f t="shared" si="382"/>
        <v/>
      </c>
      <c r="BP2349" s="122" t="str">
        <f t="shared" si="383"/>
        <v/>
      </c>
    </row>
    <row r="2350" spans="26:68" ht="20.100000000000001" customHeight="1" x14ac:dyDescent="0.25">
      <c r="Z2350" s="130">
        <v>1815</v>
      </c>
      <c r="AA2350" s="121">
        <f t="shared" si="387"/>
        <v>3.26</v>
      </c>
      <c r="AB2350" s="121">
        <f t="shared" si="388"/>
        <v>1.9640658655043761E-3</v>
      </c>
      <c r="AC2350" s="121">
        <f t="shared" si="389"/>
        <v>0.99944293893097536</v>
      </c>
      <c r="AD2350" s="121">
        <f t="shared" si="390"/>
        <v>1.9640658655043761E-3</v>
      </c>
      <c r="AE2350" s="121" t="str">
        <f t="shared" si="391"/>
        <v/>
      </c>
      <c r="AF2350" s="121" t="str">
        <f t="shared" si="392"/>
        <v/>
      </c>
      <c r="AM2350" s="130"/>
      <c r="AZ2350" s="130"/>
      <c r="BK2350" s="130"/>
      <c r="BL2350" s="130">
        <f t="shared" si="384"/>
        <v>11.647999999999762</v>
      </c>
      <c r="BM2350" s="147">
        <f t="shared" si="385"/>
        <v>0.11274511928380349</v>
      </c>
      <c r="BN2350" s="130">
        <f t="shared" si="386"/>
        <v>2.3275527743175928E-4</v>
      </c>
      <c r="BO2350" s="130" t="str">
        <f t="shared" si="382"/>
        <v/>
      </c>
      <c r="BP2350" s="122" t="str">
        <f t="shared" si="383"/>
        <v/>
      </c>
    </row>
    <row r="2351" spans="26:68" ht="20.100000000000001" customHeight="1" x14ac:dyDescent="0.25">
      <c r="Z2351" s="121">
        <v>1816</v>
      </c>
      <c r="AA2351" s="121">
        <f t="shared" si="387"/>
        <v>3.2640000000000002</v>
      </c>
      <c r="AB2351" s="121">
        <f t="shared" si="388"/>
        <v>1.9386052006913146E-3</v>
      </c>
      <c r="AC2351" s="121">
        <f t="shared" si="389"/>
        <v>0.99945074417277813</v>
      </c>
      <c r="AD2351" s="121">
        <f t="shared" si="390"/>
        <v>1.9386052006913146E-3</v>
      </c>
      <c r="AE2351" s="121" t="str">
        <f t="shared" si="391"/>
        <v/>
      </c>
      <c r="AF2351" s="121" t="str">
        <f t="shared" si="392"/>
        <v/>
      </c>
      <c r="BK2351" s="130"/>
      <c r="BL2351" s="130">
        <f t="shared" si="384"/>
        <v>11.654399999999761</v>
      </c>
      <c r="BM2351" s="147">
        <f t="shared" si="385"/>
        <v>0.11251236400637173</v>
      </c>
      <c r="BN2351" s="130">
        <f t="shared" si="386"/>
        <v>2.3233039207946893E-4</v>
      </c>
      <c r="BO2351" s="130" t="str">
        <f t="shared" si="382"/>
        <v/>
      </c>
      <c r="BP2351" s="122" t="str">
        <f t="shared" si="383"/>
        <v/>
      </c>
    </row>
    <row r="2352" spans="26:68" ht="20.100000000000001" customHeight="1" x14ac:dyDescent="0.25">
      <c r="Z2352" s="121">
        <v>1817</v>
      </c>
      <c r="AA2352" s="121">
        <f t="shared" si="387"/>
        <v>3.2679999999999998</v>
      </c>
      <c r="AB2352" s="121">
        <f t="shared" si="388"/>
        <v>1.9134439733371103E-3</v>
      </c>
      <c r="AC2352" s="121">
        <f t="shared" si="389"/>
        <v>0.99945844817182972</v>
      </c>
      <c r="AD2352" s="121">
        <f t="shared" si="390"/>
        <v>1.9134439733371103E-3</v>
      </c>
      <c r="AE2352" s="121" t="str">
        <f t="shared" si="391"/>
        <v/>
      </c>
      <c r="AF2352" s="121" t="str">
        <f t="shared" si="392"/>
        <v/>
      </c>
      <c r="BK2352" s="130"/>
      <c r="BL2352" s="130">
        <f t="shared" si="384"/>
        <v>11.66079999999976</v>
      </c>
      <c r="BM2352" s="147">
        <f t="shared" si="385"/>
        <v>0.11228003361429226</v>
      </c>
      <c r="BN2352" s="130">
        <f t="shared" si="386"/>
        <v>2.3190610759726837E-4</v>
      </c>
      <c r="BO2352" s="130" t="str">
        <f t="shared" si="382"/>
        <v/>
      </c>
      <c r="BP2352" s="122" t="str">
        <f t="shared" si="383"/>
        <v/>
      </c>
    </row>
    <row r="2353" spans="26:68" ht="20.100000000000001" customHeight="1" x14ac:dyDescent="0.25">
      <c r="Z2353" s="121">
        <v>1818</v>
      </c>
      <c r="AA2353" s="121">
        <f t="shared" si="387"/>
        <v>3.2720000000000002</v>
      </c>
      <c r="AB2353" s="121">
        <f t="shared" si="388"/>
        <v>1.8885790969598703E-3</v>
      </c>
      <c r="AC2353" s="121">
        <f t="shared" si="389"/>
        <v>0.9994660521196983</v>
      </c>
      <c r="AD2353" s="121">
        <f t="shared" si="390"/>
        <v>1.8885790969598703E-3</v>
      </c>
      <c r="AE2353" s="121" t="str">
        <f t="shared" si="391"/>
        <v/>
      </c>
      <c r="AF2353" s="121" t="str">
        <f t="shared" si="392"/>
        <v/>
      </c>
      <c r="BK2353" s="130"/>
      <c r="BL2353" s="130">
        <f t="shared" si="384"/>
        <v>11.66719999999976</v>
      </c>
      <c r="BM2353" s="147">
        <f t="shared" si="385"/>
        <v>0.11204812750669499</v>
      </c>
      <c r="BN2353" s="130">
        <f t="shared" si="386"/>
        <v>2.3148242371831551E-4</v>
      </c>
      <c r="BO2353" s="130" t="str">
        <f t="shared" si="382"/>
        <v/>
      </c>
      <c r="BP2353" s="122" t="str">
        <f t="shared" si="383"/>
        <v/>
      </c>
    </row>
    <row r="2354" spans="26:68" ht="20.100000000000001" customHeight="1" x14ac:dyDescent="0.25">
      <c r="Z2354" s="121">
        <v>1819</v>
      </c>
      <c r="AA2354" s="121">
        <f t="shared" si="387"/>
        <v>3.2759999999999998</v>
      </c>
      <c r="AB2354" s="121">
        <f t="shared" si="388"/>
        <v>1.8640075110293508E-3</v>
      </c>
      <c r="AC2354" s="121">
        <f t="shared" si="389"/>
        <v>0.99947355719565811</v>
      </c>
      <c r="AD2354" s="121">
        <f t="shared" si="390"/>
        <v>1.8640075110293508E-3</v>
      </c>
      <c r="AE2354" s="121" t="str">
        <f t="shared" si="391"/>
        <v/>
      </c>
      <c r="AF2354" s="121" t="str">
        <f t="shared" si="392"/>
        <v/>
      </c>
      <c r="BK2354" s="130"/>
      <c r="BL2354" s="130">
        <f t="shared" si="384"/>
        <v>11.673599999999759</v>
      </c>
      <c r="BM2354" s="147">
        <f t="shared" si="385"/>
        <v>0.11181664508297667</v>
      </c>
      <c r="BN2354" s="130">
        <f t="shared" si="386"/>
        <v>2.310593401732286E-4</v>
      </c>
      <c r="BO2354" s="130" t="str">
        <f t="shared" si="382"/>
        <v/>
      </c>
      <c r="BP2354" s="122" t="str">
        <f t="shared" si="383"/>
        <v/>
      </c>
    </row>
    <row r="2355" spans="26:68" ht="20.100000000000001" customHeight="1" x14ac:dyDescent="0.25">
      <c r="Z2355" s="121">
        <v>1820</v>
      </c>
      <c r="AA2355" s="121">
        <f t="shared" si="387"/>
        <v>3.2800000000000002</v>
      </c>
      <c r="AB2355" s="121">
        <f t="shared" si="388"/>
        <v>1.8397261808242775E-3</v>
      </c>
      <c r="AC2355" s="121">
        <f t="shared" si="389"/>
        <v>0.99948096456679303</v>
      </c>
      <c r="AD2355" s="121">
        <f t="shared" si="390"/>
        <v>1.8397261808242775E-3</v>
      </c>
      <c r="AE2355" s="121" t="str">
        <f t="shared" si="391"/>
        <v/>
      </c>
      <c r="AF2355" s="121" t="str">
        <f t="shared" si="392"/>
        <v/>
      </c>
      <c r="BK2355" s="130"/>
      <c r="BL2355" s="130">
        <f t="shared" si="384"/>
        <v>11.679999999999758</v>
      </c>
      <c r="BM2355" s="147">
        <f t="shared" si="385"/>
        <v>0.11158558574280344</v>
      </c>
      <c r="BN2355" s="130">
        <f t="shared" si="386"/>
        <v>2.3063685669015566E-4</v>
      </c>
      <c r="BO2355" s="130" t="str">
        <f t="shared" si="382"/>
        <v/>
      </c>
      <c r="BP2355" s="122" t="str">
        <f t="shared" si="383"/>
        <v/>
      </c>
    </row>
    <row r="2356" spans="26:68" ht="20.100000000000001" customHeight="1" x14ac:dyDescent="0.25">
      <c r="Z2356" s="130">
        <v>1821</v>
      </c>
      <c r="AA2356" s="121">
        <f t="shared" si="387"/>
        <v>3.2839999999999998</v>
      </c>
      <c r="AB2356" s="121">
        <f t="shared" si="388"/>
        <v>1.8157320972895475E-3</v>
      </c>
      <c r="AC2356" s="121">
        <f t="shared" si="389"/>
        <v>0.99948827538809915</v>
      </c>
      <c r="AD2356" s="121">
        <f t="shared" si="390"/>
        <v>1.8157320972895475E-3</v>
      </c>
      <c r="AE2356" s="121" t="str">
        <f t="shared" si="391"/>
        <v/>
      </c>
      <c r="AF2356" s="121" t="str">
        <f t="shared" si="392"/>
        <v/>
      </c>
      <c r="AM2356" s="130"/>
      <c r="AZ2356" s="130"/>
      <c r="BK2356" s="130"/>
      <c r="BL2356" s="130">
        <f t="shared" si="384"/>
        <v>11.686399999999757</v>
      </c>
      <c r="BM2356" s="147">
        <f t="shared" si="385"/>
        <v>0.11135494888611329</v>
      </c>
      <c r="BN2356" s="130">
        <f t="shared" si="386"/>
        <v>2.3021497299559324E-4</v>
      </c>
      <c r="BO2356" s="130" t="str">
        <f t="shared" si="382"/>
        <v/>
      </c>
      <c r="BP2356" s="122" t="str">
        <f t="shared" si="383"/>
        <v/>
      </c>
    </row>
    <row r="2357" spans="26:68" ht="20.100000000000001" customHeight="1" x14ac:dyDescent="0.25">
      <c r="Z2357" s="121">
        <v>1822</v>
      </c>
      <c r="AA2357" s="121">
        <f t="shared" si="387"/>
        <v>3.2880000000000003</v>
      </c>
      <c r="AB2357" s="121">
        <f t="shared" si="388"/>
        <v>1.7920222768931717E-3</v>
      </c>
      <c r="AC2357" s="121">
        <f t="shared" si="389"/>
        <v>0.9994954908025877</v>
      </c>
      <c r="AD2357" s="121">
        <f t="shared" si="390"/>
        <v>1.7920222768931717E-3</v>
      </c>
      <c r="AE2357" s="121" t="str">
        <f t="shared" si="391"/>
        <v/>
      </c>
      <c r="AF2357" s="121" t="str">
        <f t="shared" si="392"/>
        <v/>
      </c>
      <c r="BK2357" s="130"/>
      <c r="BL2357" s="130">
        <f t="shared" si="384"/>
        <v>11.692799999999757</v>
      </c>
      <c r="BM2357" s="147">
        <f t="shared" si="385"/>
        <v>0.1111247339131177</v>
      </c>
      <c r="BN2357" s="130">
        <f t="shared" si="386"/>
        <v>2.2979368881331785E-4</v>
      </c>
      <c r="BO2357" s="130" t="str">
        <f t="shared" si="382"/>
        <v/>
      </c>
      <c r="BP2357" s="122" t="str">
        <f t="shared" si="383"/>
        <v/>
      </c>
    </row>
    <row r="2358" spans="26:68" ht="20.100000000000001" customHeight="1" x14ac:dyDescent="0.25">
      <c r="Z2358" s="121">
        <v>1823</v>
      </c>
      <c r="AA2358" s="121">
        <f t="shared" si="387"/>
        <v>3.2919999999999998</v>
      </c>
      <c r="AB2358" s="121">
        <f t="shared" si="388"/>
        <v>1.7685937614831393E-3</v>
      </c>
      <c r="AC2358" s="121">
        <f t="shared" si="389"/>
        <v>0.99950261194138657</v>
      </c>
      <c r="AD2358" s="121">
        <f t="shared" si="390"/>
        <v>1.7685937614831393E-3</v>
      </c>
      <c r="AE2358" s="121" t="str">
        <f t="shared" si="391"/>
        <v/>
      </c>
      <c r="AF2358" s="121" t="str">
        <f t="shared" si="392"/>
        <v/>
      </c>
      <c r="BK2358" s="130"/>
      <c r="BL2358" s="130">
        <f t="shared" si="384"/>
        <v>11.699199999999756</v>
      </c>
      <c r="BM2358" s="147">
        <f t="shared" si="385"/>
        <v>0.11089494022430438</v>
      </c>
      <c r="BN2358" s="130">
        <f t="shared" si="386"/>
        <v>2.2937300386513537E-4</v>
      </c>
      <c r="BO2358" s="130" t="str">
        <f t="shared" si="382"/>
        <v/>
      </c>
      <c r="BP2358" s="122" t="str">
        <f t="shared" si="383"/>
        <v/>
      </c>
    </row>
    <row r="2359" spans="26:68" ht="20.100000000000001" customHeight="1" x14ac:dyDescent="0.25">
      <c r="Z2359" s="121">
        <v>1824</v>
      </c>
      <c r="AA2359" s="121">
        <f t="shared" si="387"/>
        <v>3.2960000000000003</v>
      </c>
      <c r="AB2359" s="121">
        <f t="shared" si="388"/>
        <v>1.7454436181440487E-3</v>
      </c>
      <c r="AC2359" s="121">
        <f t="shared" si="389"/>
        <v>0.99950963992384123</v>
      </c>
      <c r="AD2359" s="121">
        <f t="shared" si="390"/>
        <v>1.7454436181440487E-3</v>
      </c>
      <c r="AE2359" s="121" t="str">
        <f t="shared" si="391"/>
        <v/>
      </c>
      <c r="AF2359" s="121" t="str">
        <f t="shared" si="392"/>
        <v/>
      </c>
      <c r="BK2359" s="130"/>
      <c r="BL2359" s="130">
        <f t="shared" si="384"/>
        <v>11.705599999999755</v>
      </c>
      <c r="BM2359" s="147">
        <f t="shared" si="385"/>
        <v>0.11066556722043924</v>
      </c>
      <c r="BN2359" s="130">
        <f t="shared" si="386"/>
        <v>2.289529178709504E-4</v>
      </c>
      <c r="BO2359" s="130" t="str">
        <f t="shared" si="382"/>
        <v/>
      </c>
      <c r="BP2359" s="122" t="str">
        <f t="shared" si="383"/>
        <v/>
      </c>
    </row>
    <row r="2360" spans="26:68" ht="20.100000000000001" customHeight="1" x14ac:dyDescent="0.25">
      <c r="Z2360" s="121">
        <v>1825</v>
      </c>
      <c r="AA2360" s="121">
        <f t="shared" si="387"/>
        <v>3.3</v>
      </c>
      <c r="AB2360" s="121">
        <f t="shared" si="388"/>
        <v>1.7225689390536812E-3</v>
      </c>
      <c r="AC2360" s="121">
        <f t="shared" si="389"/>
        <v>0.99951657585761622</v>
      </c>
      <c r="AD2360" s="121">
        <f t="shared" si="390"/>
        <v>1.7225689390536812E-3</v>
      </c>
      <c r="AE2360" s="121" t="str">
        <f t="shared" si="391"/>
        <v/>
      </c>
      <c r="AF2360" s="121" t="str">
        <f t="shared" si="392"/>
        <v/>
      </c>
      <c r="BK2360" s="130"/>
      <c r="BL2360" s="130">
        <f t="shared" si="384"/>
        <v>11.711999999999755</v>
      </c>
      <c r="BM2360" s="147">
        <f t="shared" si="385"/>
        <v>0.11043661430256829</v>
      </c>
      <c r="BN2360" s="130">
        <f t="shared" si="386"/>
        <v>2.2853343054765607E-4</v>
      </c>
      <c r="BO2360" s="130" t="str">
        <f t="shared" si="382"/>
        <v/>
      </c>
      <c r="BP2360" s="122" t="str">
        <f t="shared" si="383"/>
        <v/>
      </c>
    </row>
    <row r="2361" spans="26:68" ht="20.100000000000001" customHeight="1" x14ac:dyDescent="0.25">
      <c r="Z2361" s="121">
        <v>1826</v>
      </c>
      <c r="AA2361" s="121">
        <f t="shared" si="387"/>
        <v>3.3040000000000003</v>
      </c>
      <c r="AB2361" s="121">
        <f t="shared" si="388"/>
        <v>1.6999668413393838E-3</v>
      </c>
      <c r="AC2361" s="121">
        <f t="shared" si="389"/>
        <v>0.99952342083879442</v>
      </c>
      <c r="AD2361" s="121">
        <f t="shared" si="390"/>
        <v>1.6999668413393838E-3</v>
      </c>
      <c r="AE2361" s="121" t="str">
        <f t="shared" si="391"/>
        <v/>
      </c>
      <c r="AF2361" s="121" t="str">
        <f t="shared" si="392"/>
        <v/>
      </c>
      <c r="BK2361" s="130"/>
      <c r="BL2361" s="130">
        <f t="shared" si="384"/>
        <v>11.718399999999754</v>
      </c>
      <c r="BM2361" s="147">
        <f t="shared" si="385"/>
        <v>0.11020808087202064</v>
      </c>
      <c r="BN2361" s="130">
        <f t="shared" si="386"/>
        <v>2.2811454161131284E-4</v>
      </c>
      <c r="BO2361" s="130" t="str">
        <f t="shared" si="382"/>
        <v/>
      </c>
      <c r="BP2361" s="122" t="str">
        <f t="shared" si="383"/>
        <v/>
      </c>
    </row>
    <row r="2362" spans="26:68" ht="20.100000000000001" customHeight="1" x14ac:dyDescent="0.25">
      <c r="Z2362" s="121">
        <v>1827</v>
      </c>
      <c r="AA2362" s="121">
        <f t="shared" si="387"/>
        <v>3.3079999999999998</v>
      </c>
      <c r="AB2362" s="121">
        <f t="shared" si="388"/>
        <v>1.6776344669344294E-3</v>
      </c>
      <c r="AC2362" s="121">
        <f t="shared" si="389"/>
        <v>0.99953017595197691</v>
      </c>
      <c r="AD2362" s="121">
        <f t="shared" si="390"/>
        <v>1.6776344669344294E-3</v>
      </c>
      <c r="AE2362" s="121" t="str">
        <f t="shared" si="391"/>
        <v/>
      </c>
      <c r="AF2362" s="121" t="str">
        <f t="shared" si="392"/>
        <v/>
      </c>
      <c r="BK2362" s="130"/>
      <c r="BL2362" s="130">
        <f t="shared" si="384"/>
        <v>11.724799999999753</v>
      </c>
      <c r="BM2362" s="147">
        <f t="shared" si="385"/>
        <v>0.10997996633040932</v>
      </c>
      <c r="BN2362" s="130">
        <f t="shared" si="386"/>
        <v>2.2769625077416478E-4</v>
      </c>
      <c r="BO2362" s="130" t="str">
        <f t="shared" si="382"/>
        <v/>
      </c>
      <c r="BP2362" s="122" t="str">
        <f t="shared" si="383"/>
        <v/>
      </c>
    </row>
    <row r="2363" spans="26:68" ht="20.100000000000001" customHeight="1" x14ac:dyDescent="0.25">
      <c r="Z2363" s="130">
        <v>1828</v>
      </c>
      <c r="AA2363" s="121">
        <f t="shared" si="387"/>
        <v>3.3120000000000003</v>
      </c>
      <c r="AB2363" s="121">
        <f t="shared" si="388"/>
        <v>1.6555689824342046E-3</v>
      </c>
      <c r="AC2363" s="121">
        <f t="shared" si="389"/>
        <v>0.99953684227038198</v>
      </c>
      <c r="AD2363" s="121">
        <f t="shared" si="390"/>
        <v>1.6555689824342046E-3</v>
      </c>
      <c r="AE2363" s="121" t="str">
        <f t="shared" si="391"/>
        <v/>
      </c>
      <c r="AF2363" s="121" t="str">
        <f t="shared" si="392"/>
        <v/>
      </c>
      <c r="AM2363" s="130"/>
      <c r="AZ2363" s="130"/>
      <c r="BK2363" s="130"/>
      <c r="BL2363" s="130">
        <f t="shared" si="384"/>
        <v>11.731199999999752</v>
      </c>
      <c r="BM2363" s="147">
        <f t="shared" si="385"/>
        <v>0.10975227007963516</v>
      </c>
      <c r="BN2363" s="130">
        <f t="shared" si="386"/>
        <v>2.2727855774810901E-4</v>
      </c>
      <c r="BO2363" s="130" t="str">
        <f t="shared" si="382"/>
        <v/>
      </c>
      <c r="BP2363" s="122" t="str">
        <f t="shared" si="383"/>
        <v/>
      </c>
    </row>
    <row r="2364" spans="26:68" ht="20.100000000000001" customHeight="1" x14ac:dyDescent="0.25">
      <c r="Z2364" s="121">
        <v>1829</v>
      </c>
      <c r="AA2364" s="121">
        <f t="shared" si="387"/>
        <v>3.3159999999999998</v>
      </c>
      <c r="AB2364" s="121">
        <f t="shared" si="388"/>
        <v>1.6337675789524107E-3</v>
      </c>
      <c r="AC2364" s="121">
        <f t="shared" si="389"/>
        <v>0.99954342085594339</v>
      </c>
      <c r="AD2364" s="121">
        <f t="shared" si="390"/>
        <v>1.6337675789524107E-3</v>
      </c>
      <c r="AE2364" s="121" t="str">
        <f t="shared" si="391"/>
        <v/>
      </c>
      <c r="AF2364" s="121" t="str">
        <f t="shared" si="392"/>
        <v/>
      </c>
      <c r="BK2364" s="130"/>
      <c r="BL2364" s="130">
        <f t="shared" si="384"/>
        <v>11.737599999999752</v>
      </c>
      <c r="BM2364" s="147">
        <f t="shared" si="385"/>
        <v>0.10952499152188705</v>
      </c>
      <c r="BN2364" s="130">
        <f t="shared" si="386"/>
        <v>2.2686146224153159E-4</v>
      </c>
      <c r="BO2364" s="130" t="str">
        <f t="shared" si="382"/>
        <v/>
      </c>
      <c r="BP2364" s="122" t="str">
        <f t="shared" si="383"/>
        <v/>
      </c>
    </row>
    <row r="2365" spans="26:68" ht="20.100000000000001" customHeight="1" x14ac:dyDescent="0.25">
      <c r="Z2365" s="121">
        <v>1830</v>
      </c>
      <c r="AA2365" s="121">
        <f t="shared" si="387"/>
        <v>3.3200000000000003</v>
      </c>
      <c r="AB2365" s="121">
        <f t="shared" si="388"/>
        <v>1.6122274719771231E-3</v>
      </c>
      <c r="AC2365" s="121">
        <f t="shared" si="389"/>
        <v>0.99954991275940785</v>
      </c>
      <c r="AD2365" s="121">
        <f t="shared" si="390"/>
        <v>1.6122274719771231E-3</v>
      </c>
      <c r="AE2365" s="121" t="str">
        <f t="shared" si="391"/>
        <v/>
      </c>
      <c r="AF2365" s="121" t="str">
        <f t="shared" si="392"/>
        <v/>
      </c>
      <c r="BK2365" s="130"/>
      <c r="BL2365" s="130">
        <f t="shared" si="384"/>
        <v>11.743999999999751</v>
      </c>
      <c r="BM2365" s="147">
        <f t="shared" si="385"/>
        <v>0.10929813005964552</v>
      </c>
      <c r="BN2365" s="130">
        <f t="shared" si="386"/>
        <v>2.2644496396140301E-4</v>
      </c>
      <c r="BO2365" s="130" t="str">
        <f t="shared" si="382"/>
        <v/>
      </c>
      <c r="BP2365" s="122" t="str">
        <f t="shared" si="383"/>
        <v/>
      </c>
    </row>
    <row r="2366" spans="26:68" ht="20.100000000000001" customHeight="1" x14ac:dyDescent="0.25">
      <c r="Z2366" s="121">
        <v>1831</v>
      </c>
      <c r="AA2366" s="121">
        <f t="shared" si="387"/>
        <v>3.3239999999999998</v>
      </c>
      <c r="AB2366" s="121">
        <f t="shared" si="388"/>
        <v>1.5909459012268885E-3</v>
      </c>
      <c r="AC2366" s="121">
        <f t="shared" si="389"/>
        <v>0.99955631902043307</v>
      </c>
      <c r="AD2366" s="121">
        <f t="shared" si="390"/>
        <v>1.5909459012268885E-3</v>
      </c>
      <c r="AE2366" s="121" t="str">
        <f t="shared" si="391"/>
        <v/>
      </c>
      <c r="AF2366" s="121" t="str">
        <f t="shared" si="392"/>
        <v/>
      </c>
      <c r="BK2366" s="130"/>
      <c r="BL2366" s="130">
        <f t="shared" si="384"/>
        <v>11.75039999999975</v>
      </c>
      <c r="BM2366" s="147">
        <f t="shared" si="385"/>
        <v>0.10907168509568411</v>
      </c>
      <c r="BN2366" s="130">
        <f t="shared" si="386"/>
        <v>2.2602906261215416E-4</v>
      </c>
      <c r="BO2366" s="130" t="str">
        <f t="shared" si="382"/>
        <v/>
      </c>
      <c r="BP2366" s="122" t="str">
        <f t="shared" si="383"/>
        <v/>
      </c>
    </row>
    <row r="2367" spans="26:68" ht="20.100000000000001" customHeight="1" x14ac:dyDescent="0.25">
      <c r="Z2367" s="121">
        <v>1832</v>
      </c>
      <c r="AA2367" s="121">
        <f t="shared" si="387"/>
        <v>3.3280000000000003</v>
      </c>
      <c r="AB2367" s="121">
        <f t="shared" si="388"/>
        <v>1.5699201305067177E-3</v>
      </c>
      <c r="AC2367" s="121">
        <f t="shared" si="389"/>
        <v>0.9995626406676833</v>
      </c>
      <c r="AD2367" s="121">
        <f t="shared" si="390"/>
        <v>1.5699201305067177E-3</v>
      </c>
      <c r="AE2367" s="121" t="str">
        <f t="shared" si="391"/>
        <v/>
      </c>
      <c r="AF2367" s="121" t="str">
        <f t="shared" si="392"/>
        <v/>
      </c>
      <c r="BK2367" s="130"/>
      <c r="BL2367" s="130">
        <f t="shared" si="384"/>
        <v>11.75679999999975</v>
      </c>
      <c r="BM2367" s="147">
        <f t="shared" si="385"/>
        <v>0.10884565603307196</v>
      </c>
      <c r="BN2367" s="130">
        <f t="shared" si="386"/>
        <v>2.2561375789660609E-4</v>
      </c>
      <c r="BO2367" s="130" t="str">
        <f t="shared" si="382"/>
        <v/>
      </c>
      <c r="BP2367" s="122" t="str">
        <f t="shared" si="383"/>
        <v/>
      </c>
    </row>
    <row r="2368" spans="26:68" ht="20.100000000000001" customHeight="1" x14ac:dyDescent="0.25">
      <c r="Z2368" s="121">
        <v>1833</v>
      </c>
      <c r="AA2368" s="121">
        <f t="shared" si="387"/>
        <v>3.3319999999999999</v>
      </c>
      <c r="AB2368" s="121">
        <f t="shared" si="388"/>
        <v>1.5491474475641319E-3</v>
      </c>
      <c r="AC2368" s="121">
        <f t="shared" si="389"/>
        <v>0.99956887871892641</v>
      </c>
      <c r="AD2368" s="121">
        <f t="shared" si="390"/>
        <v>1.5491474475641319E-3</v>
      </c>
      <c r="AE2368" s="121" t="str">
        <f t="shared" si="391"/>
        <v/>
      </c>
      <c r="AF2368" s="121" t="str">
        <f t="shared" si="392"/>
        <v/>
      </c>
      <c r="BK2368" s="130"/>
      <c r="BL2368" s="130">
        <f t="shared" si="384"/>
        <v>11.763199999999749</v>
      </c>
      <c r="BM2368" s="147">
        <f t="shared" si="385"/>
        <v>0.10862004227517535</v>
      </c>
      <c r="BN2368" s="130">
        <f t="shared" si="386"/>
        <v>2.2519904951527614E-4</v>
      </c>
      <c r="BO2368" s="130" t="str">
        <f t="shared" si="382"/>
        <v/>
      </c>
      <c r="BP2368" s="122" t="str">
        <f t="shared" si="383"/>
        <v/>
      </c>
    </row>
    <row r="2369" spans="26:68" ht="20.100000000000001" customHeight="1" x14ac:dyDescent="0.25">
      <c r="Z2369" s="130">
        <v>1834</v>
      </c>
      <c r="AA2369" s="121">
        <f t="shared" si="387"/>
        <v>3.3360000000000003</v>
      </c>
      <c r="AB2369" s="121">
        <f t="shared" si="388"/>
        <v>1.5286251639451411E-3</v>
      </c>
      <c r="AC2369" s="121">
        <f t="shared" si="389"/>
        <v>0.99957503418112859</v>
      </c>
      <c r="AD2369" s="121">
        <f t="shared" si="390"/>
        <v>1.5286251639451411E-3</v>
      </c>
      <c r="AE2369" s="121" t="str">
        <f t="shared" si="391"/>
        <v/>
      </c>
      <c r="AF2369" s="121" t="str">
        <f t="shared" si="392"/>
        <v/>
      </c>
      <c r="AM2369" s="130"/>
      <c r="AZ2369" s="130"/>
      <c r="BK2369" s="130"/>
      <c r="BL2369" s="130">
        <f t="shared" si="384"/>
        <v>11.769599999999748</v>
      </c>
      <c r="BM2369" s="147">
        <f t="shared" si="385"/>
        <v>0.10839484322566008</v>
      </c>
      <c r="BN2369" s="130">
        <f t="shared" si="386"/>
        <v>2.2478493716644732E-4</v>
      </c>
      <c r="BO2369" s="130" t="str">
        <f t="shared" si="382"/>
        <v/>
      </c>
      <c r="BP2369" s="122" t="str">
        <f t="shared" si="383"/>
        <v/>
      </c>
    </row>
    <row r="2370" spans="26:68" ht="20.100000000000001" customHeight="1" x14ac:dyDescent="0.25">
      <c r="Z2370" s="121">
        <v>1835</v>
      </c>
      <c r="AA2370" s="121">
        <f t="shared" si="387"/>
        <v>3.34</v>
      </c>
      <c r="AB2370" s="121">
        <f t="shared" si="388"/>
        <v>1.5083506148503073E-3</v>
      </c>
      <c r="AC2370" s="121">
        <f t="shared" si="389"/>
        <v>0.99958110805054967</v>
      </c>
      <c r="AD2370" s="121">
        <f t="shared" si="390"/>
        <v>1.5083506148503073E-3</v>
      </c>
      <c r="AE2370" s="121" t="str">
        <f t="shared" si="391"/>
        <v/>
      </c>
      <c r="AF2370" s="121" t="str">
        <f t="shared" si="392"/>
        <v/>
      </c>
      <c r="BK2370" s="130"/>
      <c r="BL2370" s="130">
        <f t="shared" si="384"/>
        <v>11.775999999999748</v>
      </c>
      <c r="BM2370" s="147">
        <f t="shared" si="385"/>
        <v>0.10817005828849363</v>
      </c>
      <c r="BN2370" s="130">
        <f t="shared" si="386"/>
        <v>2.2437142054662629E-4</v>
      </c>
      <c r="BO2370" s="130" t="str">
        <f t="shared" si="382"/>
        <v/>
      </c>
      <c r="BP2370" s="122" t="str">
        <f t="shared" si="383"/>
        <v/>
      </c>
    </row>
    <row r="2371" spans="26:68" ht="20.100000000000001" customHeight="1" x14ac:dyDescent="0.25">
      <c r="Z2371" s="121">
        <v>1836</v>
      </c>
      <c r="AA2371" s="121">
        <f t="shared" si="387"/>
        <v>3.3440000000000003</v>
      </c>
      <c r="AB2371" s="121">
        <f t="shared" si="388"/>
        <v>1.4883211589907595E-3</v>
      </c>
      <c r="AC2371" s="121">
        <f t="shared" si="389"/>
        <v>0.99958710131283735</v>
      </c>
      <c r="AD2371" s="121">
        <f t="shared" si="390"/>
        <v>1.4883211589907595E-3</v>
      </c>
      <c r="AE2371" s="121" t="str">
        <f t="shared" si="391"/>
        <v/>
      </c>
      <c r="AF2371" s="121" t="str">
        <f t="shared" si="392"/>
        <v/>
      </c>
      <c r="BK2371" s="130"/>
      <c r="BL2371" s="130">
        <f t="shared" si="384"/>
        <v>11.782399999999747</v>
      </c>
      <c r="BM2371" s="147">
        <f t="shared" si="385"/>
        <v>0.107945686867947</v>
      </c>
      <c r="BN2371" s="130">
        <f t="shared" si="386"/>
        <v>2.2395849935014089E-4</v>
      </c>
      <c r="BO2371" s="130" t="str">
        <f t="shared" si="382"/>
        <v/>
      </c>
      <c r="BP2371" s="122" t="str">
        <f t="shared" si="383"/>
        <v/>
      </c>
    </row>
    <row r="2372" spans="26:68" ht="20.100000000000001" customHeight="1" x14ac:dyDescent="0.25">
      <c r="Z2372" s="121">
        <v>1837</v>
      </c>
      <c r="AA2372" s="121">
        <f t="shared" si="387"/>
        <v>3.3479999999999999</v>
      </c>
      <c r="AB2372" s="121">
        <f t="shared" si="388"/>
        <v>1.4685341784443158E-3</v>
      </c>
      <c r="AC2372" s="121">
        <f t="shared" si="389"/>
        <v>0.99959301494312092</v>
      </c>
      <c r="AD2372" s="121">
        <f t="shared" si="390"/>
        <v>1.4685341784443158E-3</v>
      </c>
      <c r="AE2372" s="121" t="str">
        <f t="shared" si="391"/>
        <v/>
      </c>
      <c r="AF2372" s="121" t="str">
        <f t="shared" si="392"/>
        <v/>
      </c>
      <c r="BK2372" s="130"/>
      <c r="BL2372" s="130">
        <f t="shared" si="384"/>
        <v>11.788799999999746</v>
      </c>
      <c r="BM2372" s="147">
        <f t="shared" si="385"/>
        <v>0.10772172836859686</v>
      </c>
      <c r="BN2372" s="130">
        <f t="shared" si="386"/>
        <v>2.2354617326889037E-4</v>
      </c>
      <c r="BO2372" s="130" t="str">
        <f t="shared" si="382"/>
        <v/>
      </c>
      <c r="BP2372" s="122" t="str">
        <f t="shared" si="383"/>
        <v/>
      </c>
    </row>
    <row r="2373" spans="26:68" ht="20.100000000000001" customHeight="1" x14ac:dyDescent="0.25">
      <c r="Z2373" s="121">
        <v>1838</v>
      </c>
      <c r="AA2373" s="121">
        <f t="shared" si="387"/>
        <v>3.3520000000000003</v>
      </c>
      <c r="AB2373" s="121">
        <f t="shared" si="388"/>
        <v>1.4489870785116068E-3</v>
      </c>
      <c r="AC2373" s="121">
        <f t="shared" si="389"/>
        <v>0.9995988499061047</v>
      </c>
      <c r="AD2373" s="121">
        <f t="shared" si="390"/>
        <v>1.4489870785116068E-3</v>
      </c>
      <c r="AE2373" s="121" t="str">
        <f t="shared" si="391"/>
        <v/>
      </c>
      <c r="AF2373" s="121" t="str">
        <f t="shared" si="392"/>
        <v/>
      </c>
      <c r="BK2373" s="130"/>
      <c r="BL2373" s="130">
        <f t="shared" si="384"/>
        <v>11.795199999999745</v>
      </c>
      <c r="BM2373" s="147">
        <f t="shared" si="385"/>
        <v>0.10749818219532797</v>
      </c>
      <c r="BN2373" s="130">
        <f t="shared" si="386"/>
        <v>2.2313444199362209E-4</v>
      </c>
      <c r="BO2373" s="130" t="str">
        <f t="shared" si="382"/>
        <v/>
      </c>
      <c r="BP2373" s="122" t="str">
        <f t="shared" si="383"/>
        <v/>
      </c>
    </row>
    <row r="2374" spans="26:68" ht="20.100000000000001" customHeight="1" x14ac:dyDescent="0.25">
      <c r="Z2374" s="121">
        <v>1839</v>
      </c>
      <c r="AA2374" s="121">
        <f t="shared" si="387"/>
        <v>3.3559999999999999</v>
      </c>
      <c r="AB2374" s="121">
        <f t="shared" si="388"/>
        <v>1.4296772875723026E-3</v>
      </c>
      <c r="AC2374" s="121">
        <f t="shared" si="389"/>
        <v>0.99960460715615995</v>
      </c>
      <c r="AD2374" s="121">
        <f t="shared" si="390"/>
        <v>1.4296772875723026E-3</v>
      </c>
      <c r="AE2374" s="121" t="str">
        <f t="shared" si="391"/>
        <v/>
      </c>
      <c r="AF2374" s="121" t="str">
        <f t="shared" si="392"/>
        <v/>
      </c>
      <c r="BK2374" s="130"/>
      <c r="BL2374" s="130">
        <f t="shared" si="384"/>
        <v>11.801599999999745</v>
      </c>
      <c r="BM2374" s="147">
        <f t="shared" si="385"/>
        <v>0.10727504775333435</v>
      </c>
      <c r="BN2374" s="130">
        <f t="shared" si="386"/>
        <v>2.2272330521247441E-4</v>
      </c>
      <c r="BO2374" s="130" t="str">
        <f t="shared" si="382"/>
        <v/>
      </c>
      <c r="BP2374" s="122" t="str">
        <f t="shared" si="383"/>
        <v/>
      </c>
    </row>
    <row r="2375" spans="26:68" ht="20.100000000000001" customHeight="1" x14ac:dyDescent="0.25">
      <c r="Z2375" s="121">
        <v>1840</v>
      </c>
      <c r="AA2375" s="121">
        <f t="shared" si="387"/>
        <v>3.3600000000000003</v>
      </c>
      <c r="AB2375" s="121">
        <f t="shared" si="388"/>
        <v>1.4106022569413824E-3</v>
      </c>
      <c r="AC2375" s="121">
        <f t="shared" si="389"/>
        <v>0.99961028763741799</v>
      </c>
      <c r="AD2375" s="121">
        <f t="shared" si="390"/>
        <v>1.4106022569413824E-3</v>
      </c>
      <c r="AE2375" s="121" t="str">
        <f t="shared" si="391"/>
        <v/>
      </c>
      <c r="AF2375" s="121" t="str">
        <f t="shared" si="392"/>
        <v/>
      </c>
      <c r="BK2375" s="130"/>
      <c r="BL2375" s="130">
        <f t="shared" si="384"/>
        <v>11.807999999999744</v>
      </c>
      <c r="BM2375" s="147">
        <f t="shared" si="385"/>
        <v>0.10705232444812188</v>
      </c>
      <c r="BN2375" s="130">
        <f t="shared" si="386"/>
        <v>2.2231276261129584E-4</v>
      </c>
      <c r="BO2375" s="130" t="str">
        <f t="shared" si="382"/>
        <v/>
      </c>
      <c r="BP2375" s="122" t="str">
        <f t="shared" si="383"/>
        <v/>
      </c>
    </row>
    <row r="2376" spans="26:68" ht="20.100000000000001" customHeight="1" x14ac:dyDescent="0.25">
      <c r="Z2376" s="130">
        <v>1841</v>
      </c>
      <c r="AA2376" s="121">
        <f t="shared" si="387"/>
        <v>3.3639999999999999</v>
      </c>
      <c r="AB2376" s="121">
        <f t="shared" si="388"/>
        <v>1.3917594607255424E-3</v>
      </c>
      <c r="AC2376" s="121">
        <f t="shared" si="389"/>
        <v>0.99961589228386039</v>
      </c>
      <c r="AD2376" s="121">
        <f t="shared" si="390"/>
        <v>1.3917594607255424E-3</v>
      </c>
      <c r="AE2376" s="121" t="str">
        <f t="shared" si="391"/>
        <v/>
      </c>
      <c r="AF2376" s="121" t="str">
        <f t="shared" si="392"/>
        <v/>
      </c>
      <c r="AM2376" s="130"/>
      <c r="AZ2376" s="130"/>
      <c r="BK2376" s="130"/>
      <c r="BL2376" s="130">
        <f t="shared" si="384"/>
        <v>11.814399999999743</v>
      </c>
      <c r="BM2376" s="147">
        <f t="shared" si="385"/>
        <v>0.10683001168551058</v>
      </c>
      <c r="BN2376" s="130">
        <f t="shared" si="386"/>
        <v>2.2190281387467203E-4</v>
      </c>
      <c r="BO2376" s="130" t="str">
        <f t="shared" si="382"/>
        <v/>
      </c>
      <c r="BP2376" s="122" t="str">
        <f t="shared" si="383"/>
        <v/>
      </c>
    </row>
    <row r="2377" spans="26:68" ht="20.100000000000001" customHeight="1" x14ac:dyDescent="0.25">
      <c r="Z2377" s="121">
        <v>1842</v>
      </c>
      <c r="AA2377" s="121">
        <f t="shared" si="387"/>
        <v>3.3680000000000003</v>
      </c>
      <c r="AB2377" s="121">
        <f t="shared" si="388"/>
        <v>1.3731463956796479E-3</v>
      </c>
      <c r="AC2377" s="121">
        <f t="shared" si="389"/>
        <v>0.99962142201941095</v>
      </c>
      <c r="AD2377" s="121">
        <f t="shared" si="390"/>
        <v>1.3731463956796479E-3</v>
      </c>
      <c r="AE2377" s="121" t="str">
        <f t="shared" si="391"/>
        <v/>
      </c>
      <c r="AF2377" s="121" t="str">
        <f t="shared" si="392"/>
        <v/>
      </c>
      <c r="BK2377" s="130"/>
      <c r="BL2377" s="130">
        <f t="shared" si="384"/>
        <v>11.820799999999743</v>
      </c>
      <c r="BM2377" s="147">
        <f t="shared" si="385"/>
        <v>0.10660810887163591</v>
      </c>
      <c r="BN2377" s="130">
        <f t="shared" si="386"/>
        <v>2.2149345868466286E-4</v>
      </c>
      <c r="BO2377" s="130" t="str">
        <f t="shared" si="382"/>
        <v/>
      </c>
      <c r="BP2377" s="122" t="str">
        <f t="shared" si="383"/>
        <v/>
      </c>
    </row>
    <row r="2378" spans="26:68" ht="20.100000000000001" customHeight="1" x14ac:dyDescent="0.25">
      <c r="Z2378" s="121">
        <v>1843</v>
      </c>
      <c r="AA2378" s="121">
        <f t="shared" si="387"/>
        <v>3.3719999999999999</v>
      </c>
      <c r="AB2378" s="121">
        <f t="shared" si="388"/>
        <v>1.3547605810633695E-3</v>
      </c>
      <c r="AC2378" s="121">
        <f t="shared" si="389"/>
        <v>0.99962687775802539</v>
      </c>
      <c r="AD2378" s="121">
        <f t="shared" si="390"/>
        <v>1.3547605810633695E-3</v>
      </c>
      <c r="AE2378" s="121" t="str">
        <f t="shared" si="391"/>
        <v/>
      </c>
      <c r="AF2378" s="121" t="str">
        <f t="shared" si="392"/>
        <v/>
      </c>
      <c r="BK2378" s="130"/>
      <c r="BL2378" s="130">
        <f t="shared" si="384"/>
        <v>11.827199999999742</v>
      </c>
      <c r="BM2378" s="147">
        <f t="shared" si="385"/>
        <v>0.10638661541295125</v>
      </c>
      <c r="BN2378" s="130">
        <f t="shared" si="386"/>
        <v>2.2108469672163511E-4</v>
      </c>
      <c r="BO2378" s="130" t="str">
        <f t="shared" si="382"/>
        <v/>
      </c>
      <c r="BP2378" s="122" t="str">
        <f t="shared" si="383"/>
        <v/>
      </c>
    </row>
    <row r="2379" spans="26:68" ht="20.100000000000001" customHeight="1" x14ac:dyDescent="0.25">
      <c r="Z2379" s="121">
        <v>1844</v>
      </c>
      <c r="AA2379" s="121">
        <f t="shared" si="387"/>
        <v>3.3760000000000003</v>
      </c>
      <c r="AB2379" s="121">
        <f t="shared" si="388"/>
        <v>1.3365995584978764E-3</v>
      </c>
      <c r="AC2379" s="121">
        <f t="shared" si="389"/>
        <v>0.99963226040378128</v>
      </c>
      <c r="AD2379" s="121">
        <f t="shared" si="390"/>
        <v>1.3365995584978764E-3</v>
      </c>
      <c r="AE2379" s="121" t="str">
        <f t="shared" si="391"/>
        <v/>
      </c>
      <c r="AF2379" s="121" t="str">
        <f t="shared" si="392"/>
        <v/>
      </c>
      <c r="BK2379" s="130"/>
      <c r="BL2379" s="130">
        <f t="shared" si="384"/>
        <v>11.833599999999741</v>
      </c>
      <c r="BM2379" s="147">
        <f t="shared" si="385"/>
        <v>0.10616553071622961</v>
      </c>
      <c r="BN2379" s="130">
        <f t="shared" si="386"/>
        <v>2.2067652766361023E-4</v>
      </c>
      <c r="BO2379" s="130" t="str">
        <f t="shared" si="382"/>
        <v/>
      </c>
      <c r="BP2379" s="122" t="str">
        <f t="shared" si="383"/>
        <v/>
      </c>
    </row>
    <row r="2380" spans="26:68" ht="20.100000000000001" customHeight="1" x14ac:dyDescent="0.25">
      <c r="Z2380" s="121">
        <v>1845</v>
      </c>
      <c r="AA2380" s="121">
        <f t="shared" si="387"/>
        <v>3.38</v>
      </c>
      <c r="AB2380" s="121">
        <f t="shared" si="388"/>
        <v>1.3186608918227423E-3</v>
      </c>
      <c r="AC2380" s="121">
        <f t="shared" si="389"/>
        <v>0.99963757085096694</v>
      </c>
      <c r="AD2380" s="121">
        <f t="shared" si="390"/>
        <v>1.3186608918227423E-3</v>
      </c>
      <c r="AE2380" s="121" t="str">
        <f t="shared" si="391"/>
        <v/>
      </c>
      <c r="AF2380" s="121" t="str">
        <f t="shared" si="392"/>
        <v/>
      </c>
      <c r="BK2380" s="130"/>
      <c r="BL2380" s="130">
        <f t="shared" si="384"/>
        <v>11.839999999999741</v>
      </c>
      <c r="BM2380" s="147">
        <f t="shared" si="385"/>
        <v>0.105944854188566</v>
      </c>
      <c r="BN2380" s="130">
        <f t="shared" si="386"/>
        <v>2.2026895118737455E-4</v>
      </c>
      <c r="BO2380" s="130" t="str">
        <f t="shared" si="382"/>
        <v/>
      </c>
      <c r="BP2380" s="122" t="str">
        <f t="shared" si="383"/>
        <v/>
      </c>
    </row>
    <row r="2381" spans="26:68" ht="20.100000000000001" customHeight="1" x14ac:dyDescent="0.25">
      <c r="Z2381" s="121">
        <v>1846</v>
      </c>
      <c r="AA2381" s="121">
        <f t="shared" si="387"/>
        <v>3.3840000000000003</v>
      </c>
      <c r="AB2381" s="121">
        <f t="shared" si="388"/>
        <v>1.3009421669529281E-3</v>
      </c>
      <c r="AC2381" s="121">
        <f t="shared" si="389"/>
        <v>0.99964280998417065</v>
      </c>
      <c r="AD2381" s="121">
        <f t="shared" si="390"/>
        <v>1.3009421669529281E-3</v>
      </c>
      <c r="AE2381" s="121" t="str">
        <f t="shared" si="391"/>
        <v/>
      </c>
      <c r="AF2381" s="121" t="str">
        <f t="shared" si="392"/>
        <v/>
      </c>
      <c r="BK2381" s="130"/>
      <c r="BL2381" s="130">
        <f t="shared" si="384"/>
        <v>11.84639999999974</v>
      </c>
      <c r="BM2381" s="147">
        <f t="shared" si="385"/>
        <v>0.10572458523737863</v>
      </c>
      <c r="BN2381" s="130">
        <f t="shared" si="386"/>
        <v>2.198619669667029E-4</v>
      </c>
      <c r="BO2381" s="130" t="str">
        <f t="shared" si="382"/>
        <v/>
      </c>
      <c r="BP2381" s="122" t="str">
        <f t="shared" si="383"/>
        <v/>
      </c>
    </row>
    <row r="2382" spans="26:68" ht="20.100000000000001" customHeight="1" x14ac:dyDescent="0.25">
      <c r="Z2382" s="130">
        <v>1847</v>
      </c>
      <c r="AA2382" s="121">
        <f t="shared" si="387"/>
        <v>3.3879999999999999</v>
      </c>
      <c r="AB2382" s="121">
        <f t="shared" si="388"/>
        <v>1.2834409917360089E-3</v>
      </c>
      <c r="AC2382" s="121">
        <f t="shared" si="389"/>
        <v>0.99964797867836785</v>
      </c>
      <c r="AD2382" s="121">
        <f t="shared" si="390"/>
        <v>1.2834409917360089E-3</v>
      </c>
      <c r="AE2382" s="121" t="str">
        <f t="shared" si="391"/>
        <v/>
      </c>
      <c r="AF2382" s="121" t="str">
        <f t="shared" si="392"/>
        <v/>
      </c>
      <c r="AM2382" s="130"/>
      <c r="AZ2382" s="130"/>
      <c r="BK2382" s="130"/>
      <c r="BL2382" s="130">
        <f t="shared" si="384"/>
        <v>11.852799999999739</v>
      </c>
      <c r="BM2382" s="147">
        <f t="shared" si="385"/>
        <v>0.10550472327041192</v>
      </c>
      <c r="BN2382" s="130">
        <f t="shared" si="386"/>
        <v>2.1945557467442645E-4</v>
      </c>
      <c r="BO2382" s="130" t="str">
        <f t="shared" si="382"/>
        <v/>
      </c>
      <c r="BP2382" s="122" t="str">
        <f t="shared" si="383"/>
        <v/>
      </c>
    </row>
    <row r="2383" spans="26:68" ht="20.100000000000001" customHeight="1" x14ac:dyDescent="0.25">
      <c r="Z2383" s="121">
        <v>1848</v>
      </c>
      <c r="AA2383" s="121">
        <f t="shared" si="387"/>
        <v>3.3920000000000003</v>
      </c>
      <c r="AB2383" s="121">
        <f t="shared" si="388"/>
        <v>1.266154995809495E-3</v>
      </c>
      <c r="AC2383" s="121">
        <f t="shared" si="389"/>
        <v>0.99965307779900925</v>
      </c>
      <c r="AD2383" s="121">
        <f t="shared" si="390"/>
        <v>1.266154995809495E-3</v>
      </c>
      <c r="AE2383" s="121" t="str">
        <f t="shared" si="391"/>
        <v/>
      </c>
      <c r="AF2383" s="121" t="str">
        <f t="shared" si="392"/>
        <v/>
      </c>
      <c r="BK2383" s="130"/>
      <c r="BL2383" s="130">
        <f t="shared" si="384"/>
        <v>11.859199999999738</v>
      </c>
      <c r="BM2383" s="147">
        <f t="shared" si="385"/>
        <v>0.1052852676957375</v>
      </c>
      <c r="BN2383" s="130">
        <f t="shared" si="386"/>
        <v>2.190497739810171E-4</v>
      </c>
      <c r="BO2383" s="130" t="str">
        <f t="shared" si="382"/>
        <v/>
      </c>
      <c r="BP2383" s="122" t="str">
        <f t="shared" si="383"/>
        <v/>
      </c>
    </row>
    <row r="2384" spans="26:68" ht="20.100000000000001" customHeight="1" x14ac:dyDescent="0.25">
      <c r="Z2384" s="121">
        <v>1849</v>
      </c>
      <c r="AA2384" s="121">
        <f t="shared" si="387"/>
        <v>3.3959999999999999</v>
      </c>
      <c r="AB2384" s="121">
        <f t="shared" si="388"/>
        <v>1.2490818304584136E-3</v>
      </c>
      <c r="AC2384" s="121">
        <f t="shared" si="389"/>
        <v>0.99965810820210743</v>
      </c>
      <c r="AD2384" s="121">
        <f t="shared" si="390"/>
        <v>1.2490818304584136E-3</v>
      </c>
      <c r="AE2384" s="121" t="str">
        <f t="shared" si="391"/>
        <v/>
      </c>
      <c r="AF2384" s="121" t="str">
        <f t="shared" si="392"/>
        <v/>
      </c>
      <c r="BK2384" s="130"/>
      <c r="BL2384" s="130">
        <f t="shared" si="384"/>
        <v>11.865599999999738</v>
      </c>
      <c r="BM2384" s="147">
        <f t="shared" si="385"/>
        <v>0.10506621792175648</v>
      </c>
      <c r="BN2384" s="130">
        <f t="shared" si="386"/>
        <v>2.1864456455500392E-4</v>
      </c>
      <c r="BO2384" s="130" t="str">
        <f t="shared" si="382"/>
        <v/>
      </c>
      <c r="BP2384" s="122" t="str">
        <f t="shared" si="383"/>
        <v/>
      </c>
    </row>
    <row r="2385" spans="26:68" ht="20.100000000000001" customHeight="1" x14ac:dyDescent="0.25">
      <c r="Z2385" s="121">
        <v>1850</v>
      </c>
      <c r="AA2385" s="121">
        <f t="shared" si="387"/>
        <v>3.4000000000000004</v>
      </c>
      <c r="AB2385" s="121">
        <f t="shared" si="388"/>
        <v>1.2322191684730175E-3</v>
      </c>
      <c r="AC2385" s="121">
        <f t="shared" si="389"/>
        <v>0.99966307073432314</v>
      </c>
      <c r="AD2385" s="121">
        <f t="shared" si="390"/>
        <v>1.2322191684730175E-3</v>
      </c>
      <c r="AE2385" s="121" t="str">
        <f t="shared" si="391"/>
        <v/>
      </c>
      <c r="AF2385" s="121" t="str">
        <f t="shared" si="392"/>
        <v/>
      </c>
      <c r="BK2385" s="130"/>
      <c r="BL2385" s="130">
        <f t="shared" si="384"/>
        <v>11.871999999999737</v>
      </c>
      <c r="BM2385" s="147">
        <f t="shared" si="385"/>
        <v>0.10484757335720148</v>
      </c>
      <c r="BN2385" s="130">
        <f t="shared" si="386"/>
        <v>2.1823994606283426E-4</v>
      </c>
      <c r="BO2385" s="130" t="str">
        <f t="shared" si="382"/>
        <v/>
      </c>
      <c r="BP2385" s="122" t="str">
        <f t="shared" si="383"/>
        <v/>
      </c>
    </row>
    <row r="2386" spans="26:68" ht="20.100000000000001" customHeight="1" x14ac:dyDescent="0.25">
      <c r="Z2386" s="121">
        <v>1851</v>
      </c>
      <c r="AA2386" s="121">
        <f t="shared" si="387"/>
        <v>3.4039999999999999</v>
      </c>
      <c r="AB2386" s="121">
        <f t="shared" si="388"/>
        <v>1.2155647040067755E-3</v>
      </c>
      <c r="AC2386" s="121">
        <f t="shared" si="389"/>
        <v>0.99966796623305099</v>
      </c>
      <c r="AD2386" s="121">
        <f t="shared" si="390"/>
        <v>1.2155647040067755E-3</v>
      </c>
      <c r="AE2386" s="121" t="str">
        <f t="shared" si="391"/>
        <v/>
      </c>
      <c r="AF2386" s="121" t="str">
        <f t="shared" si="392"/>
        <v/>
      </c>
      <c r="BK2386" s="130"/>
      <c r="BL2386" s="130">
        <f t="shared" si="384"/>
        <v>11.878399999999736</v>
      </c>
      <c r="BM2386" s="147">
        <f t="shared" si="385"/>
        <v>0.10462933341113864</v>
      </c>
      <c r="BN2386" s="130">
        <f t="shared" si="386"/>
        <v>2.1783591816972037E-4</v>
      </c>
      <c r="BO2386" s="130" t="str">
        <f t="shared" ref="BO2386:BO2449" si="393">IF(BM2386&lt;(1-$BK$534),BN2386,"")</f>
        <v/>
      </c>
      <c r="BP2386" s="122" t="str">
        <f t="shared" ref="BP2386:BP2449" si="394">IF(BM2386&lt;(1-$BK$540),BN2386,"")</f>
        <v/>
      </c>
    </row>
    <row r="2387" spans="26:68" ht="20.100000000000001" customHeight="1" x14ac:dyDescent="0.25">
      <c r="Z2387" s="121">
        <v>1852</v>
      </c>
      <c r="AA2387" s="121">
        <f t="shared" si="387"/>
        <v>3.4080000000000004</v>
      </c>
      <c r="AB2387" s="121">
        <f t="shared" si="388"/>
        <v>1.1991161524345082E-3</v>
      </c>
      <c r="AC2387" s="121">
        <f t="shared" si="389"/>
        <v>0.99967279552650479</v>
      </c>
      <c r="AD2387" s="121">
        <f t="shared" si="390"/>
        <v>1.1991161524345082E-3</v>
      </c>
      <c r="AE2387" s="121" t="str">
        <f t="shared" si="391"/>
        <v/>
      </c>
      <c r="AF2387" s="121" t="str">
        <f t="shared" si="392"/>
        <v/>
      </c>
      <c r="BK2387" s="130"/>
      <c r="BL2387" s="130">
        <f t="shared" ref="BL2387:BL2450" si="395">BL2386+$BO$526</f>
        <v>11.884799999999736</v>
      </c>
      <c r="BM2387" s="147">
        <f t="shared" ref="BM2387:BM2450" si="396">_xlfn.CHISQ.DIST.RT(BL2387,7)</f>
        <v>0.10441149749296892</v>
      </c>
      <c r="BN2387" s="130">
        <f t="shared" ref="BN2387:BN2450" si="397">BM2387-BM2388</f>
        <v>2.1743248053804343E-4</v>
      </c>
      <c r="BO2387" s="130" t="str">
        <f t="shared" si="393"/>
        <v/>
      </c>
      <c r="BP2387" s="122" t="str">
        <f t="shared" si="394"/>
        <v/>
      </c>
    </row>
    <row r="2388" spans="26:68" ht="20.100000000000001" customHeight="1" x14ac:dyDescent="0.25">
      <c r="Z2388" s="121">
        <v>1853</v>
      </c>
      <c r="AA2388" s="121">
        <f t="shared" si="387"/>
        <v>3.4119999999999999</v>
      </c>
      <c r="AB2388" s="121">
        <f t="shared" si="388"/>
        <v>1.1828712502108178E-3</v>
      </c>
      <c r="AC2388" s="121">
        <f t="shared" si="389"/>
        <v>0.99967755943380199</v>
      </c>
      <c r="AD2388" s="121">
        <f t="shared" si="390"/>
        <v>1.1828712502108178E-3</v>
      </c>
      <c r="AE2388" s="121" t="str">
        <f t="shared" si="391"/>
        <v/>
      </c>
      <c r="AF2388" s="121" t="str">
        <f t="shared" si="392"/>
        <v/>
      </c>
      <c r="BK2388" s="130"/>
      <c r="BL2388" s="130">
        <f t="shared" si="395"/>
        <v>11.891199999999735</v>
      </c>
      <c r="BM2388" s="147">
        <f t="shared" si="396"/>
        <v>0.10419406501243088</v>
      </c>
      <c r="BN2388" s="130">
        <f t="shared" si="397"/>
        <v>2.1702963282926868E-4</v>
      </c>
      <c r="BO2388" s="130" t="str">
        <f t="shared" si="393"/>
        <v/>
      </c>
      <c r="BP2388" s="122" t="str">
        <f t="shared" si="394"/>
        <v/>
      </c>
    </row>
    <row r="2389" spans="26:68" ht="20.100000000000001" customHeight="1" x14ac:dyDescent="0.25">
      <c r="Z2389" s="130">
        <v>1854</v>
      </c>
      <c r="AA2389" s="121">
        <f t="shared" si="387"/>
        <v>3.4160000000000004</v>
      </c>
      <c r="AB2389" s="121">
        <f t="shared" si="388"/>
        <v>1.1668277547287043E-3</v>
      </c>
      <c r="AC2389" s="121">
        <f t="shared" si="389"/>
        <v>0.99968225876504779</v>
      </c>
      <c r="AD2389" s="121">
        <f t="shared" si="390"/>
        <v>1.1668277547287043E-3</v>
      </c>
      <c r="AE2389" s="121" t="str">
        <f t="shared" si="391"/>
        <v/>
      </c>
      <c r="AF2389" s="121" t="str">
        <f t="shared" si="392"/>
        <v/>
      </c>
      <c r="AM2389" s="130"/>
      <c r="AZ2389" s="130"/>
      <c r="BK2389" s="130"/>
      <c r="BL2389" s="130">
        <f t="shared" si="395"/>
        <v>11.897599999999734</v>
      </c>
      <c r="BM2389" s="147">
        <f t="shared" si="396"/>
        <v>0.10397703537960161</v>
      </c>
      <c r="BN2389" s="130">
        <f t="shared" si="397"/>
        <v>2.1662737470232174E-4</v>
      </c>
      <c r="BO2389" s="130" t="str">
        <f t="shared" si="393"/>
        <v/>
      </c>
      <c r="BP2389" s="122" t="str">
        <f t="shared" si="394"/>
        <v/>
      </c>
    </row>
    <row r="2390" spans="26:68" ht="20.100000000000001" customHeight="1" x14ac:dyDescent="0.25">
      <c r="Z2390" s="121">
        <v>1855</v>
      </c>
      <c r="AA2390" s="121">
        <f t="shared" si="387"/>
        <v>3.42</v>
      </c>
      <c r="AB2390" s="121">
        <f t="shared" si="388"/>
        <v>1.1509834441784845E-3</v>
      </c>
      <c r="AC2390" s="121">
        <f t="shared" si="389"/>
        <v>0.99968689432141877</v>
      </c>
      <c r="AD2390" s="121">
        <f t="shared" si="390"/>
        <v>1.1509834441784845E-3</v>
      </c>
      <c r="AE2390" s="121" t="str">
        <f t="shared" si="391"/>
        <v/>
      </c>
      <c r="AF2390" s="121" t="str">
        <f t="shared" si="392"/>
        <v/>
      </c>
      <c r="BK2390" s="130"/>
      <c r="BL2390" s="130">
        <f t="shared" si="395"/>
        <v>11.903999999999733</v>
      </c>
      <c r="BM2390" s="147">
        <f t="shared" si="396"/>
        <v>0.10376040800489929</v>
      </c>
      <c r="BN2390" s="130">
        <f t="shared" si="397"/>
        <v>2.1622570581442124E-4</v>
      </c>
      <c r="BO2390" s="130" t="str">
        <f t="shared" si="393"/>
        <v/>
      </c>
      <c r="BP2390" s="122" t="str">
        <f t="shared" si="394"/>
        <v/>
      </c>
    </row>
    <row r="2391" spans="26:68" ht="20.100000000000001" customHeight="1" x14ac:dyDescent="0.25">
      <c r="Z2391" s="121">
        <v>1856</v>
      </c>
      <c r="AA2391" s="121">
        <f t="shared" ref="AA2391:AA2454" si="398">$AA$529+(Z2391*$AA$532)</f>
        <v>3.4240000000000004</v>
      </c>
      <c r="AB2391" s="121">
        <f t="shared" ref="AB2391:AB2454" si="399">_xlfn.NORM.DIST(AA2391,AA$525,AA$526,0)</f>
        <v>1.1353361174069102E-3</v>
      </c>
      <c r="AC2391" s="121">
        <f t="shared" ref="AC2391:AC2454" si="400">_xlfn.NORM.DIST(AA2391,AA$525,AA$526,1)</f>
        <v>0.99969146689524535</v>
      </c>
      <c r="AD2391" s="121">
        <f t="shared" ref="AD2391:AD2454" si="401">IF(OR(AC2391&lt;$AE$531,AC2391&gt;$AE$532),AB2391,"")</f>
        <v>1.1353361174069102E-3</v>
      </c>
      <c r="AE2391" s="121" t="str">
        <f t="shared" ref="AE2391:AE2454" si="402">IF(AND(AC2391&gt;$AE$531,AC2391&lt;$AE$532),AB2391,"")</f>
        <v/>
      </c>
      <c r="AF2391" s="121" t="str">
        <f t="shared" ref="AF2391:AF2454" si="403">IF(AB2391=MAX($AB$535:$AB$2535),AB2391,"")</f>
        <v/>
      </c>
      <c r="BK2391" s="130"/>
      <c r="BL2391" s="130">
        <f t="shared" si="395"/>
        <v>11.910399999999733</v>
      </c>
      <c r="BM2391" s="147">
        <f t="shared" si="396"/>
        <v>0.10354418229908487</v>
      </c>
      <c r="BN2391" s="130">
        <f t="shared" si="397"/>
        <v>2.1582462582095396E-4</v>
      </c>
      <c r="BO2391" s="130" t="str">
        <f t="shared" si="393"/>
        <v/>
      </c>
      <c r="BP2391" s="122" t="str">
        <f t="shared" si="394"/>
        <v/>
      </c>
    </row>
    <row r="2392" spans="26:68" ht="20.100000000000001" customHeight="1" x14ac:dyDescent="0.25">
      <c r="Z2392" s="121">
        <v>1857</v>
      </c>
      <c r="AA2392" s="121">
        <f t="shared" si="398"/>
        <v>3.4279999999999999</v>
      </c>
      <c r="AB2392" s="121">
        <f t="shared" si="399"/>
        <v>1.1198835937766252E-3</v>
      </c>
      <c r="AC2392" s="121">
        <f t="shared" si="400"/>
        <v>0.99969597727009463</v>
      </c>
      <c r="AD2392" s="121">
        <f t="shared" si="401"/>
        <v>1.1198835937766252E-3</v>
      </c>
      <c r="AE2392" s="121" t="str">
        <f t="shared" si="402"/>
        <v/>
      </c>
      <c r="AF2392" s="121" t="str">
        <f t="shared" si="403"/>
        <v/>
      </c>
      <c r="BK2392" s="130"/>
      <c r="BL2392" s="130">
        <f t="shared" si="395"/>
        <v>11.916799999999732</v>
      </c>
      <c r="BM2392" s="147">
        <f t="shared" si="396"/>
        <v>0.10332835767326391</v>
      </c>
      <c r="BN2392" s="130">
        <f t="shared" si="397"/>
        <v>2.1542413437584951E-4</v>
      </c>
      <c r="BO2392" s="130" t="str">
        <f t="shared" si="393"/>
        <v/>
      </c>
      <c r="BP2392" s="122" t="str">
        <f t="shared" si="394"/>
        <v/>
      </c>
    </row>
    <row r="2393" spans="26:68" ht="20.100000000000001" customHeight="1" x14ac:dyDescent="0.25">
      <c r="Z2393" s="121">
        <v>1858</v>
      </c>
      <c r="AA2393" s="121">
        <f t="shared" si="398"/>
        <v>3.4320000000000004</v>
      </c>
      <c r="AB2393" s="121">
        <f t="shared" si="399"/>
        <v>1.1046237130258364E-3</v>
      </c>
      <c r="AC2393" s="121">
        <f t="shared" si="400"/>
        <v>0.99970042622085187</v>
      </c>
      <c r="AD2393" s="121">
        <f t="shared" si="401"/>
        <v>1.1046237130258364E-3</v>
      </c>
      <c r="AE2393" s="121" t="str">
        <f t="shared" si="402"/>
        <v/>
      </c>
      <c r="AF2393" s="121" t="str">
        <f t="shared" si="403"/>
        <v/>
      </c>
      <c r="BK2393" s="130"/>
      <c r="BL2393" s="130">
        <f t="shared" si="395"/>
        <v>11.923199999999731</v>
      </c>
      <c r="BM2393" s="147">
        <f t="shared" si="396"/>
        <v>0.10311293353888806</v>
      </c>
      <c r="BN2393" s="130">
        <f t="shared" si="397"/>
        <v>2.1502423113041458E-4</v>
      </c>
      <c r="BO2393" s="130" t="str">
        <f t="shared" si="393"/>
        <v/>
      </c>
      <c r="BP2393" s="122" t="str">
        <f t="shared" si="394"/>
        <v/>
      </c>
    </row>
    <row r="2394" spans="26:68" ht="20.100000000000001" customHeight="1" x14ac:dyDescent="0.25">
      <c r="Z2394" s="121">
        <v>1859</v>
      </c>
      <c r="AA2394" s="121">
        <f t="shared" si="398"/>
        <v>3.4359999999999999</v>
      </c>
      <c r="AB2394" s="121">
        <f t="shared" si="399"/>
        <v>1.089554335128328E-3</v>
      </c>
      <c r="AC2394" s="121">
        <f t="shared" si="400"/>
        <v>0.99970481451380178</v>
      </c>
      <c r="AD2394" s="121">
        <f t="shared" si="401"/>
        <v>1.089554335128328E-3</v>
      </c>
      <c r="AE2394" s="121" t="str">
        <f t="shared" si="402"/>
        <v/>
      </c>
      <c r="AF2394" s="121" t="str">
        <f t="shared" si="403"/>
        <v/>
      </c>
      <c r="BK2394" s="130"/>
      <c r="BL2394" s="130">
        <f t="shared" si="395"/>
        <v>11.929599999999731</v>
      </c>
      <c r="BM2394" s="147">
        <f t="shared" si="396"/>
        <v>0.10289790930775765</v>
      </c>
      <c r="BN2394" s="130">
        <f t="shared" si="397"/>
        <v>2.1462491573487341E-4</v>
      </c>
      <c r="BO2394" s="130" t="str">
        <f t="shared" si="393"/>
        <v/>
      </c>
      <c r="BP2394" s="122" t="str">
        <f t="shared" si="394"/>
        <v/>
      </c>
    </row>
    <row r="2395" spans="26:68" ht="20.100000000000001" customHeight="1" x14ac:dyDescent="0.25">
      <c r="Z2395" s="130">
        <v>1860</v>
      </c>
      <c r="AA2395" s="121">
        <f t="shared" si="398"/>
        <v>3.4400000000000004</v>
      </c>
      <c r="AB2395" s="121">
        <f t="shared" si="399"/>
        <v>1.0746733401537337E-3</v>
      </c>
      <c r="AC2395" s="121">
        <f t="shared" si="400"/>
        <v>0.9997091429067092</v>
      </c>
      <c r="AD2395" s="121">
        <f t="shared" si="401"/>
        <v>1.0746733401537337E-3</v>
      </c>
      <c r="AE2395" s="121" t="str">
        <f t="shared" si="402"/>
        <v/>
      </c>
      <c r="AF2395" s="121" t="str">
        <f t="shared" si="403"/>
        <v/>
      </c>
      <c r="AM2395" s="130"/>
      <c r="AZ2395" s="130"/>
      <c r="BK2395" s="130"/>
      <c r="BL2395" s="130">
        <f t="shared" si="395"/>
        <v>11.93599999999973</v>
      </c>
      <c r="BM2395" s="147">
        <f t="shared" si="396"/>
        <v>0.10268328439202278</v>
      </c>
      <c r="BN2395" s="130">
        <f t="shared" si="397"/>
        <v>2.142261878372298E-4</v>
      </c>
      <c r="BO2395" s="130" t="str">
        <f t="shared" si="393"/>
        <v/>
      </c>
      <c r="BP2395" s="122" t="str">
        <f t="shared" si="394"/>
        <v/>
      </c>
    </row>
    <row r="2396" spans="26:68" ht="20.100000000000001" customHeight="1" x14ac:dyDescent="0.25">
      <c r="Z2396" s="121">
        <v>1861</v>
      </c>
      <c r="AA2396" s="121">
        <f t="shared" si="398"/>
        <v>3.444</v>
      </c>
      <c r="AB2396" s="121">
        <f t="shared" si="399"/>
        <v>1.0599786281281522E-3</v>
      </c>
      <c r="AC2396" s="121">
        <f t="shared" si="400"/>
        <v>0.99971341214889942</v>
      </c>
      <c r="AD2396" s="121">
        <f t="shared" si="401"/>
        <v>1.0599786281281522E-3</v>
      </c>
      <c r="AE2396" s="121" t="str">
        <f t="shared" si="402"/>
        <v/>
      </c>
      <c r="AF2396" s="121" t="str">
        <f t="shared" si="403"/>
        <v/>
      </c>
      <c r="BK2396" s="130"/>
      <c r="BL2396" s="130">
        <f t="shared" si="395"/>
        <v>11.942399999999729</v>
      </c>
      <c r="BM2396" s="147">
        <f t="shared" si="396"/>
        <v>0.10246905820418555</v>
      </c>
      <c r="BN2396" s="130">
        <f t="shared" si="397"/>
        <v>2.1382804708393321E-4</v>
      </c>
      <c r="BO2396" s="130" t="str">
        <f t="shared" si="393"/>
        <v/>
      </c>
      <c r="BP2396" s="122" t="str">
        <f t="shared" si="394"/>
        <v/>
      </c>
    </row>
    <row r="2397" spans="26:68" ht="20.100000000000001" customHeight="1" x14ac:dyDescent="0.25">
      <c r="Z2397" s="121">
        <v>1862</v>
      </c>
      <c r="AA2397" s="121">
        <f t="shared" si="398"/>
        <v>3.4480000000000004</v>
      </c>
      <c r="AB2397" s="121">
        <f t="shared" si="399"/>
        <v>1.0454681188950439E-3</v>
      </c>
      <c r="AC2397" s="121">
        <f t="shared" si="400"/>
        <v>0.99971762298133715</v>
      </c>
      <c r="AD2397" s="121">
        <f t="shared" si="401"/>
        <v>1.0454681188950439E-3</v>
      </c>
      <c r="AE2397" s="121" t="str">
        <f t="shared" si="402"/>
        <v/>
      </c>
      <c r="AF2397" s="121" t="str">
        <f t="shared" si="403"/>
        <v/>
      </c>
      <c r="BK2397" s="130"/>
      <c r="BL2397" s="130">
        <f t="shared" si="395"/>
        <v>11.948799999999729</v>
      </c>
      <c r="BM2397" s="147">
        <f t="shared" si="396"/>
        <v>0.10225523015710161</v>
      </c>
      <c r="BN2397" s="130">
        <f t="shared" si="397"/>
        <v>2.1343049311918494E-4</v>
      </c>
      <c r="BO2397" s="130" t="str">
        <f t="shared" si="393"/>
        <v/>
      </c>
      <c r="BP2397" s="122" t="str">
        <f t="shared" si="394"/>
        <v/>
      </c>
    </row>
    <row r="2398" spans="26:68" ht="20.100000000000001" customHeight="1" x14ac:dyDescent="0.25">
      <c r="Z2398" s="121">
        <v>1863</v>
      </c>
      <c r="AA2398" s="121">
        <f t="shared" si="398"/>
        <v>3.452</v>
      </c>
      <c r="AB2398" s="121">
        <f t="shared" si="399"/>
        <v>1.0311397519764927E-3</v>
      </c>
      <c r="AC2398" s="121">
        <f t="shared" si="400"/>
        <v>0.9997217761367061</v>
      </c>
      <c r="AD2398" s="121">
        <f t="shared" si="401"/>
        <v>1.0311397519764927E-3</v>
      </c>
      <c r="AE2398" s="121" t="str">
        <f t="shared" si="402"/>
        <v/>
      </c>
      <c r="AF2398" s="121" t="str">
        <f t="shared" si="403"/>
        <v/>
      </c>
      <c r="BK2398" s="130"/>
      <c r="BL2398" s="130">
        <f t="shared" si="395"/>
        <v>11.955199999999728</v>
      </c>
      <c r="BM2398" s="147">
        <f t="shared" si="396"/>
        <v>0.10204179966398243</v>
      </c>
      <c r="BN2398" s="130">
        <f t="shared" si="397"/>
        <v>2.1303352558618704E-4</v>
      </c>
      <c r="BO2398" s="130" t="str">
        <f t="shared" si="393"/>
        <v/>
      </c>
      <c r="BP2398" s="122" t="str">
        <f t="shared" si="394"/>
        <v/>
      </c>
    </row>
    <row r="2399" spans="26:68" ht="20.100000000000001" customHeight="1" x14ac:dyDescent="0.25">
      <c r="Z2399" s="121">
        <v>1864</v>
      </c>
      <c r="AA2399" s="121">
        <f t="shared" si="398"/>
        <v>3.4560000000000004</v>
      </c>
      <c r="AB2399" s="121">
        <f t="shared" si="399"/>
        <v>1.0169914864347626E-3</v>
      </c>
      <c r="AC2399" s="121">
        <f t="shared" si="400"/>
        <v>0.99972587233948729</v>
      </c>
      <c r="AD2399" s="121">
        <f t="shared" si="401"/>
        <v>1.0169914864347626E-3</v>
      </c>
      <c r="AE2399" s="121" t="str">
        <f t="shared" si="402"/>
        <v/>
      </c>
      <c r="AF2399" s="121" t="str">
        <f t="shared" si="403"/>
        <v/>
      </c>
      <c r="BK2399" s="130"/>
      <c r="BL2399" s="130">
        <f t="shared" si="395"/>
        <v>11.961599999999727</v>
      </c>
      <c r="BM2399" s="147">
        <f t="shared" si="396"/>
        <v>0.10182876613839624</v>
      </c>
      <c r="BN2399" s="130">
        <f t="shared" si="397"/>
        <v>2.1263714412547707E-4</v>
      </c>
      <c r="BO2399" s="130" t="str">
        <f t="shared" si="393"/>
        <v/>
      </c>
      <c r="BP2399" s="122" t="str">
        <f t="shared" si="394"/>
        <v/>
      </c>
    </row>
    <row r="2400" spans="26:68" ht="20.100000000000001" customHeight="1" x14ac:dyDescent="0.25">
      <c r="Z2400" s="121">
        <v>1865</v>
      </c>
      <c r="AA2400" s="121">
        <f t="shared" si="398"/>
        <v>3.46</v>
      </c>
      <c r="AB2400" s="121">
        <f t="shared" si="399"/>
        <v>1.0030213007342376E-3</v>
      </c>
      <c r="AC2400" s="121">
        <f t="shared" si="400"/>
        <v>0.99972991230603647</v>
      </c>
      <c r="AD2400" s="121">
        <f t="shared" si="401"/>
        <v>1.0030213007342376E-3</v>
      </c>
      <c r="AE2400" s="121" t="str">
        <f t="shared" si="402"/>
        <v/>
      </c>
      <c r="AF2400" s="121" t="str">
        <f t="shared" si="403"/>
        <v/>
      </c>
      <c r="BK2400" s="130"/>
      <c r="BL2400" s="130">
        <f t="shared" si="395"/>
        <v>11.967999999999726</v>
      </c>
      <c r="BM2400" s="147">
        <f t="shared" si="396"/>
        <v>0.10161612899427076</v>
      </c>
      <c r="BN2400" s="130">
        <f t="shared" si="397"/>
        <v>2.1224134837674602E-4</v>
      </c>
      <c r="BO2400" s="130" t="str">
        <f t="shared" si="393"/>
        <v/>
      </c>
      <c r="BP2400" s="122" t="str">
        <f t="shared" si="394"/>
        <v/>
      </c>
    </row>
    <row r="2401" spans="26:68" ht="20.100000000000001" customHeight="1" x14ac:dyDescent="0.25">
      <c r="Z2401" s="121">
        <v>1866</v>
      </c>
      <c r="AA2401" s="121">
        <f t="shared" si="398"/>
        <v>3.4640000000000004</v>
      </c>
      <c r="AB2401" s="121">
        <f t="shared" si="399"/>
        <v>9.8922719260367419E-4</v>
      </c>
      <c r="AC2401" s="121">
        <f t="shared" si="400"/>
        <v>0.9997338967446624</v>
      </c>
      <c r="AD2401" s="121">
        <f t="shared" si="401"/>
        <v>9.8922719260367419E-4</v>
      </c>
      <c r="AE2401" s="121" t="str">
        <f t="shared" si="402"/>
        <v/>
      </c>
      <c r="AF2401" s="121" t="str">
        <f t="shared" si="403"/>
        <v/>
      </c>
      <c r="BK2401" s="130"/>
      <c r="BL2401" s="130">
        <f t="shared" si="395"/>
        <v>11.974399999999726</v>
      </c>
      <c r="BM2401" s="147">
        <f t="shared" si="396"/>
        <v>0.10140388764589402</v>
      </c>
      <c r="BN2401" s="130">
        <f t="shared" si="397"/>
        <v>2.1184613797683993E-4</v>
      </c>
      <c r="BO2401" s="130" t="str">
        <f t="shared" si="393"/>
        <v/>
      </c>
      <c r="BP2401" s="122" t="str">
        <f t="shared" si="394"/>
        <v/>
      </c>
    </row>
    <row r="2402" spans="26:68" ht="20.100000000000001" customHeight="1" x14ac:dyDescent="0.25">
      <c r="Z2402" s="130">
        <v>1867</v>
      </c>
      <c r="AA2402" s="121">
        <f t="shared" si="398"/>
        <v>3.468</v>
      </c>
      <c r="AB2402" s="121">
        <f t="shared" si="399"/>
        <v>9.7560717889885414E-4</v>
      </c>
      <c r="AC2402" s="121">
        <f t="shared" si="400"/>
        <v>0.99973782635570241</v>
      </c>
      <c r="AD2402" s="121">
        <f t="shared" si="401"/>
        <v>9.7560717889885414E-4</v>
      </c>
      <c r="AE2402" s="121" t="str">
        <f t="shared" si="402"/>
        <v/>
      </c>
      <c r="AF2402" s="121" t="str">
        <f t="shared" si="403"/>
        <v/>
      </c>
      <c r="AM2402" s="130"/>
      <c r="AZ2402" s="130"/>
      <c r="BK2402" s="130"/>
      <c r="BL2402" s="130">
        <f t="shared" si="395"/>
        <v>11.980799999999725</v>
      </c>
      <c r="BM2402" s="147">
        <f t="shared" si="396"/>
        <v>0.10119204150791718</v>
      </c>
      <c r="BN2402" s="130">
        <f t="shared" si="397"/>
        <v>2.1145151256206363E-4</v>
      </c>
      <c r="BO2402" s="130" t="str">
        <f t="shared" si="393"/>
        <v/>
      </c>
      <c r="BP2402" s="122" t="str">
        <f t="shared" si="394"/>
        <v/>
      </c>
    </row>
    <row r="2403" spans="26:68" ht="20.100000000000001" customHeight="1" x14ac:dyDescent="0.25">
      <c r="Z2403" s="121">
        <v>1868</v>
      </c>
      <c r="AA2403" s="121">
        <f t="shared" si="398"/>
        <v>3.4720000000000004</v>
      </c>
      <c r="AB2403" s="121">
        <f t="shared" si="399"/>
        <v>9.6215929546556258E-4</v>
      </c>
      <c r="AC2403" s="121">
        <f t="shared" si="400"/>
        <v>0.99974170183159972</v>
      </c>
      <c r="AD2403" s="121">
        <f t="shared" si="401"/>
        <v>9.6215929546556258E-4</v>
      </c>
      <c r="AE2403" s="121" t="str">
        <f t="shared" si="402"/>
        <v/>
      </c>
      <c r="AF2403" s="121" t="str">
        <f t="shared" si="403"/>
        <v/>
      </c>
      <c r="BK2403" s="130"/>
      <c r="BL2403" s="130">
        <f t="shared" si="395"/>
        <v>11.987199999999724</v>
      </c>
      <c r="BM2403" s="147">
        <f t="shared" si="396"/>
        <v>0.10098058999535511</v>
      </c>
      <c r="BN2403" s="130">
        <f t="shared" si="397"/>
        <v>2.1105747176598799E-4</v>
      </c>
      <c r="BO2403" s="130" t="str">
        <f t="shared" si="393"/>
        <v/>
      </c>
      <c r="BP2403" s="122" t="str">
        <f t="shared" si="394"/>
        <v/>
      </c>
    </row>
    <row r="2404" spans="26:68" ht="20.100000000000001" customHeight="1" x14ac:dyDescent="0.25">
      <c r="Z2404" s="121">
        <v>1869</v>
      </c>
      <c r="AA2404" s="121">
        <f t="shared" si="398"/>
        <v>3.476</v>
      </c>
      <c r="AB2404" s="121">
        <f t="shared" si="399"/>
        <v>9.4888159700299299E-4</v>
      </c>
      <c r="AC2404" s="121">
        <f t="shared" si="400"/>
        <v>0.99974552385697857</v>
      </c>
      <c r="AD2404" s="121">
        <f t="shared" si="401"/>
        <v>9.4888159700299299E-4</v>
      </c>
      <c r="AE2404" s="121" t="str">
        <f t="shared" si="402"/>
        <v/>
      </c>
      <c r="AF2404" s="121" t="str">
        <f t="shared" si="403"/>
        <v/>
      </c>
      <c r="BK2404" s="130"/>
      <c r="BL2404" s="130">
        <f t="shared" si="395"/>
        <v>11.993599999999724</v>
      </c>
      <c r="BM2404" s="147">
        <f t="shared" si="396"/>
        <v>0.10076953252358913</v>
      </c>
      <c r="BN2404" s="130">
        <f t="shared" si="397"/>
        <v>2.1066401522112921E-4</v>
      </c>
      <c r="BO2404" s="130" t="str">
        <f t="shared" si="393"/>
        <v/>
      </c>
      <c r="BP2404" s="122" t="str">
        <f t="shared" si="394"/>
        <v/>
      </c>
    </row>
    <row r="2405" spans="26:68" ht="20.100000000000001" customHeight="1" x14ac:dyDescent="0.25">
      <c r="Z2405" s="121">
        <v>1870</v>
      </c>
      <c r="AA2405" s="121">
        <f t="shared" si="398"/>
        <v>3.4800000000000004</v>
      </c>
      <c r="AB2405" s="121">
        <f t="shared" si="399"/>
        <v>9.3577215692747804E-4</v>
      </c>
      <c r="AC2405" s="121">
        <f t="shared" si="400"/>
        <v>0.99974929310871952</v>
      </c>
      <c r="AD2405" s="121">
        <f t="shared" si="401"/>
        <v>9.3577215692747804E-4</v>
      </c>
      <c r="AE2405" s="121" t="str">
        <f t="shared" si="402"/>
        <v/>
      </c>
      <c r="AF2405" s="121" t="str">
        <f t="shared" si="403"/>
        <v/>
      </c>
      <c r="BK2405" s="130"/>
      <c r="BL2405" s="130">
        <f t="shared" si="395"/>
        <v>11.999999999999723</v>
      </c>
      <c r="BM2405" s="147">
        <f t="shared" si="396"/>
        <v>0.100558868508368</v>
      </c>
      <c r="BN2405" s="130">
        <f t="shared" si="397"/>
        <v>2.1027114255793566E-4</v>
      </c>
      <c r="BO2405" s="130" t="str">
        <f t="shared" si="393"/>
        <v/>
      </c>
      <c r="BP2405" s="122" t="str">
        <f t="shared" si="394"/>
        <v/>
      </c>
    </row>
    <row r="2406" spans="26:68" ht="20.100000000000001" customHeight="1" x14ac:dyDescent="0.25">
      <c r="Z2406" s="121">
        <v>1871</v>
      </c>
      <c r="AA2406" s="121">
        <f t="shared" si="398"/>
        <v>3.484</v>
      </c>
      <c r="AB2406" s="121">
        <f t="shared" si="399"/>
        <v>9.2282906723667468E-4</v>
      </c>
      <c r="AC2406" s="121">
        <f t="shared" si="400"/>
        <v>0.99975301025603369</v>
      </c>
      <c r="AD2406" s="121">
        <f t="shared" si="401"/>
        <v>9.2282906723667468E-4</v>
      </c>
      <c r="AE2406" s="121" t="str">
        <f t="shared" si="402"/>
        <v/>
      </c>
      <c r="AF2406" s="121" t="str">
        <f t="shared" si="403"/>
        <v/>
      </c>
      <c r="BK2406" s="130"/>
      <c r="BL2406" s="130">
        <f t="shared" si="395"/>
        <v>12.006399999999722</v>
      </c>
      <c r="BM2406" s="147">
        <f t="shared" si="396"/>
        <v>0.10034859736581006</v>
      </c>
      <c r="BN2406" s="130">
        <f t="shared" si="397"/>
        <v>2.0987885340505164E-4</v>
      </c>
      <c r="BO2406" s="130" t="str">
        <f t="shared" si="393"/>
        <v/>
      </c>
      <c r="BP2406" s="122" t="str">
        <f t="shared" si="394"/>
        <v/>
      </c>
    </row>
    <row r="2407" spans="26:68" ht="20.100000000000001" customHeight="1" x14ac:dyDescent="0.25">
      <c r="Z2407" s="121">
        <v>1872</v>
      </c>
      <c r="AA2407" s="121">
        <f t="shared" si="398"/>
        <v>3.4880000000000004</v>
      </c>
      <c r="AB2407" s="121">
        <f t="shared" si="399"/>
        <v>9.1005043837408771E-4</v>
      </c>
      <c r="AC2407" s="121">
        <f t="shared" si="400"/>
        <v>0.99975667596053763</v>
      </c>
      <c r="AD2407" s="121">
        <f t="shared" si="401"/>
        <v>9.1005043837408771E-4</v>
      </c>
      <c r="AE2407" s="121" t="str">
        <f t="shared" si="402"/>
        <v/>
      </c>
      <c r="AF2407" s="121" t="str">
        <f t="shared" si="403"/>
        <v/>
      </c>
      <c r="BK2407" s="130"/>
      <c r="BL2407" s="130">
        <f t="shared" si="395"/>
        <v>12.012799999999721</v>
      </c>
      <c r="BM2407" s="147">
        <f t="shared" si="396"/>
        <v>0.10013871851240501</v>
      </c>
      <c r="BN2407" s="130">
        <f t="shared" si="397"/>
        <v>2.0948714738990015E-4</v>
      </c>
      <c r="BO2407" s="130" t="str">
        <f t="shared" si="393"/>
        <v/>
      </c>
      <c r="BP2407" s="122" t="str">
        <f t="shared" si="394"/>
        <v/>
      </c>
    </row>
    <row r="2408" spans="26:68" ht="20.100000000000001" customHeight="1" x14ac:dyDescent="0.25">
      <c r="Z2408" s="130">
        <v>1873</v>
      </c>
      <c r="AA2408" s="121">
        <f t="shared" si="398"/>
        <v>3.492</v>
      </c>
      <c r="AB2408" s="121">
        <f t="shared" si="399"/>
        <v>8.9743439909405621E-4</v>
      </c>
      <c r="AC2408" s="121">
        <f t="shared" si="400"/>
        <v>0.99976029087632601</v>
      </c>
      <c r="AD2408" s="121">
        <f t="shared" si="401"/>
        <v>8.9743439909405621E-4</v>
      </c>
      <c r="AE2408" s="121" t="str">
        <f t="shared" si="402"/>
        <v/>
      </c>
      <c r="AF2408" s="121" t="str">
        <f t="shared" si="403"/>
        <v/>
      </c>
      <c r="AM2408" s="130"/>
      <c r="AZ2408" s="130"/>
      <c r="BK2408" s="130"/>
      <c r="BL2408" s="130">
        <f t="shared" si="395"/>
        <v>12.019199999999721</v>
      </c>
      <c r="BM2408" s="147">
        <f t="shared" si="396"/>
        <v>9.9929231365015109E-2</v>
      </c>
      <c r="BN2408" s="130">
        <f t="shared" si="397"/>
        <v>2.0909602413776707E-4</v>
      </c>
      <c r="BO2408" s="130" t="str">
        <f t="shared" si="393"/>
        <v/>
      </c>
      <c r="BP2408" s="122" t="str">
        <f t="shared" si="394"/>
        <v/>
      </c>
    </row>
    <row r="2409" spans="26:68" ht="20.100000000000001" customHeight="1" x14ac:dyDescent="0.25">
      <c r="Z2409" s="121">
        <v>1874</v>
      </c>
      <c r="AA2409" s="121">
        <f t="shared" si="398"/>
        <v>3.4960000000000004</v>
      </c>
      <c r="AB2409" s="121">
        <f t="shared" si="399"/>
        <v>8.8497909632710399E-4</v>
      </c>
      <c r="AC2409" s="121">
        <f t="shared" si="400"/>
        <v>0.999763855650045</v>
      </c>
      <c r="AD2409" s="121">
        <f t="shared" si="401"/>
        <v>8.8497909632710399E-4</v>
      </c>
      <c r="AE2409" s="121" t="str">
        <f t="shared" si="402"/>
        <v/>
      </c>
      <c r="AF2409" s="121" t="str">
        <f t="shared" si="403"/>
        <v/>
      </c>
      <c r="BK2409" s="130"/>
      <c r="BL2409" s="130">
        <f t="shared" si="395"/>
        <v>12.02559999999972</v>
      </c>
      <c r="BM2409" s="147">
        <f t="shared" si="396"/>
        <v>9.9720135340877342E-2</v>
      </c>
      <c r="BN2409" s="130">
        <f t="shared" si="397"/>
        <v>2.0870548327243943E-4</v>
      </c>
      <c r="BO2409" s="130" t="str">
        <f t="shared" si="393"/>
        <v/>
      </c>
      <c r="BP2409" s="122" t="str">
        <f t="shared" si="394"/>
        <v/>
      </c>
    </row>
    <row r="2410" spans="26:68" ht="20.100000000000001" customHeight="1" x14ac:dyDescent="0.25">
      <c r="Z2410" s="121">
        <v>1875</v>
      </c>
      <c r="AA2410" s="121">
        <f t="shared" si="398"/>
        <v>3.5</v>
      </c>
      <c r="AB2410" s="121">
        <f t="shared" si="399"/>
        <v>8.7268269504576015E-4</v>
      </c>
      <c r="AC2410" s="121">
        <f t="shared" si="400"/>
        <v>0.99976737092096446</v>
      </c>
      <c r="AD2410" s="121">
        <f t="shared" si="401"/>
        <v>8.7268269504576015E-4</v>
      </c>
      <c r="AE2410" s="121" t="str">
        <f t="shared" si="402"/>
        <v/>
      </c>
      <c r="AF2410" s="121" t="str">
        <f t="shared" si="403"/>
        <v/>
      </c>
      <c r="BK2410" s="130"/>
      <c r="BL2410" s="130">
        <f t="shared" si="395"/>
        <v>12.031999999999719</v>
      </c>
      <c r="BM2410" s="147">
        <f t="shared" si="396"/>
        <v>9.9511429857604902E-2</v>
      </c>
      <c r="BN2410" s="130">
        <f t="shared" si="397"/>
        <v>2.0831552441605283E-4</v>
      </c>
      <c r="BO2410" s="130" t="str">
        <f t="shared" si="393"/>
        <v/>
      </c>
      <c r="BP2410" s="122" t="str">
        <f t="shared" si="394"/>
        <v/>
      </c>
    </row>
    <row r="2411" spans="26:68" ht="20.100000000000001" customHeight="1" x14ac:dyDescent="0.25">
      <c r="Z2411" s="121">
        <v>1876</v>
      </c>
      <c r="AA2411" s="121">
        <f t="shared" si="398"/>
        <v>3.5040000000000004</v>
      </c>
      <c r="AB2411" s="121">
        <f t="shared" si="399"/>
        <v>8.6054337813075638E-4</v>
      </c>
      <c r="AC2411" s="121">
        <f t="shared" si="400"/>
        <v>0.99977083732105032</v>
      </c>
      <c r="AD2411" s="121">
        <f t="shared" si="401"/>
        <v>8.6054337813075638E-4</v>
      </c>
      <c r="AE2411" s="121" t="str">
        <f t="shared" si="402"/>
        <v/>
      </c>
      <c r="AF2411" s="121" t="str">
        <f t="shared" si="403"/>
        <v/>
      </c>
      <c r="BK2411" s="130"/>
      <c r="BL2411" s="130">
        <f t="shared" si="395"/>
        <v>12.038399999999719</v>
      </c>
      <c r="BM2411" s="147">
        <f t="shared" si="396"/>
        <v>9.9303114333188849E-2</v>
      </c>
      <c r="BN2411" s="130">
        <f t="shared" si="397"/>
        <v>2.0792614718893876E-4</v>
      </c>
      <c r="BO2411" s="130" t="str">
        <f t="shared" si="393"/>
        <v/>
      </c>
      <c r="BP2411" s="122" t="str">
        <f t="shared" si="394"/>
        <v/>
      </c>
    </row>
    <row r="2412" spans="26:68" ht="20.100000000000001" customHeight="1" x14ac:dyDescent="0.25">
      <c r="Z2412" s="121">
        <v>1877</v>
      </c>
      <c r="AA2412" s="121">
        <f t="shared" si="398"/>
        <v>3.508</v>
      </c>
      <c r="AB2412" s="121">
        <f t="shared" si="399"/>
        <v>8.4855934623771106E-4</v>
      </c>
      <c r="AC2412" s="121">
        <f t="shared" si="400"/>
        <v>0.9997742554750354</v>
      </c>
      <c r="AD2412" s="121">
        <f t="shared" si="401"/>
        <v>8.4855934623771106E-4</v>
      </c>
      <c r="AE2412" s="121" t="str">
        <f t="shared" si="402"/>
        <v/>
      </c>
      <c r="AF2412" s="121" t="str">
        <f t="shared" si="403"/>
        <v/>
      </c>
      <c r="BK2412" s="130"/>
      <c r="BL2412" s="130">
        <f t="shared" si="395"/>
        <v>12.044799999999718</v>
      </c>
      <c r="BM2412" s="147">
        <f t="shared" si="396"/>
        <v>9.9095188185999911E-2</v>
      </c>
      <c r="BN2412" s="130">
        <f t="shared" si="397"/>
        <v>2.0753735121006867E-4</v>
      </c>
      <c r="BO2412" s="130" t="str">
        <f t="shared" si="393"/>
        <v/>
      </c>
      <c r="BP2412" s="122" t="str">
        <f t="shared" si="394"/>
        <v/>
      </c>
    </row>
    <row r="2413" spans="26:68" ht="20.100000000000001" customHeight="1" x14ac:dyDescent="0.25">
      <c r="Z2413" s="121">
        <v>1878</v>
      </c>
      <c r="AA2413" s="121">
        <f t="shared" si="398"/>
        <v>3.5120000000000005</v>
      </c>
      <c r="AB2413" s="121">
        <f t="shared" si="399"/>
        <v>8.3672881766420589E-4</v>
      </c>
      <c r="AC2413" s="121">
        <f t="shared" si="400"/>
        <v>0.99977762600049058</v>
      </c>
      <c r="AD2413" s="121">
        <f t="shared" si="401"/>
        <v>8.3672881766420589E-4</v>
      </c>
      <c r="AE2413" s="121" t="str">
        <f t="shared" si="402"/>
        <v/>
      </c>
      <c r="AF2413" s="121" t="str">
        <f t="shared" si="403"/>
        <v/>
      </c>
      <c r="BK2413" s="130"/>
      <c r="BL2413" s="130">
        <f t="shared" si="395"/>
        <v>12.051199999999717</v>
      </c>
      <c r="BM2413" s="147">
        <f t="shared" si="396"/>
        <v>9.8887650834789842E-2</v>
      </c>
      <c r="BN2413" s="130">
        <f t="shared" si="397"/>
        <v>2.0714913609644336E-4</v>
      </c>
      <c r="BO2413" s="130" t="str">
        <f t="shared" si="393"/>
        <v/>
      </c>
      <c r="BP2413" s="122" t="str">
        <f t="shared" si="394"/>
        <v/>
      </c>
    </row>
    <row r="2414" spans="26:68" ht="20.100000000000001" customHeight="1" x14ac:dyDescent="0.25">
      <c r="Z2414" s="121">
        <v>1879</v>
      </c>
      <c r="AA2414" s="121">
        <f t="shared" si="398"/>
        <v>3.516</v>
      </c>
      <c r="AB2414" s="121">
        <f t="shared" si="399"/>
        <v>8.2505002821736E-4</v>
      </c>
      <c r="AC2414" s="121">
        <f t="shared" si="400"/>
        <v>0.99978094950789476</v>
      </c>
      <c r="AD2414" s="121">
        <f t="shared" si="401"/>
        <v>8.2505002821736E-4</v>
      </c>
      <c r="AE2414" s="121" t="str">
        <f t="shared" si="402"/>
        <v/>
      </c>
      <c r="AF2414" s="121" t="str">
        <f t="shared" si="403"/>
        <v/>
      </c>
      <c r="BK2414" s="130"/>
      <c r="BL2414" s="130">
        <f t="shared" si="395"/>
        <v>12.057599999999717</v>
      </c>
      <c r="BM2414" s="147">
        <f t="shared" si="396"/>
        <v>9.8680501698693399E-2</v>
      </c>
      <c r="BN2414" s="130">
        <f t="shared" si="397"/>
        <v>2.0676150146364813E-4</v>
      </c>
      <c r="BO2414" s="130" t="str">
        <f t="shared" si="393"/>
        <v/>
      </c>
      <c r="BP2414" s="122" t="str">
        <f t="shared" si="394"/>
        <v/>
      </c>
    </row>
    <row r="2415" spans="26:68" ht="20.100000000000001" customHeight="1" x14ac:dyDescent="0.25">
      <c r="Z2415" s="130">
        <v>1880</v>
      </c>
      <c r="AA2415" s="121">
        <f t="shared" si="398"/>
        <v>3.5200000000000005</v>
      </c>
      <c r="AB2415" s="121">
        <f t="shared" si="399"/>
        <v>8.1352123108180689E-4</v>
      </c>
      <c r="AC2415" s="121">
        <f t="shared" si="400"/>
        <v>0.99978422660070532</v>
      </c>
      <c r="AD2415" s="121">
        <f t="shared" si="401"/>
        <v>8.1352123108180689E-4</v>
      </c>
      <c r="AE2415" s="121" t="str">
        <f t="shared" si="402"/>
        <v/>
      </c>
      <c r="AF2415" s="121" t="str">
        <f t="shared" si="403"/>
        <v/>
      </c>
      <c r="AM2415" s="130"/>
      <c r="AZ2415" s="130"/>
      <c r="BK2415" s="130"/>
      <c r="BL2415" s="130">
        <f t="shared" si="395"/>
        <v>12.063999999999716</v>
      </c>
      <c r="BM2415" s="147">
        <f t="shared" si="396"/>
        <v>9.847374019722975E-2</v>
      </c>
      <c r="BN2415" s="130">
        <f t="shared" si="397"/>
        <v>2.0637444692550577E-4</v>
      </c>
      <c r="BO2415" s="130" t="str">
        <f t="shared" si="393"/>
        <v/>
      </c>
      <c r="BP2415" s="122" t="str">
        <f t="shared" si="394"/>
        <v/>
      </c>
    </row>
    <row r="2416" spans="26:68" ht="20.100000000000001" customHeight="1" x14ac:dyDescent="0.25">
      <c r="Z2416" s="121">
        <v>1881</v>
      </c>
      <c r="AA2416" s="121">
        <f t="shared" si="398"/>
        <v>3.524</v>
      </c>
      <c r="AB2416" s="121">
        <f t="shared" si="399"/>
        <v>8.0214069668818296E-4</v>
      </c>
      <c r="AC2416" s="121">
        <f t="shared" si="400"/>
        <v>0.99978745787542633</v>
      </c>
      <c r="AD2416" s="121">
        <f t="shared" si="401"/>
        <v>8.0214069668818296E-4</v>
      </c>
      <c r="AE2416" s="121" t="str">
        <f t="shared" si="402"/>
        <v/>
      </c>
      <c r="AF2416" s="121" t="str">
        <f t="shared" si="403"/>
        <v/>
      </c>
      <c r="BK2416" s="130"/>
      <c r="BL2416" s="130">
        <f t="shared" si="395"/>
        <v>12.070399999999715</v>
      </c>
      <c r="BM2416" s="147">
        <f t="shared" si="396"/>
        <v>9.8267365750304245E-2</v>
      </c>
      <c r="BN2416" s="130">
        <f t="shared" si="397"/>
        <v>2.0598797209435415E-4</v>
      </c>
      <c r="BO2416" s="130" t="str">
        <f t="shared" si="393"/>
        <v/>
      </c>
      <c r="BP2416" s="122" t="str">
        <f t="shared" si="394"/>
        <v/>
      </c>
    </row>
    <row r="2417" spans="26:68" ht="20.100000000000001" customHeight="1" x14ac:dyDescent="0.25">
      <c r="Z2417" s="121">
        <v>1882</v>
      </c>
      <c r="AA2417" s="121">
        <f t="shared" si="398"/>
        <v>3.5280000000000005</v>
      </c>
      <c r="AB2417" s="121">
        <f t="shared" si="399"/>
        <v>7.9090671258203685E-4</v>
      </c>
      <c r="AC2417" s="121">
        <f t="shared" si="400"/>
        <v>0.99979064392167838</v>
      </c>
      <c r="AD2417" s="121">
        <f t="shared" si="401"/>
        <v>7.9090671258203685E-4</v>
      </c>
      <c r="AE2417" s="121" t="str">
        <f t="shared" si="402"/>
        <v/>
      </c>
      <c r="AF2417" s="121" t="str">
        <f t="shared" si="403"/>
        <v/>
      </c>
      <c r="BK2417" s="130"/>
      <c r="BL2417" s="130">
        <f t="shared" si="395"/>
        <v>12.076799999999714</v>
      </c>
      <c r="BM2417" s="147">
        <f t="shared" si="396"/>
        <v>9.8061377778209891E-2</v>
      </c>
      <c r="BN2417" s="130">
        <f t="shared" si="397"/>
        <v>2.0560207658074092E-4</v>
      </c>
      <c r="BO2417" s="130" t="str">
        <f t="shared" si="393"/>
        <v/>
      </c>
      <c r="BP2417" s="122" t="str">
        <f t="shared" si="394"/>
        <v/>
      </c>
    </row>
    <row r="2418" spans="26:68" ht="20.100000000000001" customHeight="1" x14ac:dyDescent="0.25">
      <c r="Z2418" s="121">
        <v>1883</v>
      </c>
      <c r="AA2418" s="121">
        <f t="shared" si="398"/>
        <v>3.532</v>
      </c>
      <c r="AB2418" s="121">
        <f t="shared" si="399"/>
        <v>7.7981758329325466E-4</v>
      </c>
      <c r="AC2418" s="121">
        <f t="shared" si="400"/>
        <v>0.99979378532226604</v>
      </c>
      <c r="AD2418" s="121">
        <f t="shared" si="401"/>
        <v>7.7981758329325466E-4</v>
      </c>
      <c r="AE2418" s="121" t="str">
        <f t="shared" si="402"/>
        <v/>
      </c>
      <c r="AF2418" s="121" t="str">
        <f t="shared" si="403"/>
        <v/>
      </c>
      <c r="BK2418" s="130"/>
      <c r="BL2418" s="130">
        <f t="shared" si="395"/>
        <v>12.083199999999714</v>
      </c>
      <c r="BM2418" s="147">
        <f t="shared" si="396"/>
        <v>9.785577570162915E-2</v>
      </c>
      <c r="BN2418" s="130">
        <f t="shared" si="397"/>
        <v>2.0521675999396471E-4</v>
      </c>
      <c r="BO2418" s="130" t="str">
        <f t="shared" si="393"/>
        <v/>
      </c>
      <c r="BP2418" s="122" t="str">
        <f t="shared" si="394"/>
        <v/>
      </c>
    </row>
    <row r="2419" spans="26:68" ht="20.100000000000001" customHeight="1" x14ac:dyDescent="0.25">
      <c r="Z2419" s="121">
        <v>1884</v>
      </c>
      <c r="AA2419" s="121">
        <f t="shared" si="398"/>
        <v>3.5360000000000005</v>
      </c>
      <c r="AB2419" s="121">
        <f t="shared" si="399"/>
        <v>7.6887163020592116E-4</v>
      </c>
      <c r="AC2419" s="121">
        <f t="shared" si="400"/>
        <v>0.99979688265324562</v>
      </c>
      <c r="AD2419" s="121">
        <f t="shared" si="401"/>
        <v>7.6887163020592116E-4</v>
      </c>
      <c r="AE2419" s="121" t="str">
        <f t="shared" si="402"/>
        <v/>
      </c>
      <c r="AF2419" s="121" t="str">
        <f t="shared" si="403"/>
        <v/>
      </c>
      <c r="BK2419" s="130"/>
      <c r="BL2419" s="130">
        <f t="shared" si="395"/>
        <v>12.089599999999713</v>
      </c>
      <c r="BM2419" s="147">
        <f t="shared" si="396"/>
        <v>9.7650558941635185E-2</v>
      </c>
      <c r="BN2419" s="130">
        <f t="shared" si="397"/>
        <v>2.048320219412425E-4</v>
      </c>
      <c r="BO2419" s="130" t="str">
        <f t="shared" si="393"/>
        <v/>
      </c>
      <c r="BP2419" s="122" t="str">
        <f t="shared" si="394"/>
        <v/>
      </c>
    </row>
    <row r="2420" spans="26:68" ht="20.100000000000001" customHeight="1" x14ac:dyDescent="0.25">
      <c r="Z2420" s="121">
        <v>1885</v>
      </c>
      <c r="AA2420" s="121">
        <f t="shared" si="398"/>
        <v>3.54</v>
      </c>
      <c r="AB2420" s="121">
        <f t="shared" si="399"/>
        <v>7.580671914287103E-4</v>
      </c>
      <c r="AC2420" s="121">
        <f t="shared" si="400"/>
        <v>0.99979993648399268</v>
      </c>
      <c r="AD2420" s="121">
        <f t="shared" si="401"/>
        <v>7.580671914287103E-4</v>
      </c>
      <c r="AE2420" s="121" t="str">
        <f t="shared" si="402"/>
        <v/>
      </c>
      <c r="AF2420" s="121" t="str">
        <f t="shared" si="403"/>
        <v/>
      </c>
      <c r="BK2420" s="130"/>
      <c r="BL2420" s="130">
        <f t="shared" si="395"/>
        <v>12.095999999999712</v>
      </c>
      <c r="BM2420" s="147">
        <f t="shared" si="396"/>
        <v>9.7445726919693942E-2</v>
      </c>
      <c r="BN2420" s="130">
        <f t="shared" si="397"/>
        <v>2.044478620287643E-4</v>
      </c>
      <c r="BO2420" s="130" t="str">
        <f t="shared" si="393"/>
        <v/>
      </c>
      <c r="BP2420" s="122" t="str">
        <f t="shared" si="394"/>
        <v/>
      </c>
    </row>
    <row r="2421" spans="26:68" ht="20.100000000000001" customHeight="1" x14ac:dyDescent="0.25">
      <c r="Z2421" s="130">
        <v>1886</v>
      </c>
      <c r="AA2421" s="121">
        <f t="shared" si="398"/>
        <v>3.5440000000000005</v>
      </c>
      <c r="AB2421" s="121">
        <f t="shared" si="399"/>
        <v>7.4740262166571856E-4</v>
      </c>
      <c r="AC2421" s="121">
        <f t="shared" si="400"/>
        <v>0.99980294737726838</v>
      </c>
      <c r="AD2421" s="121">
        <f t="shared" si="401"/>
        <v>7.4740262166571856E-4</v>
      </c>
      <c r="AE2421" s="121" t="str">
        <f t="shared" si="402"/>
        <v/>
      </c>
      <c r="AF2421" s="121" t="str">
        <f t="shared" si="403"/>
        <v/>
      </c>
      <c r="AM2421" s="130"/>
      <c r="AZ2421" s="130"/>
      <c r="BK2421" s="130"/>
      <c r="BL2421" s="130">
        <f t="shared" si="395"/>
        <v>12.102399999999712</v>
      </c>
      <c r="BM2421" s="147">
        <f t="shared" si="396"/>
        <v>9.7241279057665178E-2</v>
      </c>
      <c r="BN2421" s="130">
        <f t="shared" si="397"/>
        <v>2.0406427986058295E-4</v>
      </c>
      <c r="BO2421" s="130" t="str">
        <f t="shared" si="393"/>
        <v/>
      </c>
      <c r="BP2421" s="122" t="str">
        <f t="shared" si="394"/>
        <v/>
      </c>
    </row>
    <row r="2422" spans="26:68" ht="20.100000000000001" customHeight="1" x14ac:dyDescent="0.25">
      <c r="Z2422" s="121">
        <v>1887</v>
      </c>
      <c r="AA2422" s="121">
        <f t="shared" si="398"/>
        <v>3.548</v>
      </c>
      <c r="AB2422" s="121">
        <f t="shared" si="399"/>
        <v>7.3687629208784005E-4</v>
      </c>
      <c r="AC2422" s="121">
        <f t="shared" si="400"/>
        <v>0.99980591588928558</v>
      </c>
      <c r="AD2422" s="121">
        <f t="shared" si="401"/>
        <v>7.3687629208784005E-4</v>
      </c>
      <c r="AE2422" s="121" t="str">
        <f t="shared" si="402"/>
        <v/>
      </c>
      <c r="AF2422" s="121" t="str">
        <f t="shared" si="403"/>
        <v/>
      </c>
      <c r="BK2422" s="130"/>
      <c r="BL2422" s="130">
        <f t="shared" si="395"/>
        <v>12.108799999999711</v>
      </c>
      <c r="BM2422" s="147">
        <f t="shared" si="396"/>
        <v>9.7037214777804595E-2</v>
      </c>
      <c r="BN2422" s="130">
        <f t="shared" si="397"/>
        <v>2.0368127503973821E-4</v>
      </c>
      <c r="BO2422" s="130" t="str">
        <f t="shared" si="393"/>
        <v/>
      </c>
      <c r="BP2422" s="122" t="str">
        <f t="shared" si="394"/>
        <v/>
      </c>
    </row>
    <row r="2423" spans="26:68" ht="20.100000000000001" customHeight="1" x14ac:dyDescent="0.25">
      <c r="Z2423" s="121">
        <v>1888</v>
      </c>
      <c r="AA2423" s="121">
        <f t="shared" si="398"/>
        <v>3.5520000000000005</v>
      </c>
      <c r="AB2423" s="121">
        <f t="shared" si="399"/>
        <v>7.2648659020459975E-4</v>
      </c>
      <c r="AC2423" s="121">
        <f t="shared" si="400"/>
        <v>0.99980884256977454</v>
      </c>
      <c r="AD2423" s="121">
        <f t="shared" si="401"/>
        <v>7.2648659020459975E-4</v>
      </c>
      <c r="AE2423" s="121" t="str">
        <f t="shared" si="402"/>
        <v/>
      </c>
      <c r="AF2423" s="121" t="str">
        <f t="shared" si="403"/>
        <v/>
      </c>
      <c r="BK2423" s="130"/>
      <c r="BL2423" s="130">
        <f t="shared" si="395"/>
        <v>12.11519999999971</v>
      </c>
      <c r="BM2423" s="147">
        <f t="shared" si="396"/>
        <v>9.6833533502764857E-2</v>
      </c>
      <c r="BN2423" s="130">
        <f t="shared" si="397"/>
        <v>2.0329884716721591E-4</v>
      </c>
      <c r="BO2423" s="130" t="str">
        <f t="shared" si="393"/>
        <v/>
      </c>
      <c r="BP2423" s="122" t="str">
        <f t="shared" si="394"/>
        <v/>
      </c>
    </row>
    <row r="2424" spans="26:68" ht="20.100000000000001" customHeight="1" x14ac:dyDescent="0.25">
      <c r="Z2424" s="121">
        <v>1889</v>
      </c>
      <c r="AA2424" s="121">
        <f t="shared" si="398"/>
        <v>3.556</v>
      </c>
      <c r="AB2424" s="121">
        <f t="shared" si="399"/>
        <v>7.1623191973653271E-4</v>
      </c>
      <c r="AC2424" s="121">
        <f t="shared" si="400"/>
        <v>0.99981172796204831</v>
      </c>
      <c r="AD2424" s="121">
        <f t="shared" si="401"/>
        <v>7.1623191973653271E-4</v>
      </c>
      <c r="AE2424" s="121" t="str">
        <f t="shared" si="402"/>
        <v/>
      </c>
      <c r="AF2424" s="121" t="str">
        <f t="shared" si="403"/>
        <v/>
      </c>
      <c r="BK2424" s="130"/>
      <c r="BL2424" s="130">
        <f t="shared" si="395"/>
        <v>12.121599999999709</v>
      </c>
      <c r="BM2424" s="147">
        <f t="shared" si="396"/>
        <v>9.6630234655597641E-2</v>
      </c>
      <c r="BN2424" s="130">
        <f t="shared" si="397"/>
        <v>2.0291699584297496E-4</v>
      </c>
      <c r="BO2424" s="130" t="str">
        <f t="shared" si="393"/>
        <v/>
      </c>
      <c r="BP2424" s="122" t="str">
        <f t="shared" si="394"/>
        <v/>
      </c>
    </row>
    <row r="2425" spans="26:68" ht="20.100000000000001" customHeight="1" x14ac:dyDescent="0.25">
      <c r="Z2425" s="121">
        <v>1890</v>
      </c>
      <c r="AA2425" s="121">
        <f t="shared" si="398"/>
        <v>3.5600000000000005</v>
      </c>
      <c r="AB2425" s="121">
        <f t="shared" si="399"/>
        <v>7.0611070048803501E-4</v>
      </c>
      <c r="AC2425" s="121">
        <f t="shared" si="400"/>
        <v>0.99981457260306672</v>
      </c>
      <c r="AD2425" s="121">
        <f t="shared" si="401"/>
        <v>7.0611070048803501E-4</v>
      </c>
      <c r="AE2425" s="121" t="str">
        <f t="shared" si="402"/>
        <v/>
      </c>
      <c r="AF2425" s="121" t="str">
        <f t="shared" si="403"/>
        <v/>
      </c>
      <c r="BK2425" s="130"/>
      <c r="BL2425" s="130">
        <f t="shared" si="395"/>
        <v>12.127999999999709</v>
      </c>
      <c r="BM2425" s="147">
        <f t="shared" si="396"/>
        <v>9.6427317659754666E-2</v>
      </c>
      <c r="BN2425" s="130">
        <f t="shared" si="397"/>
        <v>2.0253572066482317E-4</v>
      </c>
      <c r="BO2425" s="130" t="str">
        <f t="shared" si="393"/>
        <v/>
      </c>
      <c r="BP2425" s="122" t="str">
        <f t="shared" si="394"/>
        <v/>
      </c>
    </row>
    <row r="2426" spans="26:68" ht="20.100000000000001" customHeight="1" x14ac:dyDescent="0.25">
      <c r="Z2426" s="121">
        <v>1891</v>
      </c>
      <c r="AA2426" s="121">
        <f t="shared" si="398"/>
        <v>3.5640000000000001</v>
      </c>
      <c r="AB2426" s="121">
        <f t="shared" si="399"/>
        <v>6.9612136822076872E-4</v>
      </c>
      <c r="AC2426" s="121">
        <f t="shared" si="400"/>
        <v>0.99981737702350082</v>
      </c>
      <c r="AD2426" s="121">
        <f t="shared" si="401"/>
        <v>6.9612136822076872E-4</v>
      </c>
      <c r="AE2426" s="121" t="str">
        <f t="shared" si="402"/>
        <v/>
      </c>
      <c r="AF2426" s="121" t="str">
        <f t="shared" si="403"/>
        <v/>
      </c>
      <c r="BK2426" s="130"/>
      <c r="BL2426" s="130">
        <f t="shared" si="395"/>
        <v>12.134399999999708</v>
      </c>
      <c r="BM2426" s="147">
        <f t="shared" si="396"/>
        <v>9.6224781939089843E-2</v>
      </c>
      <c r="BN2426" s="130">
        <f t="shared" si="397"/>
        <v>2.0215502122979123E-4</v>
      </c>
      <c r="BO2426" s="130" t="str">
        <f t="shared" si="393"/>
        <v/>
      </c>
      <c r="BP2426" s="122" t="str">
        <f t="shared" si="394"/>
        <v/>
      </c>
    </row>
    <row r="2427" spans="26:68" ht="20.100000000000001" customHeight="1" x14ac:dyDescent="0.25">
      <c r="Z2427" s="121">
        <v>1892</v>
      </c>
      <c r="AA2427" s="121">
        <f t="shared" si="398"/>
        <v>3.5680000000000005</v>
      </c>
      <c r="AB2427" s="121">
        <f t="shared" si="399"/>
        <v>6.8626237452755121E-4</v>
      </c>
      <c r="AC2427" s="121">
        <f t="shared" si="400"/>
        <v>0.99982014174779654</v>
      </c>
      <c r="AD2427" s="121">
        <f t="shared" si="401"/>
        <v>6.8626237452755121E-4</v>
      </c>
      <c r="AE2427" s="121" t="str">
        <f t="shared" si="402"/>
        <v/>
      </c>
      <c r="AF2427" s="121" t="str">
        <f t="shared" si="403"/>
        <v/>
      </c>
      <c r="BK2427" s="130"/>
      <c r="BL2427" s="130">
        <f t="shared" si="395"/>
        <v>12.140799999999707</v>
      </c>
      <c r="BM2427" s="147">
        <f t="shared" si="396"/>
        <v>9.6022626917860052E-2</v>
      </c>
      <c r="BN2427" s="130">
        <f t="shared" si="397"/>
        <v>2.0177489713259222E-4</v>
      </c>
      <c r="BO2427" s="130" t="str">
        <f t="shared" si="393"/>
        <v/>
      </c>
      <c r="BP2427" s="122" t="str">
        <f t="shared" si="394"/>
        <v/>
      </c>
    </row>
    <row r="2428" spans="26:68" ht="20.100000000000001" customHeight="1" x14ac:dyDescent="0.25">
      <c r="Z2428" s="130">
        <v>1893</v>
      </c>
      <c r="AA2428" s="121">
        <f t="shared" si="398"/>
        <v>3.5720000000000001</v>
      </c>
      <c r="AB2428" s="121">
        <f t="shared" si="399"/>
        <v>6.7653218670680473E-4</v>
      </c>
      <c r="AC2428" s="121">
        <f t="shared" si="400"/>
        <v>0.99982286729423753</v>
      </c>
      <c r="AD2428" s="121">
        <f t="shared" si="401"/>
        <v>6.7653218670680473E-4</v>
      </c>
      <c r="AE2428" s="121" t="str">
        <f t="shared" si="402"/>
        <v/>
      </c>
      <c r="AF2428" s="121" t="str">
        <f t="shared" si="403"/>
        <v/>
      </c>
      <c r="AM2428" s="130"/>
      <c r="AZ2428" s="130"/>
      <c r="BK2428" s="130"/>
      <c r="BL2428" s="130">
        <f t="shared" si="395"/>
        <v>12.147199999999707</v>
      </c>
      <c r="BM2428" s="147">
        <f t="shared" si="396"/>
        <v>9.5820852020727459E-2</v>
      </c>
      <c r="BN2428" s="130">
        <f t="shared" si="397"/>
        <v>2.0139534796707881E-4</v>
      </c>
      <c r="BO2428" s="130" t="str">
        <f t="shared" si="393"/>
        <v/>
      </c>
      <c r="BP2428" s="122" t="str">
        <f t="shared" si="394"/>
        <v/>
      </c>
    </row>
    <row r="2429" spans="26:68" ht="20.100000000000001" customHeight="1" x14ac:dyDescent="0.25">
      <c r="Z2429" s="121">
        <v>1894</v>
      </c>
      <c r="AA2429" s="121">
        <f t="shared" si="398"/>
        <v>3.5760000000000005</v>
      </c>
      <c r="AB2429" s="121">
        <f t="shared" si="399"/>
        <v>6.6692928763750108E-4</v>
      </c>
      <c r="AC2429" s="121">
        <f t="shared" si="400"/>
        <v>0.99982555417500785</v>
      </c>
      <c r="AD2429" s="121">
        <f t="shared" si="401"/>
        <v>6.6692928763750108E-4</v>
      </c>
      <c r="AE2429" s="121" t="str">
        <f t="shared" si="402"/>
        <v/>
      </c>
      <c r="AF2429" s="121" t="str">
        <f t="shared" si="403"/>
        <v/>
      </c>
      <c r="BK2429" s="130"/>
      <c r="BL2429" s="130">
        <f t="shared" si="395"/>
        <v>12.153599999999706</v>
      </c>
      <c r="BM2429" s="147">
        <f t="shared" si="396"/>
        <v>9.5619456672760381E-2</v>
      </c>
      <c r="BN2429" s="130">
        <f t="shared" si="397"/>
        <v>2.0101637332531341E-4</v>
      </c>
      <c r="BO2429" s="130" t="str">
        <f t="shared" si="393"/>
        <v/>
      </c>
      <c r="BP2429" s="122" t="str">
        <f t="shared" si="394"/>
        <v/>
      </c>
    </row>
    <row r="2430" spans="26:68" ht="20.100000000000001" customHeight="1" x14ac:dyDescent="0.25">
      <c r="Z2430" s="121">
        <v>1895</v>
      </c>
      <c r="AA2430" s="121">
        <f t="shared" si="398"/>
        <v>3.58</v>
      </c>
      <c r="AB2430" s="121">
        <f t="shared" si="399"/>
        <v>6.5745217565467645E-4</v>
      </c>
      <c r="AC2430" s="121">
        <f t="shared" si="400"/>
        <v>0.99982820289625407</v>
      </c>
      <c r="AD2430" s="121">
        <f t="shared" si="401"/>
        <v>6.5745217565467645E-4</v>
      </c>
      <c r="AE2430" s="121" t="str">
        <f t="shared" si="402"/>
        <v/>
      </c>
      <c r="AF2430" s="121" t="str">
        <f t="shared" si="403"/>
        <v/>
      </c>
      <c r="BK2430" s="130"/>
      <c r="BL2430" s="130">
        <f t="shared" si="395"/>
        <v>12.159999999999705</v>
      </c>
      <c r="BM2430" s="147">
        <f t="shared" si="396"/>
        <v>9.5418440299435067E-2</v>
      </c>
      <c r="BN2430" s="130">
        <f t="shared" si="397"/>
        <v>2.0063797279776252E-4</v>
      </c>
      <c r="BO2430" s="130" t="str">
        <f t="shared" si="393"/>
        <v/>
      </c>
      <c r="BP2430" s="122" t="str">
        <f t="shared" si="394"/>
        <v/>
      </c>
    </row>
    <row r="2431" spans="26:68" ht="20.100000000000001" customHeight="1" x14ac:dyDescent="0.25">
      <c r="Z2431" s="121">
        <v>1896</v>
      </c>
      <c r="AA2431" s="121">
        <f t="shared" si="398"/>
        <v>3.5840000000000005</v>
      </c>
      <c r="AB2431" s="121">
        <f t="shared" si="399"/>
        <v>6.480993644254466E-4</v>
      </c>
      <c r="AC2431" s="121">
        <f t="shared" si="400"/>
        <v>0.99983081395814677</v>
      </c>
      <c r="AD2431" s="121">
        <f t="shared" si="401"/>
        <v>6.480993644254466E-4</v>
      </c>
      <c r="AE2431" s="121" t="str">
        <f t="shared" si="402"/>
        <v/>
      </c>
      <c r="AF2431" s="121" t="str">
        <f t="shared" si="403"/>
        <v/>
      </c>
      <c r="BK2431" s="130"/>
      <c r="BL2431" s="130">
        <f t="shared" si="395"/>
        <v>12.166399999999705</v>
      </c>
      <c r="BM2431" s="147">
        <f t="shared" si="396"/>
        <v>9.5217802326637305E-2</v>
      </c>
      <c r="BN2431" s="130">
        <f t="shared" si="397"/>
        <v>2.002601459738379E-4</v>
      </c>
      <c r="BO2431" s="130" t="str">
        <f t="shared" si="393"/>
        <v/>
      </c>
      <c r="BP2431" s="122" t="str">
        <f t="shared" si="394"/>
        <v/>
      </c>
    </row>
    <row r="2432" spans="26:68" ht="20.100000000000001" customHeight="1" x14ac:dyDescent="0.25">
      <c r="Z2432" s="121">
        <v>1897</v>
      </c>
      <c r="AA2432" s="121">
        <f t="shared" si="398"/>
        <v>3.5880000000000001</v>
      </c>
      <c r="AB2432" s="121">
        <f t="shared" si="399"/>
        <v>6.388693828256049E-4</v>
      </c>
      <c r="AC2432" s="121">
        <f t="shared" si="400"/>
        <v>0.99983338785494169</v>
      </c>
      <c r="AD2432" s="121">
        <f t="shared" si="401"/>
        <v>6.388693828256049E-4</v>
      </c>
      <c r="AE2432" s="121" t="str">
        <f t="shared" si="402"/>
        <v/>
      </c>
      <c r="AF2432" s="121" t="str">
        <f t="shared" si="403"/>
        <v/>
      </c>
      <c r="BK2432" s="130"/>
      <c r="BL2432" s="130">
        <f t="shared" si="395"/>
        <v>12.172799999999704</v>
      </c>
      <c r="BM2432" s="147">
        <f t="shared" si="396"/>
        <v>9.5017542180663467E-2</v>
      </c>
      <c r="BN2432" s="130">
        <f t="shared" si="397"/>
        <v>1.9988289244098068E-4</v>
      </c>
      <c r="BO2432" s="130" t="str">
        <f t="shared" si="393"/>
        <v/>
      </c>
      <c r="BP2432" s="122" t="str">
        <f t="shared" si="394"/>
        <v/>
      </c>
    </row>
    <row r="2433" spans="26:68" ht="20.100000000000001" customHeight="1" x14ac:dyDescent="0.25">
      <c r="Z2433" s="121">
        <v>1898</v>
      </c>
      <c r="AA2433" s="121">
        <f t="shared" si="398"/>
        <v>3.5920000000000005</v>
      </c>
      <c r="AB2433" s="121">
        <f t="shared" si="399"/>
        <v>6.297607748167284E-4</v>
      </c>
      <c r="AC2433" s="121">
        <f t="shared" si="400"/>
        <v>0.99983592507504016</v>
      </c>
      <c r="AD2433" s="121">
        <f t="shared" si="401"/>
        <v>6.297607748167284E-4</v>
      </c>
      <c r="AE2433" s="121" t="str">
        <f t="shared" si="402"/>
        <v/>
      </c>
      <c r="AF2433" s="121" t="str">
        <f t="shared" si="403"/>
        <v/>
      </c>
      <c r="BK2433" s="130"/>
      <c r="BL2433" s="130">
        <f t="shared" si="395"/>
        <v>12.179199999999703</v>
      </c>
      <c r="BM2433" s="147">
        <f t="shared" si="396"/>
        <v>9.4817659288222486E-2</v>
      </c>
      <c r="BN2433" s="130">
        <f t="shared" si="397"/>
        <v>1.9950621178538297E-4</v>
      </c>
      <c r="BO2433" s="130" t="str">
        <f t="shared" si="393"/>
        <v/>
      </c>
      <c r="BP2433" s="122" t="str">
        <f t="shared" si="394"/>
        <v/>
      </c>
    </row>
    <row r="2434" spans="26:68" ht="20.100000000000001" customHeight="1" x14ac:dyDescent="0.25">
      <c r="Z2434" s="130">
        <v>1899</v>
      </c>
      <c r="AA2434" s="121">
        <f t="shared" si="398"/>
        <v>3.5960000000000001</v>
      </c>
      <c r="AB2434" s="121">
        <f t="shared" si="399"/>
        <v>6.2077209932386967E-4</v>
      </c>
      <c r="AC2434" s="121">
        <f t="shared" si="400"/>
        <v>0.99983842610104956</v>
      </c>
      <c r="AD2434" s="121">
        <f t="shared" si="401"/>
        <v>6.2077209932386967E-4</v>
      </c>
      <c r="AE2434" s="121" t="str">
        <f t="shared" si="402"/>
        <v/>
      </c>
      <c r="AF2434" s="121" t="str">
        <f t="shared" si="403"/>
        <v/>
      </c>
      <c r="AM2434" s="130"/>
      <c r="AZ2434" s="130"/>
      <c r="BK2434" s="130"/>
      <c r="BL2434" s="130">
        <f t="shared" si="395"/>
        <v>12.185599999999702</v>
      </c>
      <c r="BM2434" s="147">
        <f t="shared" si="396"/>
        <v>9.4618153076437103E-2</v>
      </c>
      <c r="BN2434" s="130">
        <f t="shared" si="397"/>
        <v>1.9913010359187688E-4</v>
      </c>
      <c r="BO2434" s="130" t="str">
        <f t="shared" si="393"/>
        <v/>
      </c>
      <c r="BP2434" s="122" t="str">
        <f t="shared" si="394"/>
        <v/>
      </c>
    </row>
    <row r="2435" spans="26:68" ht="20.100000000000001" customHeight="1" x14ac:dyDescent="0.25">
      <c r="Z2435" s="121">
        <v>1900</v>
      </c>
      <c r="AA2435" s="121">
        <f t="shared" si="398"/>
        <v>3.6000000000000005</v>
      </c>
      <c r="AB2435" s="121">
        <f t="shared" si="399"/>
        <v>6.1190193011377092E-4</v>
      </c>
      <c r="AC2435" s="121">
        <f t="shared" si="400"/>
        <v>0.99984089140984245</v>
      </c>
      <c r="AD2435" s="121">
        <f t="shared" si="401"/>
        <v>6.1190193011377092E-4</v>
      </c>
      <c r="AE2435" s="121" t="str">
        <f t="shared" si="402"/>
        <v/>
      </c>
      <c r="AF2435" s="121" t="str">
        <f t="shared" si="403"/>
        <v/>
      </c>
      <c r="BK2435" s="130"/>
      <c r="BL2435" s="130">
        <f t="shared" si="395"/>
        <v>12.191999999999702</v>
      </c>
      <c r="BM2435" s="147">
        <f t="shared" si="396"/>
        <v>9.4419022972845226E-2</v>
      </c>
      <c r="BN2435" s="130">
        <f t="shared" si="397"/>
        <v>1.9875456744379572E-4</v>
      </c>
      <c r="BO2435" s="130" t="str">
        <f t="shared" si="393"/>
        <v/>
      </c>
      <c r="BP2435" s="122" t="str">
        <f t="shared" si="394"/>
        <v/>
      </c>
    </row>
    <row r="2436" spans="26:68" ht="20.100000000000001" customHeight="1" x14ac:dyDescent="0.25">
      <c r="Z2436" s="121">
        <v>1901</v>
      </c>
      <c r="AA2436" s="121">
        <f t="shared" si="398"/>
        <v>3.6040000000000001</v>
      </c>
      <c r="AB2436" s="121">
        <f t="shared" si="399"/>
        <v>6.0314885567366774E-4</v>
      </c>
      <c r="AC2436" s="121">
        <f t="shared" si="400"/>
        <v>0.99984332147261612</v>
      </c>
      <c r="AD2436" s="121">
        <f t="shared" si="401"/>
        <v>6.0314885567366774E-4</v>
      </c>
      <c r="AE2436" s="121" t="str">
        <f t="shared" si="402"/>
        <v/>
      </c>
      <c r="AF2436" s="121" t="str">
        <f t="shared" si="403"/>
        <v/>
      </c>
      <c r="BK2436" s="130"/>
      <c r="BL2436" s="130">
        <f t="shared" si="395"/>
        <v>12.198399999999701</v>
      </c>
      <c r="BM2436" s="147">
        <f t="shared" si="396"/>
        <v>9.4220268405401431E-2</v>
      </c>
      <c r="BN2436" s="130">
        <f t="shared" si="397"/>
        <v>1.9837960292290457E-4</v>
      </c>
      <c r="BO2436" s="130" t="str">
        <f t="shared" si="393"/>
        <v/>
      </c>
      <c r="BP2436" s="122" t="str">
        <f t="shared" si="394"/>
        <v/>
      </c>
    </row>
    <row r="2437" spans="26:68" ht="20.100000000000001" customHeight="1" x14ac:dyDescent="0.25">
      <c r="Z2437" s="121">
        <v>1902</v>
      </c>
      <c r="AA2437" s="121">
        <f t="shared" si="398"/>
        <v>3.6080000000000005</v>
      </c>
      <c r="AB2437" s="121">
        <f t="shared" si="399"/>
        <v>5.9451147909062214E-4</v>
      </c>
      <c r="AC2437" s="121">
        <f t="shared" si="400"/>
        <v>0.99984571675495104</v>
      </c>
      <c r="AD2437" s="121">
        <f t="shared" si="401"/>
        <v>5.9451147909062214E-4</v>
      </c>
      <c r="AE2437" s="121" t="str">
        <f t="shared" si="402"/>
        <v/>
      </c>
      <c r="AF2437" s="121" t="str">
        <f t="shared" si="403"/>
        <v/>
      </c>
      <c r="BK2437" s="130"/>
      <c r="BL2437" s="130">
        <f t="shared" si="395"/>
        <v>12.2047999999997</v>
      </c>
      <c r="BM2437" s="147">
        <f t="shared" si="396"/>
        <v>9.4021888802478526E-2</v>
      </c>
      <c r="BN2437" s="130">
        <f t="shared" si="397"/>
        <v>1.980052096096363E-4</v>
      </c>
      <c r="BO2437" s="130" t="str">
        <f t="shared" si="393"/>
        <v/>
      </c>
      <c r="BP2437" s="122" t="str">
        <f t="shared" si="394"/>
        <v/>
      </c>
    </row>
    <row r="2438" spans="26:68" ht="20.100000000000001" customHeight="1" x14ac:dyDescent="0.25">
      <c r="Z2438" s="121">
        <v>1903</v>
      </c>
      <c r="AA2438" s="121">
        <f t="shared" si="398"/>
        <v>3.6120000000000001</v>
      </c>
      <c r="AB2438" s="121">
        <f t="shared" si="399"/>
        <v>5.859884179314559E-4</v>
      </c>
      <c r="AC2438" s="121">
        <f t="shared" si="400"/>
        <v>0.99984807771686879</v>
      </c>
      <c r="AD2438" s="121">
        <f t="shared" si="401"/>
        <v>5.859884179314559E-4</v>
      </c>
      <c r="AE2438" s="121" t="str">
        <f t="shared" si="402"/>
        <v/>
      </c>
      <c r="AF2438" s="121" t="str">
        <f t="shared" si="403"/>
        <v/>
      </c>
      <c r="BK2438" s="130"/>
      <c r="BL2438" s="130">
        <f t="shared" si="395"/>
        <v>12.2111999999997</v>
      </c>
      <c r="BM2438" s="147">
        <f t="shared" si="396"/>
        <v>9.382388359286889E-2</v>
      </c>
      <c r="BN2438" s="130">
        <f t="shared" si="397"/>
        <v>1.9763138708292494E-4</v>
      </c>
      <c r="BO2438" s="130" t="str">
        <f t="shared" si="393"/>
        <v/>
      </c>
      <c r="BP2438" s="122" t="str">
        <f t="shared" si="394"/>
        <v/>
      </c>
    </row>
    <row r="2439" spans="26:68" ht="20.100000000000001" customHeight="1" x14ac:dyDescent="0.25">
      <c r="Z2439" s="121">
        <v>1904</v>
      </c>
      <c r="AA2439" s="121">
        <f t="shared" si="398"/>
        <v>3.6160000000000005</v>
      </c>
      <c r="AB2439" s="121">
        <f t="shared" si="399"/>
        <v>5.7757830412321731E-4</v>
      </c>
      <c r="AC2439" s="121">
        <f t="shared" si="400"/>
        <v>0.99985040481289034</v>
      </c>
      <c r="AD2439" s="121">
        <f t="shared" si="401"/>
        <v>5.7757830412321731E-4</v>
      </c>
      <c r="AE2439" s="121" t="str">
        <f t="shared" si="402"/>
        <v/>
      </c>
      <c r="AF2439" s="121" t="str">
        <f t="shared" si="403"/>
        <v/>
      </c>
      <c r="BK2439" s="130"/>
      <c r="BL2439" s="130">
        <f t="shared" si="395"/>
        <v>12.217599999999699</v>
      </c>
      <c r="BM2439" s="147">
        <f t="shared" si="396"/>
        <v>9.3626252205785965E-2</v>
      </c>
      <c r="BN2439" s="130">
        <f t="shared" si="397"/>
        <v>1.9725813492062205E-4</v>
      </c>
      <c r="BO2439" s="130" t="str">
        <f t="shared" si="393"/>
        <v/>
      </c>
      <c r="BP2439" s="122" t="str">
        <f t="shared" si="394"/>
        <v/>
      </c>
    </row>
    <row r="2440" spans="26:68" ht="20.100000000000001" customHeight="1" x14ac:dyDescent="0.25">
      <c r="Z2440" s="121">
        <v>1905</v>
      </c>
      <c r="AA2440" s="121">
        <f t="shared" si="398"/>
        <v>3.62</v>
      </c>
      <c r="AB2440" s="121">
        <f t="shared" si="399"/>
        <v>5.6927978383425261E-4</v>
      </c>
      <c r="AC2440" s="121">
        <f t="shared" si="400"/>
        <v>0.99985269849209257</v>
      </c>
      <c r="AD2440" s="121">
        <f t="shared" si="401"/>
        <v>5.6927978383425261E-4</v>
      </c>
      <c r="AE2440" s="121" t="str">
        <f t="shared" si="402"/>
        <v/>
      </c>
      <c r="AF2440" s="121" t="str">
        <f t="shared" si="403"/>
        <v/>
      </c>
      <c r="BK2440" s="130"/>
      <c r="BL2440" s="130">
        <f t="shared" si="395"/>
        <v>12.223999999999698</v>
      </c>
      <c r="BM2440" s="147">
        <f t="shared" si="396"/>
        <v>9.3428994070865343E-2</v>
      </c>
      <c r="BN2440" s="130">
        <f t="shared" si="397"/>
        <v>1.9688545269865021E-4</v>
      </c>
      <c r="BO2440" s="130" t="str">
        <f t="shared" si="393"/>
        <v/>
      </c>
      <c r="BP2440" s="122" t="str">
        <f t="shared" si="394"/>
        <v/>
      </c>
    </row>
    <row r="2441" spans="26:68" ht="20.100000000000001" customHeight="1" x14ac:dyDescent="0.25">
      <c r="Z2441" s="130">
        <v>1906</v>
      </c>
      <c r="AA2441" s="121">
        <f t="shared" si="398"/>
        <v>3.6240000000000006</v>
      </c>
      <c r="AB2441" s="121">
        <f t="shared" si="399"/>
        <v>5.610915173558204E-4</v>
      </c>
      <c r="AC2441" s="121">
        <f t="shared" si="400"/>
        <v>0.99985495919816547</v>
      </c>
      <c r="AD2441" s="121">
        <f t="shared" si="401"/>
        <v>5.610915173558204E-4</v>
      </c>
      <c r="AE2441" s="121" t="str">
        <f t="shared" si="402"/>
        <v/>
      </c>
      <c r="AF2441" s="121" t="str">
        <f t="shared" si="403"/>
        <v/>
      </c>
      <c r="AM2441" s="130"/>
      <c r="AZ2441" s="130"/>
      <c r="BK2441" s="130"/>
      <c r="BL2441" s="130">
        <f t="shared" si="395"/>
        <v>12.230399999999698</v>
      </c>
      <c r="BM2441" s="147">
        <f t="shared" si="396"/>
        <v>9.3232108618166692E-2</v>
      </c>
      <c r="BN2441" s="130">
        <f t="shared" si="397"/>
        <v>1.9651333999186338E-4</v>
      </c>
      <c r="BO2441" s="130" t="str">
        <f t="shared" si="393"/>
        <v/>
      </c>
      <c r="BP2441" s="122" t="str">
        <f t="shared" si="394"/>
        <v/>
      </c>
    </row>
    <row r="2442" spans="26:68" ht="20.100000000000001" customHeight="1" x14ac:dyDescent="0.25">
      <c r="Z2442" s="121">
        <v>1907</v>
      </c>
      <c r="AA2442" s="121">
        <f t="shared" si="398"/>
        <v>3.6280000000000001</v>
      </c>
      <c r="AB2442" s="121">
        <f t="shared" si="399"/>
        <v>5.530121789843179E-4</v>
      </c>
      <c r="AC2442" s="121">
        <f t="shared" si="400"/>
        <v>0.99985718736946827</v>
      </c>
      <c r="AD2442" s="121">
        <f t="shared" si="401"/>
        <v>5.530121789843179E-4</v>
      </c>
      <c r="AE2442" s="121" t="str">
        <f t="shared" si="402"/>
        <v/>
      </c>
      <c r="AF2442" s="121" t="str">
        <f t="shared" si="403"/>
        <v/>
      </c>
      <c r="BK2442" s="130"/>
      <c r="BL2442" s="130">
        <f t="shared" si="395"/>
        <v>12.236799999999697</v>
      </c>
      <c r="BM2442" s="147">
        <f t="shared" si="396"/>
        <v>9.3035595278174829E-2</v>
      </c>
      <c r="BN2442" s="130">
        <f t="shared" si="397"/>
        <v>1.9614179637379714E-4</v>
      </c>
      <c r="BO2442" s="130" t="str">
        <f t="shared" si="393"/>
        <v/>
      </c>
      <c r="BP2442" s="122" t="str">
        <f t="shared" si="394"/>
        <v/>
      </c>
    </row>
    <row r="2443" spans="26:68" ht="20.100000000000001" customHeight="1" x14ac:dyDescent="0.25">
      <c r="Z2443" s="121">
        <v>1908</v>
      </c>
      <c r="AA2443" s="121">
        <f t="shared" si="398"/>
        <v>3.6320000000000006</v>
      </c>
      <c r="AB2443" s="121">
        <f t="shared" si="399"/>
        <v>5.4504045690405474E-4</v>
      </c>
      <c r="AC2443" s="121">
        <f t="shared" si="400"/>
        <v>0.99985938343908509</v>
      </c>
      <c r="AD2443" s="121">
        <f t="shared" si="401"/>
        <v>5.4504045690405474E-4</v>
      </c>
      <c r="AE2443" s="121" t="str">
        <f t="shared" si="402"/>
        <v/>
      </c>
      <c r="AF2443" s="121" t="str">
        <f t="shared" si="403"/>
        <v/>
      </c>
      <c r="BK2443" s="130"/>
      <c r="BL2443" s="130">
        <f t="shared" si="395"/>
        <v>12.243199999999696</v>
      </c>
      <c r="BM2443" s="147">
        <f t="shared" si="396"/>
        <v>9.2839453481801032E-2</v>
      </c>
      <c r="BN2443" s="130">
        <f t="shared" si="397"/>
        <v>1.9577082141629398E-4</v>
      </c>
      <c r="BO2443" s="130" t="str">
        <f t="shared" si="393"/>
        <v/>
      </c>
      <c r="BP2443" s="122" t="str">
        <f t="shared" si="394"/>
        <v/>
      </c>
    </row>
    <row r="2444" spans="26:68" ht="20.100000000000001" customHeight="1" x14ac:dyDescent="0.25">
      <c r="Z2444" s="121">
        <v>1909</v>
      </c>
      <c r="AA2444" s="121">
        <f t="shared" si="398"/>
        <v>3.6360000000000001</v>
      </c>
      <c r="AB2444" s="121">
        <f t="shared" si="399"/>
        <v>5.3717505307064139E-4</v>
      </c>
      <c r="AC2444" s="121">
        <f t="shared" si="400"/>
        <v>0.99986154783488057</v>
      </c>
      <c r="AD2444" s="121">
        <f t="shared" si="401"/>
        <v>5.3717505307064139E-4</v>
      </c>
      <c r="AE2444" s="121" t="str">
        <f t="shared" si="402"/>
        <v/>
      </c>
      <c r="AF2444" s="121" t="str">
        <f t="shared" si="403"/>
        <v/>
      </c>
      <c r="BK2444" s="130"/>
      <c r="BL2444" s="130">
        <f t="shared" si="395"/>
        <v>12.249599999999695</v>
      </c>
      <c r="BM2444" s="147">
        <f t="shared" si="396"/>
        <v>9.2643682660384738E-2</v>
      </c>
      <c r="BN2444" s="130">
        <f t="shared" si="397"/>
        <v>1.9540041469014169E-4</v>
      </c>
      <c r="BO2444" s="130" t="str">
        <f t="shared" si="393"/>
        <v/>
      </c>
      <c r="BP2444" s="122" t="str">
        <f t="shared" si="394"/>
        <v/>
      </c>
    </row>
    <row r="2445" spans="26:68" ht="20.100000000000001" customHeight="1" x14ac:dyDescent="0.25">
      <c r="Z2445" s="121">
        <v>1910</v>
      </c>
      <c r="AA2445" s="121">
        <f t="shared" si="398"/>
        <v>3.6400000000000006</v>
      </c>
      <c r="AB2445" s="121">
        <f t="shared" si="399"/>
        <v>5.2941468309493378E-4</v>
      </c>
      <c r="AC2445" s="121">
        <f t="shared" si="400"/>
        <v>0.99986368097955425</v>
      </c>
      <c r="AD2445" s="121">
        <f t="shared" si="401"/>
        <v>5.2941468309493378E-4</v>
      </c>
      <c r="AE2445" s="121" t="str">
        <f t="shared" si="402"/>
        <v/>
      </c>
      <c r="AF2445" s="121" t="str">
        <f t="shared" si="403"/>
        <v/>
      </c>
      <c r="BK2445" s="130"/>
      <c r="BL2445" s="130">
        <f t="shared" si="395"/>
        <v>12.255999999999695</v>
      </c>
      <c r="BM2445" s="147">
        <f t="shared" si="396"/>
        <v>9.2448282245694596E-2</v>
      </c>
      <c r="BN2445" s="130">
        <f t="shared" si="397"/>
        <v>1.9503057576461535E-4</v>
      </c>
      <c r="BO2445" s="130" t="str">
        <f t="shared" si="393"/>
        <v/>
      </c>
      <c r="BP2445" s="122" t="str">
        <f t="shared" si="394"/>
        <v/>
      </c>
    </row>
    <row r="2446" spans="26:68" ht="20.100000000000001" customHeight="1" x14ac:dyDescent="0.25">
      <c r="Z2446" s="121">
        <v>1911</v>
      </c>
      <c r="AA2446" s="121">
        <f t="shared" si="398"/>
        <v>3.6440000000000001</v>
      </c>
      <c r="AB2446" s="121">
        <f t="shared" si="399"/>
        <v>5.2175807612759965E-4</v>
      </c>
      <c r="AC2446" s="121">
        <f t="shared" si="400"/>
        <v>0.99986578329069531</v>
      </c>
      <c r="AD2446" s="121">
        <f t="shared" si="401"/>
        <v>5.2175807612759965E-4</v>
      </c>
      <c r="AE2446" s="121" t="str">
        <f t="shared" si="402"/>
        <v/>
      </c>
      <c r="AF2446" s="121" t="str">
        <f t="shared" si="403"/>
        <v/>
      </c>
      <c r="BK2446" s="130"/>
      <c r="BL2446" s="130">
        <f t="shared" si="395"/>
        <v>12.262399999999694</v>
      </c>
      <c r="BM2446" s="147">
        <f t="shared" si="396"/>
        <v>9.2253251669929981E-2</v>
      </c>
      <c r="BN2446" s="130">
        <f t="shared" si="397"/>
        <v>1.9466130420767169E-4</v>
      </c>
      <c r="BO2446" s="130" t="str">
        <f t="shared" si="393"/>
        <v/>
      </c>
      <c r="BP2446" s="122" t="str">
        <f t="shared" si="394"/>
        <v/>
      </c>
    </row>
    <row r="2447" spans="26:68" ht="20.100000000000001" customHeight="1" x14ac:dyDescent="0.25">
      <c r="Z2447" s="130">
        <v>1912</v>
      </c>
      <c r="AA2447" s="121">
        <f t="shared" si="398"/>
        <v>3.6480000000000006</v>
      </c>
      <c r="AB2447" s="121">
        <f t="shared" si="399"/>
        <v>5.1420397474424221E-4</v>
      </c>
      <c r="AC2447" s="121">
        <f t="shared" si="400"/>
        <v>0.99986785518083676</v>
      </c>
      <c r="AD2447" s="121">
        <f t="shared" si="401"/>
        <v>5.1420397474424221E-4</v>
      </c>
      <c r="AE2447" s="121" t="str">
        <f t="shared" si="402"/>
        <v/>
      </c>
      <c r="AF2447" s="121" t="str">
        <f t="shared" si="403"/>
        <v/>
      </c>
      <c r="AM2447" s="130"/>
      <c r="AZ2447" s="130"/>
      <c r="BK2447" s="130"/>
      <c r="BL2447" s="130">
        <f t="shared" si="395"/>
        <v>12.268799999999693</v>
      </c>
      <c r="BM2447" s="147">
        <f t="shared" si="396"/>
        <v>9.2058590365722309E-2</v>
      </c>
      <c r="BN2447" s="130">
        <f t="shared" si="397"/>
        <v>1.9429259958562983E-4</v>
      </c>
      <c r="BO2447" s="130" t="str">
        <f t="shared" si="393"/>
        <v/>
      </c>
      <c r="BP2447" s="122" t="str">
        <f t="shared" si="394"/>
        <v/>
      </c>
    </row>
    <row r="2448" spans="26:68" ht="20.100000000000001" customHeight="1" x14ac:dyDescent="0.25">
      <c r="Z2448" s="121">
        <v>1913</v>
      </c>
      <c r="AA2448" s="121">
        <f t="shared" si="398"/>
        <v>3.6520000000000001</v>
      </c>
      <c r="AB2448" s="121">
        <f t="shared" si="399"/>
        <v>5.0675113483115172E-4</v>
      </c>
      <c r="AC2448" s="121">
        <f t="shared" si="400"/>
        <v>0.99986989705750806</v>
      </c>
      <c r="AD2448" s="121">
        <f t="shared" si="401"/>
        <v>5.0675113483115172E-4</v>
      </c>
      <c r="AE2448" s="121" t="str">
        <f t="shared" si="402"/>
        <v/>
      </c>
      <c r="AF2448" s="121" t="str">
        <f t="shared" si="403"/>
        <v/>
      </c>
      <c r="BK2448" s="130"/>
      <c r="BL2448" s="130">
        <f t="shared" si="395"/>
        <v>12.275199999999693</v>
      </c>
      <c r="BM2448" s="147">
        <f t="shared" si="396"/>
        <v>9.1864297766136679E-2</v>
      </c>
      <c r="BN2448" s="130">
        <f t="shared" si="397"/>
        <v>1.9392446146429543E-4</v>
      </c>
      <c r="BO2448" s="130" t="str">
        <f t="shared" si="393"/>
        <v/>
      </c>
      <c r="BP2448" s="122" t="str">
        <f t="shared" si="394"/>
        <v/>
      </c>
    </row>
    <row r="2449" spans="26:68" ht="20.100000000000001" customHeight="1" x14ac:dyDescent="0.25">
      <c r="Z2449" s="121">
        <v>1914</v>
      </c>
      <c r="AA2449" s="121">
        <f t="shared" si="398"/>
        <v>3.6560000000000006</v>
      </c>
      <c r="AB2449" s="121">
        <f t="shared" si="399"/>
        <v>4.9939832547162227E-4</v>
      </c>
      <c r="AC2449" s="121">
        <f t="shared" si="400"/>
        <v>0.99987190932328884</v>
      </c>
      <c r="AD2449" s="121">
        <f t="shared" si="401"/>
        <v>4.9939832547162227E-4</v>
      </c>
      <c r="AE2449" s="121" t="str">
        <f t="shared" si="402"/>
        <v/>
      </c>
      <c r="AF2449" s="121" t="str">
        <f t="shared" si="403"/>
        <v/>
      </c>
      <c r="BK2449" s="130"/>
      <c r="BL2449" s="130">
        <f t="shared" si="395"/>
        <v>12.281599999999692</v>
      </c>
      <c r="BM2449" s="147">
        <f t="shared" si="396"/>
        <v>9.1670373304672384E-2</v>
      </c>
      <c r="BN2449" s="130">
        <f t="shared" si="397"/>
        <v>1.9355688940704552E-4</v>
      </c>
      <c r="BO2449" s="130" t="str">
        <f t="shared" si="393"/>
        <v/>
      </c>
      <c r="BP2449" s="122" t="str">
        <f t="shared" si="394"/>
        <v/>
      </c>
    </row>
    <row r="2450" spans="26:68" ht="20.100000000000001" customHeight="1" x14ac:dyDescent="0.25">
      <c r="Z2450" s="121">
        <v>1915</v>
      </c>
      <c r="AA2450" s="121">
        <f t="shared" si="398"/>
        <v>3.66</v>
      </c>
      <c r="AB2450" s="121">
        <f t="shared" si="399"/>
        <v>4.9214432883289312E-4</v>
      </c>
      <c r="AC2450" s="121">
        <f t="shared" si="400"/>
        <v>0.99987389237586155</v>
      </c>
      <c r="AD2450" s="121">
        <f t="shared" si="401"/>
        <v>4.9214432883289312E-4</v>
      </c>
      <c r="AE2450" s="121" t="str">
        <f t="shared" si="402"/>
        <v/>
      </c>
      <c r="AF2450" s="121" t="str">
        <f t="shared" si="403"/>
        <v/>
      </c>
      <c r="BK2450" s="130"/>
      <c r="BL2450" s="130">
        <f t="shared" si="395"/>
        <v>12.287999999999691</v>
      </c>
      <c r="BM2450" s="147">
        <f t="shared" si="396"/>
        <v>9.1476816415265338E-2</v>
      </c>
      <c r="BN2450" s="130">
        <f t="shared" si="397"/>
        <v>1.9318988297674367E-4</v>
      </c>
      <c r="BO2450" s="130" t="str">
        <f t="shared" ref="BO2450:BO2513" si="404">IF(BM2450&lt;(1-$BK$534),BN2450,"")</f>
        <v/>
      </c>
      <c r="BP2450" s="122" t="str">
        <f t="shared" ref="BP2450:BP2513" si="405">IF(BM2450&lt;(1-$BK$540),BN2450,"")</f>
        <v/>
      </c>
    </row>
    <row r="2451" spans="26:68" ht="20.100000000000001" customHeight="1" x14ac:dyDescent="0.25">
      <c r="Z2451" s="121">
        <v>1916</v>
      </c>
      <c r="AA2451" s="121">
        <f t="shared" si="398"/>
        <v>3.6640000000000006</v>
      </c>
      <c r="AB2451" s="121">
        <f t="shared" si="399"/>
        <v>4.8498794005366944E-4</v>
      </c>
      <c r="AC2451" s="121">
        <f t="shared" si="400"/>
        <v>0.99987584660806283</v>
      </c>
      <c r="AD2451" s="121">
        <f t="shared" si="401"/>
        <v>4.8498794005366944E-4</v>
      </c>
      <c r="AE2451" s="121" t="str">
        <f t="shared" si="402"/>
        <v/>
      </c>
      <c r="AF2451" s="121" t="str">
        <f t="shared" si="403"/>
        <v/>
      </c>
      <c r="BK2451" s="130"/>
      <c r="BL2451" s="130">
        <f t="shared" ref="BL2451:BL2514" si="406">BL2450+$BO$526</f>
        <v>12.29439999999969</v>
      </c>
      <c r="BM2451" s="147">
        <f t="shared" ref="BM2451:BM2514" si="407">_xlfn.CHISQ.DIST.RT(BL2451,7)</f>
        <v>9.1283626532288595E-2</v>
      </c>
      <c r="BN2451" s="130">
        <f t="shared" ref="BN2451:BN2514" si="408">BM2451-BM2452</f>
        <v>1.9282344173479626E-4</v>
      </c>
      <c r="BO2451" s="130" t="str">
        <f t="shared" si="404"/>
        <v/>
      </c>
      <c r="BP2451" s="122" t="str">
        <f t="shared" si="405"/>
        <v/>
      </c>
    </row>
    <row r="2452" spans="26:68" ht="20.100000000000001" customHeight="1" x14ac:dyDescent="0.25">
      <c r="Z2452" s="121">
        <v>1917</v>
      </c>
      <c r="AA2452" s="121">
        <f t="shared" si="398"/>
        <v>3.6680000000000001</v>
      </c>
      <c r="AB2452" s="121">
        <f t="shared" si="399"/>
        <v>4.7792796713226453E-4</v>
      </c>
      <c r="AC2452" s="121">
        <f t="shared" si="400"/>
        <v>0.99987777240793585</v>
      </c>
      <c r="AD2452" s="121">
        <f t="shared" si="401"/>
        <v>4.7792796713226453E-4</v>
      </c>
      <c r="AE2452" s="121" t="str">
        <f t="shared" si="402"/>
        <v/>
      </c>
      <c r="AF2452" s="121" t="str">
        <f t="shared" si="403"/>
        <v/>
      </c>
      <c r="BK2452" s="130"/>
      <c r="BL2452" s="130">
        <f t="shared" si="406"/>
        <v>12.30079999999969</v>
      </c>
      <c r="BM2452" s="147">
        <f t="shared" si="407"/>
        <v>9.1090803090553799E-2</v>
      </c>
      <c r="BN2452" s="130">
        <f t="shared" si="408"/>
        <v>1.9245756524091662E-4</v>
      </c>
      <c r="BO2452" s="130" t="str">
        <f t="shared" si="404"/>
        <v/>
      </c>
      <c r="BP2452" s="122" t="str">
        <f t="shared" si="405"/>
        <v/>
      </c>
    </row>
    <row r="2453" spans="26:68" ht="20.100000000000001" customHeight="1" x14ac:dyDescent="0.25">
      <c r="Z2453" s="121">
        <v>1918</v>
      </c>
      <c r="AA2453" s="121">
        <f t="shared" si="398"/>
        <v>3.6720000000000006</v>
      </c>
      <c r="AB2453" s="121">
        <f t="shared" si="399"/>
        <v>4.7096323081532873E-4</v>
      </c>
      <c r="AC2453" s="121">
        <f t="shared" si="400"/>
        <v>0.99987967015878143</v>
      </c>
      <c r="AD2453" s="121">
        <f t="shared" si="401"/>
        <v>4.7096323081532873E-4</v>
      </c>
      <c r="AE2453" s="121" t="str">
        <f t="shared" si="402"/>
        <v/>
      </c>
      <c r="AF2453" s="121" t="str">
        <f t="shared" si="403"/>
        <v/>
      </c>
      <c r="BK2453" s="130"/>
      <c r="BL2453" s="130">
        <f t="shared" si="406"/>
        <v>12.307199999999689</v>
      </c>
      <c r="BM2453" s="147">
        <f t="shared" si="407"/>
        <v>9.0898345525312882E-2</v>
      </c>
      <c r="BN2453" s="130">
        <f t="shared" si="408"/>
        <v>1.9209225305392985E-4</v>
      </c>
      <c r="BO2453" s="130" t="str">
        <f t="shared" si="404"/>
        <v/>
      </c>
      <c r="BP2453" s="122" t="str">
        <f t="shared" si="405"/>
        <v/>
      </c>
    </row>
    <row r="2454" spans="26:68" ht="20.100000000000001" customHeight="1" x14ac:dyDescent="0.25">
      <c r="Z2454" s="130">
        <v>1919</v>
      </c>
      <c r="AA2454" s="121">
        <f t="shared" si="398"/>
        <v>3.6760000000000002</v>
      </c>
      <c r="AB2454" s="121">
        <f t="shared" si="399"/>
        <v>4.6409256448720165E-4</v>
      </c>
      <c r="AC2454" s="121">
        <f t="shared" si="400"/>
        <v>0.9998815402392085</v>
      </c>
      <c r="AD2454" s="121">
        <f t="shared" si="401"/>
        <v>4.6409256448720165E-4</v>
      </c>
      <c r="AE2454" s="121" t="str">
        <f t="shared" si="402"/>
        <v/>
      </c>
      <c r="AF2454" s="121" t="str">
        <f t="shared" si="403"/>
        <v/>
      </c>
      <c r="AM2454" s="130"/>
      <c r="AZ2454" s="130"/>
      <c r="BK2454" s="130"/>
      <c r="BL2454" s="130">
        <f t="shared" si="406"/>
        <v>12.313599999999688</v>
      </c>
      <c r="BM2454" s="147">
        <f t="shared" si="407"/>
        <v>9.0706253272258952E-2</v>
      </c>
      <c r="BN2454" s="130">
        <f t="shared" si="408"/>
        <v>1.9172750473138434E-4</v>
      </c>
      <c r="BO2454" s="130" t="str">
        <f t="shared" si="404"/>
        <v/>
      </c>
      <c r="BP2454" s="122" t="str">
        <f t="shared" si="405"/>
        <v/>
      </c>
    </row>
    <row r="2455" spans="26:68" ht="20.100000000000001" customHeight="1" x14ac:dyDescent="0.25">
      <c r="Z2455" s="121">
        <v>1920</v>
      </c>
      <c r="AA2455" s="121">
        <f t="shared" ref="AA2455:AA2518" si="409">$AA$529+(Z2455*$AA$532)</f>
        <v>3.6799999999999997</v>
      </c>
      <c r="AB2455" s="121">
        <f t="shared" ref="AB2455:AB2518" si="410">_xlfn.NORM.DIST(AA2455,AA$525,AA$526,0)</f>
        <v>4.5731481405985762E-4</v>
      </c>
      <c r="AC2455" s="121">
        <f t="shared" ref="AC2455:AC2518" si="411">_xlfn.NORM.DIST(AA2455,AA$525,AA$526,1)</f>
        <v>0.99988338302318458</v>
      </c>
      <c r="AD2455" s="121">
        <f t="shared" ref="AD2455:AD2518" si="412">IF(OR(AC2455&lt;$AE$531,AC2455&gt;$AE$532),AB2455,"")</f>
        <v>4.5731481405985762E-4</v>
      </c>
      <c r="AE2455" s="121" t="str">
        <f t="shared" ref="AE2455:AE2518" si="413">IF(AND(AC2455&gt;$AE$531,AC2455&lt;$AE$532),AB2455,"")</f>
        <v/>
      </c>
      <c r="AF2455" s="121" t="str">
        <f t="shared" ref="AF2455:AF2518" si="414">IF(AB2455=MAX($AB$535:$AB$2535),AB2455,"")</f>
        <v/>
      </c>
      <c r="BK2455" s="130"/>
      <c r="BL2455" s="130">
        <f t="shared" si="406"/>
        <v>12.319999999999688</v>
      </c>
      <c r="BM2455" s="147">
        <f t="shared" si="407"/>
        <v>9.0514525767527568E-2</v>
      </c>
      <c r="BN2455" s="130">
        <f t="shared" si="408"/>
        <v>1.913633198290382E-4</v>
      </c>
      <c r="BO2455" s="130" t="str">
        <f t="shared" si="404"/>
        <v/>
      </c>
      <c r="BP2455" s="122" t="str">
        <f t="shared" si="405"/>
        <v/>
      </c>
    </row>
    <row r="2456" spans="26:68" ht="20.100000000000001" customHeight="1" x14ac:dyDescent="0.25">
      <c r="Z2456" s="121">
        <v>1921</v>
      </c>
      <c r="AA2456" s="121">
        <f t="shared" si="409"/>
        <v>3.6840000000000002</v>
      </c>
      <c r="AB2456" s="121">
        <f t="shared" si="410"/>
        <v>4.5062883786346764E-4</v>
      </c>
      <c r="AC2456" s="121">
        <f t="shared" si="411"/>
        <v>0.99988519888008609</v>
      </c>
      <c r="AD2456" s="121">
        <f t="shared" si="412"/>
        <v>4.5062883786346764E-4</v>
      </c>
      <c r="AE2456" s="121" t="str">
        <f t="shared" si="413"/>
        <v/>
      </c>
      <c r="AF2456" s="121" t="str">
        <f t="shared" si="414"/>
        <v/>
      </c>
      <c r="BK2456" s="130"/>
      <c r="BL2456" s="130">
        <f t="shared" si="406"/>
        <v>12.326399999999687</v>
      </c>
      <c r="BM2456" s="147">
        <f t="shared" si="407"/>
        <v>9.032316244769853E-2</v>
      </c>
      <c r="BN2456" s="130">
        <f t="shared" si="408"/>
        <v>1.9099969790216387E-4</v>
      </c>
      <c r="BO2456" s="130" t="str">
        <f t="shared" si="404"/>
        <v/>
      </c>
      <c r="BP2456" s="122" t="str">
        <f t="shared" si="405"/>
        <v/>
      </c>
    </row>
    <row r="2457" spans="26:68" ht="20.100000000000001" customHeight="1" x14ac:dyDescent="0.25">
      <c r="Z2457" s="121">
        <v>1922</v>
      </c>
      <c r="AA2457" s="121">
        <f t="shared" si="409"/>
        <v>3.6879999999999997</v>
      </c>
      <c r="AB2457" s="121">
        <f t="shared" si="410"/>
        <v>4.4403350653758058E-4</v>
      </c>
      <c r="AC2457" s="121">
        <f t="shared" si="411"/>
        <v>0.99988698817474686</v>
      </c>
      <c r="AD2457" s="121">
        <f t="shared" si="412"/>
        <v>4.4403350653758058E-4</v>
      </c>
      <c r="AE2457" s="121" t="str">
        <f t="shared" si="413"/>
        <v/>
      </c>
      <c r="AF2457" s="121" t="str">
        <f t="shared" si="414"/>
        <v/>
      </c>
      <c r="BK2457" s="130"/>
      <c r="BL2457" s="130">
        <f t="shared" si="406"/>
        <v>12.332799999999686</v>
      </c>
      <c r="BM2457" s="147">
        <f t="shared" si="407"/>
        <v>9.0132162749796366E-2</v>
      </c>
      <c r="BN2457" s="130">
        <f t="shared" si="408"/>
        <v>1.9063663850400758E-4</v>
      </c>
      <c r="BO2457" s="130" t="str">
        <f t="shared" si="404"/>
        <v/>
      </c>
      <c r="BP2457" s="122" t="str">
        <f t="shared" si="405"/>
        <v/>
      </c>
    </row>
    <row r="2458" spans="26:68" ht="20.100000000000001" customHeight="1" x14ac:dyDescent="0.25">
      <c r="Z2458" s="121">
        <v>1923</v>
      </c>
      <c r="AA2458" s="121">
        <f t="shared" si="409"/>
        <v>3.6920000000000002</v>
      </c>
      <c r="AB2458" s="121">
        <f t="shared" si="410"/>
        <v>4.3752770292289616E-4</v>
      </c>
      <c r="AC2458" s="121">
        <f t="shared" si="411"/>
        <v>0.99988875126750809</v>
      </c>
      <c r="AD2458" s="121">
        <f t="shared" si="412"/>
        <v>4.3752770292289616E-4</v>
      </c>
      <c r="AE2458" s="121" t="str">
        <f t="shared" si="413"/>
        <v/>
      </c>
      <c r="AF2458" s="121" t="str">
        <f t="shared" si="414"/>
        <v/>
      </c>
      <c r="BK2458" s="130"/>
      <c r="BL2458" s="130">
        <f t="shared" si="406"/>
        <v>12.339199999999686</v>
      </c>
      <c r="BM2458" s="147">
        <f t="shared" si="407"/>
        <v>8.9941526111292358E-2</v>
      </c>
      <c r="BN2458" s="130">
        <f t="shared" si="408"/>
        <v>1.9027414118696906E-4</v>
      </c>
      <c r="BO2458" s="130" t="str">
        <f t="shared" si="404"/>
        <v/>
      </c>
      <c r="BP2458" s="122" t="str">
        <f t="shared" si="405"/>
        <v/>
      </c>
    </row>
    <row r="2459" spans="26:68" ht="20.100000000000001" customHeight="1" x14ac:dyDescent="0.25">
      <c r="Z2459" s="121">
        <v>1924</v>
      </c>
      <c r="AA2459" s="121">
        <f t="shared" si="409"/>
        <v>3.6959999999999997</v>
      </c>
      <c r="AB2459" s="121">
        <f t="shared" si="410"/>
        <v>4.3111032195367678E-4</v>
      </c>
      <c r="AC2459" s="121">
        <f t="shared" si="411"/>
        <v>0.99989048851426654</v>
      </c>
      <c r="AD2459" s="121">
        <f t="shared" si="412"/>
        <v>4.3111032195367678E-4</v>
      </c>
      <c r="AE2459" s="121" t="str">
        <f t="shared" si="413"/>
        <v/>
      </c>
      <c r="AF2459" s="121" t="str">
        <f t="shared" si="414"/>
        <v/>
      </c>
      <c r="BK2459" s="130"/>
      <c r="BL2459" s="130">
        <f t="shared" si="406"/>
        <v>12.345599999999685</v>
      </c>
      <c r="BM2459" s="147">
        <f t="shared" si="407"/>
        <v>8.9751251970105389E-2</v>
      </c>
      <c r="BN2459" s="130">
        <f t="shared" si="408"/>
        <v>1.8991220550237942E-4</v>
      </c>
      <c r="BO2459" s="130" t="str">
        <f t="shared" si="404"/>
        <v/>
      </c>
      <c r="BP2459" s="122" t="str">
        <f t="shared" si="405"/>
        <v/>
      </c>
    </row>
    <row r="2460" spans="26:68" ht="20.100000000000001" customHeight="1" x14ac:dyDescent="0.25">
      <c r="Z2460" s="130">
        <v>1925</v>
      </c>
      <c r="AA2460" s="121">
        <f t="shared" si="409"/>
        <v>3.7</v>
      </c>
      <c r="AB2460" s="121">
        <f t="shared" si="410"/>
        <v>4.2478027055075143E-4</v>
      </c>
      <c r="AC2460" s="121">
        <f t="shared" si="411"/>
        <v>0.99989220026652259</v>
      </c>
      <c r="AD2460" s="121">
        <f t="shared" si="412"/>
        <v>4.2478027055075143E-4</v>
      </c>
      <c r="AE2460" s="121" t="str">
        <f t="shared" si="413"/>
        <v/>
      </c>
      <c r="AF2460" s="121" t="str">
        <f t="shared" si="414"/>
        <v/>
      </c>
      <c r="AM2460" s="130"/>
      <c r="AZ2460" s="130"/>
      <c r="BK2460" s="130"/>
      <c r="BL2460" s="130">
        <f t="shared" si="406"/>
        <v>12.351999999999684</v>
      </c>
      <c r="BM2460" s="147">
        <f t="shared" si="407"/>
        <v>8.956133976460301E-2</v>
      </c>
      <c r="BN2460" s="130">
        <f t="shared" si="408"/>
        <v>1.8955083099977954E-4</v>
      </c>
      <c r="BO2460" s="130" t="str">
        <f t="shared" si="404"/>
        <v/>
      </c>
      <c r="BP2460" s="122" t="str">
        <f t="shared" si="405"/>
        <v/>
      </c>
    </row>
    <row r="2461" spans="26:68" ht="20.100000000000001" customHeight="1" x14ac:dyDescent="0.25">
      <c r="Z2461" s="121">
        <v>1926</v>
      </c>
      <c r="AA2461" s="121">
        <f t="shared" si="409"/>
        <v>3.7039999999999997</v>
      </c>
      <c r="AB2461" s="121">
        <f t="shared" si="410"/>
        <v>4.1853646751515751E-4</v>
      </c>
      <c r="AC2461" s="121">
        <f t="shared" si="411"/>
        <v>0.99989388687142822</v>
      </c>
      <c r="AD2461" s="121">
        <f t="shared" si="412"/>
        <v>4.1853646751515751E-4</v>
      </c>
      <c r="AE2461" s="121" t="str">
        <f t="shared" si="413"/>
        <v/>
      </c>
      <c r="AF2461" s="121" t="str">
        <f t="shared" si="414"/>
        <v/>
      </c>
      <c r="BK2461" s="130"/>
      <c r="BL2461" s="130">
        <f t="shared" si="406"/>
        <v>12.358399999999683</v>
      </c>
      <c r="BM2461" s="147">
        <f t="shared" si="407"/>
        <v>8.937178893360323E-2</v>
      </c>
      <c r="BN2461" s="130">
        <f t="shared" si="408"/>
        <v>1.8919001722787765E-4</v>
      </c>
      <c r="BO2461" s="130" t="str">
        <f t="shared" si="404"/>
        <v/>
      </c>
      <c r="BP2461" s="122" t="str">
        <f t="shared" si="405"/>
        <v/>
      </c>
    </row>
    <row r="2462" spans="26:68" ht="20.100000000000001" customHeight="1" x14ac:dyDescent="0.25">
      <c r="Z2462" s="121">
        <v>1927</v>
      </c>
      <c r="AA2462" s="121">
        <f t="shared" si="409"/>
        <v>3.7080000000000002</v>
      </c>
      <c r="AB2462" s="121">
        <f t="shared" si="410"/>
        <v>4.1237784342237931E-4</v>
      </c>
      <c r="AC2462" s="121">
        <f t="shared" si="411"/>
        <v>0.99989554867183417</v>
      </c>
      <c r="AD2462" s="121">
        <f t="shared" si="412"/>
        <v>4.1237784342237931E-4</v>
      </c>
      <c r="AE2462" s="121" t="str">
        <f t="shared" si="413"/>
        <v/>
      </c>
      <c r="AF2462" s="121" t="str">
        <f t="shared" si="414"/>
        <v/>
      </c>
      <c r="BK2462" s="130"/>
      <c r="BL2462" s="130">
        <f t="shared" si="406"/>
        <v>12.364799999999683</v>
      </c>
      <c r="BM2462" s="147">
        <f t="shared" si="407"/>
        <v>8.9182598916375352E-2</v>
      </c>
      <c r="BN2462" s="130">
        <f t="shared" si="408"/>
        <v>1.8882976373407745E-4</v>
      </c>
      <c r="BO2462" s="130" t="str">
        <f t="shared" si="404"/>
        <v/>
      </c>
      <c r="BP2462" s="122" t="str">
        <f t="shared" si="405"/>
        <v/>
      </c>
    </row>
    <row r="2463" spans="26:68" ht="20.100000000000001" customHeight="1" x14ac:dyDescent="0.25">
      <c r="Z2463" s="121">
        <v>1928</v>
      </c>
      <c r="AA2463" s="121">
        <f t="shared" si="409"/>
        <v>3.7119999999999997</v>
      </c>
      <c r="AB2463" s="121">
        <f t="shared" si="410"/>
        <v>4.063033405172264E-4</v>
      </c>
      <c r="AC2463" s="121">
        <f t="shared" si="411"/>
        <v>0.9998971860063367</v>
      </c>
      <c r="AD2463" s="121">
        <f t="shared" si="412"/>
        <v>4.063033405172264E-4</v>
      </c>
      <c r="AE2463" s="121" t="str">
        <f t="shared" si="413"/>
        <v/>
      </c>
      <c r="AF2463" s="121" t="str">
        <f t="shared" si="414"/>
        <v/>
      </c>
      <c r="BK2463" s="130"/>
      <c r="BL2463" s="130">
        <f t="shared" si="406"/>
        <v>12.371199999999682</v>
      </c>
      <c r="BM2463" s="147">
        <f t="shared" si="407"/>
        <v>8.8993769152641275E-2</v>
      </c>
      <c r="BN2463" s="130">
        <f t="shared" si="408"/>
        <v>1.8847007006445038E-4</v>
      </c>
      <c r="BO2463" s="130" t="str">
        <f t="shared" si="404"/>
        <v/>
      </c>
      <c r="BP2463" s="122" t="str">
        <f t="shared" si="405"/>
        <v/>
      </c>
    </row>
    <row r="2464" spans="26:68" ht="20.100000000000001" customHeight="1" x14ac:dyDescent="0.25">
      <c r="Z2464" s="121">
        <v>1929</v>
      </c>
      <c r="AA2464" s="121">
        <f t="shared" si="409"/>
        <v>3.7160000000000002</v>
      </c>
      <c r="AB2464" s="121">
        <f t="shared" si="410"/>
        <v>4.0031191260930891E-4</v>
      </c>
      <c r="AC2464" s="121">
        <f t="shared" si="411"/>
        <v>0.99989879920932445</v>
      </c>
      <c r="AD2464" s="121">
        <f t="shared" si="412"/>
        <v>4.0031191260930891E-4</v>
      </c>
      <c r="AE2464" s="121" t="str">
        <f t="shared" si="413"/>
        <v/>
      </c>
      <c r="AF2464" s="121" t="str">
        <f t="shared" si="414"/>
        <v/>
      </c>
      <c r="BK2464" s="130"/>
      <c r="BL2464" s="130">
        <f t="shared" si="406"/>
        <v>12.377599999999681</v>
      </c>
      <c r="BM2464" s="147">
        <f t="shared" si="407"/>
        <v>8.8805299082576825E-2</v>
      </c>
      <c r="BN2464" s="130">
        <f t="shared" si="408"/>
        <v>1.8811093576409643E-4</v>
      </c>
      <c r="BO2464" s="130" t="str">
        <f t="shared" si="404"/>
        <v/>
      </c>
      <c r="BP2464" s="122" t="str">
        <f t="shared" si="405"/>
        <v/>
      </c>
    </row>
    <row r="2465" spans="26:68" ht="20.100000000000001" customHeight="1" x14ac:dyDescent="0.25">
      <c r="Z2465" s="121">
        <v>1930</v>
      </c>
      <c r="AA2465" s="121">
        <f t="shared" si="409"/>
        <v>3.7199999999999998</v>
      </c>
      <c r="AB2465" s="121">
        <f t="shared" si="410"/>
        <v>3.9440252496915693E-4</v>
      </c>
      <c r="AC2465" s="121">
        <f t="shared" si="411"/>
        <v>0.99990038861102404</v>
      </c>
      <c r="AD2465" s="121">
        <f t="shared" si="412"/>
        <v>3.9440252496915693E-4</v>
      </c>
      <c r="AE2465" s="121" t="str">
        <f t="shared" si="413"/>
        <v/>
      </c>
      <c r="AF2465" s="121" t="str">
        <f t="shared" si="414"/>
        <v/>
      </c>
      <c r="BK2465" s="130"/>
      <c r="BL2465" s="130">
        <f t="shared" si="406"/>
        <v>12.383999999999681</v>
      </c>
      <c r="BM2465" s="147">
        <f t="shared" si="407"/>
        <v>8.8617188146812728E-2</v>
      </c>
      <c r="BN2465" s="130">
        <f t="shared" si="408"/>
        <v>1.8775236037664456E-4</v>
      </c>
      <c r="BO2465" s="130" t="str">
        <f t="shared" si="404"/>
        <v/>
      </c>
      <c r="BP2465" s="122" t="str">
        <f t="shared" si="405"/>
        <v/>
      </c>
    </row>
    <row r="2466" spans="26:68" ht="20.100000000000001" customHeight="1" x14ac:dyDescent="0.25">
      <c r="Z2466" s="121">
        <v>1931</v>
      </c>
      <c r="AA2466" s="121">
        <f t="shared" si="409"/>
        <v>3.7240000000000002</v>
      </c>
      <c r="AB2466" s="121">
        <f t="shared" si="410"/>
        <v>3.8857415422493793E-4</v>
      </c>
      <c r="AC2466" s="121">
        <f t="shared" si="411"/>
        <v>0.99990195453754616</v>
      </c>
      <c r="AD2466" s="121">
        <f t="shared" si="412"/>
        <v>3.8857415422493793E-4</v>
      </c>
      <c r="AE2466" s="121" t="str">
        <f t="shared" si="413"/>
        <v/>
      </c>
      <c r="AF2466" s="121" t="str">
        <f t="shared" si="414"/>
        <v/>
      </c>
      <c r="BK2466" s="130"/>
      <c r="BL2466" s="130">
        <f t="shared" si="406"/>
        <v>12.39039999999968</v>
      </c>
      <c r="BM2466" s="147">
        <f t="shared" si="407"/>
        <v>8.8429435786436084E-2</v>
      </c>
      <c r="BN2466" s="130">
        <f t="shared" si="408"/>
        <v>1.8739434344478001E-4</v>
      </c>
      <c r="BO2466" s="130" t="str">
        <f t="shared" si="404"/>
        <v/>
      </c>
      <c r="BP2466" s="122" t="str">
        <f t="shared" si="405"/>
        <v/>
      </c>
    </row>
    <row r="2467" spans="26:68" ht="20.100000000000001" customHeight="1" x14ac:dyDescent="0.25">
      <c r="Z2467" s="130">
        <v>1932</v>
      </c>
      <c r="AA2467" s="121">
        <f t="shared" si="409"/>
        <v>3.7279999999999998</v>
      </c>
      <c r="AB2467" s="121">
        <f t="shared" si="410"/>
        <v>3.8282578825981722E-4</v>
      </c>
      <c r="AC2467" s="121">
        <f t="shared" si="411"/>
        <v>0.99990349731093042</v>
      </c>
      <c r="AD2467" s="121">
        <f t="shared" si="412"/>
        <v>3.8282578825981722E-4</v>
      </c>
      <c r="AE2467" s="121" t="str">
        <f t="shared" si="413"/>
        <v/>
      </c>
      <c r="AF2467" s="121" t="str">
        <f t="shared" si="414"/>
        <v/>
      </c>
      <c r="AM2467" s="130"/>
      <c r="AZ2467" s="130"/>
      <c r="BK2467" s="130"/>
      <c r="BL2467" s="130">
        <f t="shared" si="406"/>
        <v>12.396799999999679</v>
      </c>
      <c r="BM2467" s="147">
        <f t="shared" si="407"/>
        <v>8.8242041442991304E-2</v>
      </c>
      <c r="BN2467" s="130">
        <f t="shared" si="408"/>
        <v>1.8703688450974476E-4</v>
      </c>
      <c r="BO2467" s="130" t="str">
        <f t="shared" si="404"/>
        <v/>
      </c>
      <c r="BP2467" s="122" t="str">
        <f t="shared" si="405"/>
        <v/>
      </c>
    </row>
    <row r="2468" spans="26:68" ht="20.100000000000001" customHeight="1" x14ac:dyDescent="0.25">
      <c r="Z2468" s="121">
        <v>1933</v>
      </c>
      <c r="AA2468" s="121">
        <f t="shared" si="409"/>
        <v>3.7320000000000002</v>
      </c>
      <c r="AB2468" s="121">
        <f t="shared" si="410"/>
        <v>3.7715642610991967E-4</v>
      </c>
      <c r="AC2468" s="121">
        <f t="shared" si="411"/>
        <v>0.99990501724919023</v>
      </c>
      <c r="AD2468" s="121">
        <f t="shared" si="412"/>
        <v>3.7715642610991967E-4</v>
      </c>
      <c r="AE2468" s="121" t="str">
        <f t="shared" si="413"/>
        <v/>
      </c>
      <c r="AF2468" s="121" t="str">
        <f t="shared" si="414"/>
        <v/>
      </c>
      <c r="BK2468" s="130"/>
      <c r="BL2468" s="130">
        <f t="shared" si="406"/>
        <v>12.403199999999678</v>
      </c>
      <c r="BM2468" s="147">
        <f t="shared" si="407"/>
        <v>8.8055004558481559E-2</v>
      </c>
      <c r="BN2468" s="130">
        <f t="shared" si="408"/>
        <v>1.8667998311180933E-4</v>
      </c>
      <c r="BO2468" s="130" t="str">
        <f t="shared" si="404"/>
        <v/>
      </c>
      <c r="BP2468" s="122" t="str">
        <f t="shared" si="405"/>
        <v/>
      </c>
    </row>
    <row r="2469" spans="26:68" ht="20.100000000000001" customHeight="1" x14ac:dyDescent="0.25">
      <c r="Z2469" s="121">
        <v>1934</v>
      </c>
      <c r="AA2469" s="121">
        <f t="shared" si="409"/>
        <v>3.7359999999999998</v>
      </c>
      <c r="AB2469" s="121">
        <f t="shared" si="410"/>
        <v>3.7156507786293677E-4</v>
      </c>
      <c r="AC2469" s="121">
        <f t="shared" si="411"/>
        <v>0.99990651466635738</v>
      </c>
      <c r="AD2469" s="121">
        <f t="shared" si="412"/>
        <v>3.7156507786293677E-4</v>
      </c>
      <c r="AE2469" s="121" t="str">
        <f t="shared" si="413"/>
        <v/>
      </c>
      <c r="AF2469" s="121" t="str">
        <f t="shared" si="414"/>
        <v/>
      </c>
      <c r="BK2469" s="130"/>
      <c r="BL2469" s="130">
        <f t="shared" si="406"/>
        <v>12.409599999999678</v>
      </c>
      <c r="BM2469" s="147">
        <f t="shared" si="407"/>
        <v>8.7868324575369749E-2</v>
      </c>
      <c r="BN2469" s="130">
        <f t="shared" si="408"/>
        <v>1.8632363878998137E-4</v>
      </c>
      <c r="BO2469" s="130" t="str">
        <f t="shared" si="404"/>
        <v/>
      </c>
      <c r="BP2469" s="122" t="str">
        <f t="shared" si="405"/>
        <v/>
      </c>
    </row>
    <row r="2470" spans="26:68" ht="20.100000000000001" customHeight="1" x14ac:dyDescent="0.25">
      <c r="Z2470" s="121">
        <v>1935</v>
      </c>
      <c r="AA2470" s="121">
        <f t="shared" si="409"/>
        <v>3.74</v>
      </c>
      <c r="AB2470" s="121">
        <f t="shared" si="410"/>
        <v>3.6605076455733496E-4</v>
      </c>
      <c r="AC2470" s="121">
        <f t="shared" si="411"/>
        <v>0.99990798987252594</v>
      </c>
      <c r="AD2470" s="121">
        <f t="shared" si="412"/>
        <v>3.6605076455733496E-4</v>
      </c>
      <c r="AE2470" s="121" t="str">
        <f t="shared" si="413"/>
        <v/>
      </c>
      <c r="AF2470" s="121" t="str">
        <f t="shared" si="414"/>
        <v/>
      </c>
      <c r="BK2470" s="130"/>
      <c r="BL2470" s="130">
        <f t="shared" si="406"/>
        <v>12.415999999999677</v>
      </c>
      <c r="BM2470" s="147">
        <f t="shared" si="407"/>
        <v>8.7682000936579768E-2</v>
      </c>
      <c r="BN2470" s="130">
        <f t="shared" si="408"/>
        <v>1.8596785108206115E-4</v>
      </c>
      <c r="BO2470" s="130" t="str">
        <f t="shared" si="404"/>
        <v/>
      </c>
      <c r="BP2470" s="122" t="str">
        <f t="shared" si="405"/>
        <v/>
      </c>
    </row>
    <row r="2471" spans="26:68" ht="20.100000000000001" customHeight="1" x14ac:dyDescent="0.25">
      <c r="Z2471" s="121">
        <v>1936</v>
      </c>
      <c r="AA2471" s="121">
        <f t="shared" si="409"/>
        <v>3.7439999999999998</v>
      </c>
      <c r="AB2471" s="121">
        <f t="shared" si="410"/>
        <v>3.6061251808220806E-4</v>
      </c>
      <c r="AC2471" s="121">
        <f t="shared" si="411"/>
        <v>0.99990944317389574</v>
      </c>
      <c r="AD2471" s="121">
        <f t="shared" si="412"/>
        <v>3.6061251808220806E-4</v>
      </c>
      <c r="AE2471" s="121" t="str">
        <f t="shared" si="413"/>
        <v/>
      </c>
      <c r="AF2471" s="121" t="str">
        <f t="shared" si="414"/>
        <v/>
      </c>
      <c r="BK2471" s="130"/>
      <c r="BL2471" s="130">
        <f t="shared" si="406"/>
        <v>12.422399999999676</v>
      </c>
      <c r="BM2471" s="147">
        <f t="shared" si="407"/>
        <v>8.7496033085497707E-2</v>
      </c>
      <c r="BN2471" s="130">
        <f t="shared" si="408"/>
        <v>1.8561261952487751E-4</v>
      </c>
      <c r="BO2471" s="130" t="str">
        <f t="shared" si="404"/>
        <v/>
      </c>
      <c r="BP2471" s="122" t="str">
        <f t="shared" si="405"/>
        <v/>
      </c>
    </row>
    <row r="2472" spans="26:68" ht="20.100000000000001" customHeight="1" x14ac:dyDescent="0.25">
      <c r="Z2472" s="121">
        <v>1937</v>
      </c>
      <c r="AA2472" s="121">
        <f t="shared" si="409"/>
        <v>3.7480000000000002</v>
      </c>
      <c r="AB2472" s="121">
        <f t="shared" si="410"/>
        <v>3.5524938107773336E-4</v>
      </c>
      <c r="AC2472" s="121">
        <f t="shared" si="411"/>
        <v>0.99991087487281605</v>
      </c>
      <c r="AD2472" s="121">
        <f t="shared" si="412"/>
        <v>3.5524938107773336E-4</v>
      </c>
      <c r="AE2472" s="121" t="str">
        <f t="shared" si="413"/>
        <v/>
      </c>
      <c r="AF2472" s="121" t="str">
        <f t="shared" si="414"/>
        <v/>
      </c>
      <c r="BK2472" s="130"/>
      <c r="BL2472" s="130">
        <f t="shared" si="406"/>
        <v>12.428799999999676</v>
      </c>
      <c r="BM2472" s="147">
        <f t="shared" si="407"/>
        <v>8.7310420465972829E-2</v>
      </c>
      <c r="BN2472" s="130">
        <f t="shared" si="408"/>
        <v>1.8525794365394088E-4</v>
      </c>
      <c r="BO2472" s="130" t="str">
        <f t="shared" si="404"/>
        <v/>
      </c>
      <c r="BP2472" s="122" t="str">
        <f t="shared" si="405"/>
        <v/>
      </c>
    </row>
    <row r="2473" spans="26:68" ht="20.100000000000001" customHeight="1" x14ac:dyDescent="0.25">
      <c r="Z2473" s="130">
        <v>1938</v>
      </c>
      <c r="AA2473" s="121">
        <f t="shared" si="409"/>
        <v>3.7519999999999998</v>
      </c>
      <c r="AB2473" s="121">
        <f t="shared" si="410"/>
        <v>3.4996040683627421E-4</v>
      </c>
      <c r="AC2473" s="121">
        <f t="shared" si="411"/>
        <v>0.99991228526782761</v>
      </c>
      <c r="AD2473" s="121">
        <f t="shared" si="412"/>
        <v>3.4996040683627421E-4</v>
      </c>
      <c r="AE2473" s="121" t="str">
        <f t="shared" si="413"/>
        <v/>
      </c>
      <c r="AF2473" s="121" t="str">
        <f t="shared" si="414"/>
        <v/>
      </c>
      <c r="AM2473" s="130"/>
      <c r="AZ2473" s="130"/>
      <c r="BK2473" s="130"/>
      <c r="BL2473" s="130">
        <f t="shared" si="406"/>
        <v>12.435199999999675</v>
      </c>
      <c r="BM2473" s="147">
        <f t="shared" si="407"/>
        <v>8.7125162522318889E-2</v>
      </c>
      <c r="BN2473" s="130">
        <f t="shared" si="408"/>
        <v>1.8490382300355435E-4</v>
      </c>
      <c r="BO2473" s="130" t="str">
        <f t="shared" si="404"/>
        <v/>
      </c>
      <c r="BP2473" s="122" t="str">
        <f t="shared" si="405"/>
        <v/>
      </c>
    </row>
    <row r="2474" spans="26:68" ht="20.100000000000001" customHeight="1" x14ac:dyDescent="0.25">
      <c r="Z2474" s="121">
        <v>1939</v>
      </c>
      <c r="AA2474" s="121">
        <f t="shared" si="409"/>
        <v>3.7560000000000002</v>
      </c>
      <c r="AB2474" s="121">
        <f t="shared" si="410"/>
        <v>3.4474465920408354E-4</v>
      </c>
      <c r="AC2474" s="121">
        <f t="shared" si="411"/>
        <v>0.99991367465370573</v>
      </c>
      <c r="AD2474" s="121">
        <f t="shared" si="412"/>
        <v>3.4474465920408354E-4</v>
      </c>
      <c r="AE2474" s="121" t="str">
        <f t="shared" si="413"/>
        <v/>
      </c>
      <c r="AF2474" s="121" t="str">
        <f t="shared" si="414"/>
        <v/>
      </c>
      <c r="BK2474" s="130"/>
      <c r="BL2474" s="130">
        <f t="shared" si="406"/>
        <v>12.441599999999674</v>
      </c>
      <c r="BM2474" s="147">
        <f t="shared" si="407"/>
        <v>8.6940258699315334E-2</v>
      </c>
      <c r="BN2474" s="130">
        <f t="shared" si="408"/>
        <v>1.8455025710727158E-4</v>
      </c>
      <c r="BO2474" s="130" t="str">
        <f t="shared" si="404"/>
        <v/>
      </c>
      <c r="BP2474" s="122" t="str">
        <f t="shared" si="405"/>
        <v/>
      </c>
    </row>
    <row r="2475" spans="26:68" ht="20.100000000000001" customHeight="1" x14ac:dyDescent="0.25">
      <c r="Z2475" s="121">
        <v>1940</v>
      </c>
      <c r="AA2475" s="121">
        <f t="shared" si="409"/>
        <v>3.76</v>
      </c>
      <c r="AB2475" s="121">
        <f t="shared" si="410"/>
        <v>3.3960121248365478E-4</v>
      </c>
      <c r="AC2475" s="121">
        <f t="shared" si="411"/>
        <v>0.99991504332150205</v>
      </c>
      <c r="AD2475" s="121">
        <f t="shared" si="412"/>
        <v>3.3960121248365478E-4</v>
      </c>
      <c r="AE2475" s="121" t="str">
        <f t="shared" si="413"/>
        <v/>
      </c>
      <c r="AF2475" s="121" t="str">
        <f t="shared" si="414"/>
        <v/>
      </c>
      <c r="BK2475" s="130"/>
      <c r="BL2475" s="130">
        <f t="shared" si="406"/>
        <v>12.447999999999674</v>
      </c>
      <c r="BM2475" s="147">
        <f t="shared" si="407"/>
        <v>8.6755708442208063E-2</v>
      </c>
      <c r="BN2475" s="130">
        <f t="shared" si="408"/>
        <v>1.8419724549696703E-4</v>
      </c>
      <c r="BO2475" s="130" t="str">
        <f t="shared" si="404"/>
        <v/>
      </c>
      <c r="BP2475" s="122" t="str">
        <f t="shared" si="405"/>
        <v/>
      </c>
    </row>
    <row r="2476" spans="26:68" ht="20.100000000000001" customHeight="1" x14ac:dyDescent="0.25">
      <c r="Z2476" s="121">
        <v>1941</v>
      </c>
      <c r="AA2476" s="121">
        <f t="shared" si="409"/>
        <v>3.7640000000000002</v>
      </c>
      <c r="AB2476" s="121">
        <f t="shared" si="410"/>
        <v>3.3452915133667672E-4</v>
      </c>
      <c r="AC2476" s="121">
        <f t="shared" si="411"/>
        <v>0.99991639155858592</v>
      </c>
      <c r="AD2476" s="121">
        <f t="shared" si="412"/>
        <v>3.3452915133667672E-4</v>
      </c>
      <c r="AE2476" s="121" t="str">
        <f t="shared" si="413"/>
        <v/>
      </c>
      <c r="AF2476" s="121" t="str">
        <f t="shared" si="414"/>
        <v/>
      </c>
      <c r="BK2476" s="130"/>
      <c r="BL2476" s="130">
        <f t="shared" si="406"/>
        <v>12.454399999999673</v>
      </c>
      <c r="BM2476" s="147">
        <f t="shared" si="407"/>
        <v>8.6571511196711096E-2</v>
      </c>
      <c r="BN2476" s="130">
        <f t="shared" si="408"/>
        <v>1.8384478770379353E-4</v>
      </c>
      <c r="BO2476" s="130" t="str">
        <f t="shared" si="404"/>
        <v/>
      </c>
      <c r="BP2476" s="122" t="str">
        <f t="shared" si="405"/>
        <v/>
      </c>
    </row>
    <row r="2477" spans="26:68" ht="20.100000000000001" customHeight="1" x14ac:dyDescent="0.25">
      <c r="Z2477" s="121">
        <v>1942</v>
      </c>
      <c r="AA2477" s="121">
        <f t="shared" si="409"/>
        <v>3.7679999999999998</v>
      </c>
      <c r="AB2477" s="121">
        <f t="shared" si="410"/>
        <v>3.2952757068762962E-4</v>
      </c>
      <c r="AC2477" s="121">
        <f t="shared" si="411"/>
        <v>0.99991771964868625</v>
      </c>
      <c r="AD2477" s="121">
        <f t="shared" si="412"/>
        <v>3.2952757068762962E-4</v>
      </c>
      <c r="AE2477" s="121" t="str">
        <f t="shared" si="413"/>
        <v/>
      </c>
      <c r="AF2477" s="121" t="str">
        <f t="shared" si="414"/>
        <v/>
      </c>
      <c r="BK2477" s="130"/>
      <c r="BL2477" s="130">
        <f t="shared" si="406"/>
        <v>12.460799999999672</v>
      </c>
      <c r="BM2477" s="147">
        <f t="shared" si="407"/>
        <v>8.6387666409007302E-2</v>
      </c>
      <c r="BN2477" s="130">
        <f t="shared" si="408"/>
        <v>1.8349288325776592E-4</v>
      </c>
      <c r="BO2477" s="130" t="str">
        <f t="shared" si="404"/>
        <v/>
      </c>
      <c r="BP2477" s="122" t="str">
        <f t="shared" si="405"/>
        <v/>
      </c>
    </row>
    <row r="2478" spans="26:68" ht="20.100000000000001" customHeight="1" x14ac:dyDescent="0.25">
      <c r="Z2478" s="121">
        <v>1943</v>
      </c>
      <c r="AA2478" s="121">
        <f t="shared" si="409"/>
        <v>3.7720000000000002</v>
      </c>
      <c r="AB2478" s="121">
        <f t="shared" si="410"/>
        <v>3.24595575627992E-4</v>
      </c>
      <c r="AC2478" s="121">
        <f t="shared" si="411"/>
        <v>0.99991902787193176</v>
      </c>
      <c r="AD2478" s="121">
        <f t="shared" si="412"/>
        <v>3.24595575627992E-4</v>
      </c>
      <c r="AE2478" s="121" t="str">
        <f t="shared" si="413"/>
        <v/>
      </c>
      <c r="AF2478" s="121" t="str">
        <f t="shared" si="414"/>
        <v/>
      </c>
      <c r="BK2478" s="130"/>
      <c r="BL2478" s="130">
        <f t="shared" si="406"/>
        <v>12.467199999999671</v>
      </c>
      <c r="BM2478" s="147">
        <f t="shared" si="407"/>
        <v>8.6204173525749536E-2</v>
      </c>
      <c r="BN2478" s="130">
        <f t="shared" si="408"/>
        <v>1.8314153168766389E-4</v>
      </c>
      <c r="BO2478" s="130" t="str">
        <f t="shared" si="404"/>
        <v/>
      </c>
      <c r="BP2478" s="122" t="str">
        <f t="shared" si="405"/>
        <v/>
      </c>
    </row>
    <row r="2479" spans="26:68" ht="20.100000000000001" customHeight="1" x14ac:dyDescent="0.25">
      <c r="Z2479" s="121">
        <v>1944</v>
      </c>
      <c r="AA2479" s="121">
        <f t="shared" si="409"/>
        <v>3.7759999999999998</v>
      </c>
      <c r="AB2479" s="121">
        <f t="shared" si="410"/>
        <v>3.1973228132108387E-4</v>
      </c>
      <c r="AC2479" s="121">
        <f t="shared" si="411"/>
        <v>0.99992031650489177</v>
      </c>
      <c r="AD2479" s="121">
        <f t="shared" si="412"/>
        <v>3.1973228132108387E-4</v>
      </c>
      <c r="AE2479" s="121" t="str">
        <f t="shared" si="413"/>
        <v/>
      </c>
      <c r="AF2479" s="121" t="str">
        <f t="shared" si="414"/>
        <v/>
      </c>
      <c r="BK2479" s="130"/>
      <c r="BL2479" s="130">
        <f t="shared" si="406"/>
        <v>12.473599999999671</v>
      </c>
      <c r="BM2479" s="147">
        <f t="shared" si="407"/>
        <v>8.6021031994061872E-2</v>
      </c>
      <c r="BN2479" s="130">
        <f t="shared" si="408"/>
        <v>1.8279073252125411E-4</v>
      </c>
      <c r="BO2479" s="130" t="str">
        <f t="shared" si="404"/>
        <v/>
      </c>
      <c r="BP2479" s="122" t="str">
        <f t="shared" si="405"/>
        <v/>
      </c>
    </row>
    <row r="2480" spans="26:68" ht="20.100000000000001" customHeight="1" x14ac:dyDescent="0.25">
      <c r="Z2480" s="130">
        <v>1945</v>
      </c>
      <c r="AA2480" s="121">
        <f t="shared" si="409"/>
        <v>3.7800000000000002</v>
      </c>
      <c r="AB2480" s="121">
        <f t="shared" si="410"/>
        <v>3.1493681290752155E-4</v>
      </c>
      <c r="AC2480" s="121">
        <f t="shared" si="411"/>
        <v>0.99992158582061641</v>
      </c>
      <c r="AD2480" s="121">
        <f t="shared" si="412"/>
        <v>3.1493681290752155E-4</v>
      </c>
      <c r="AE2480" s="121" t="str">
        <f t="shared" si="413"/>
        <v/>
      </c>
      <c r="AF2480" s="121" t="str">
        <f t="shared" si="414"/>
        <v/>
      </c>
      <c r="AM2480" s="130"/>
      <c r="AZ2480" s="130"/>
      <c r="BK2480" s="130"/>
      <c r="BL2480" s="130">
        <f t="shared" si="406"/>
        <v>12.47999999999967</v>
      </c>
      <c r="BM2480" s="147">
        <f t="shared" si="407"/>
        <v>8.5838241261540618E-2</v>
      </c>
      <c r="BN2480" s="130">
        <f t="shared" si="408"/>
        <v>1.824404852849848E-4</v>
      </c>
      <c r="BO2480" s="130" t="str">
        <f t="shared" si="404"/>
        <v/>
      </c>
      <c r="BP2480" s="122" t="str">
        <f t="shared" si="405"/>
        <v/>
      </c>
    </row>
    <row r="2481" spans="26:68" ht="20.100000000000001" customHeight="1" x14ac:dyDescent="0.25">
      <c r="Z2481" s="121">
        <v>1946</v>
      </c>
      <c r="AA2481" s="121">
        <f t="shared" si="409"/>
        <v>3.7839999999999998</v>
      </c>
      <c r="AB2481" s="121">
        <f t="shared" si="410"/>
        <v>3.1020830541130824E-4</v>
      </c>
      <c r="AC2481" s="121">
        <f t="shared" si="411"/>
        <v>0.99992283608867583</v>
      </c>
      <c r="AD2481" s="121">
        <f t="shared" si="412"/>
        <v>3.1020830541130824E-4</v>
      </c>
      <c r="AE2481" s="121" t="str">
        <f t="shared" si="413"/>
        <v/>
      </c>
      <c r="AF2481" s="121" t="str">
        <f t="shared" si="414"/>
        <v/>
      </c>
      <c r="BK2481" s="130"/>
      <c r="BL2481" s="130">
        <f t="shared" si="406"/>
        <v>12.486399999999669</v>
      </c>
      <c r="BM2481" s="147">
        <f t="shared" si="407"/>
        <v>8.5655800776255633E-2</v>
      </c>
      <c r="BN2481" s="130">
        <f t="shared" si="408"/>
        <v>1.8209078950486013E-4</v>
      </c>
      <c r="BO2481" s="130" t="str">
        <f t="shared" si="404"/>
        <v/>
      </c>
      <c r="BP2481" s="122" t="str">
        <f t="shared" si="405"/>
        <v/>
      </c>
    </row>
    <row r="2482" spans="26:68" ht="20.100000000000001" customHeight="1" x14ac:dyDescent="0.25">
      <c r="Z2482" s="121">
        <v>1947</v>
      </c>
      <c r="AA2482" s="121">
        <f t="shared" si="409"/>
        <v>3.7880000000000003</v>
      </c>
      <c r="AB2482" s="121">
        <f t="shared" si="410"/>
        <v>3.0554590364653564E-4</v>
      </c>
      <c r="AC2482" s="121">
        <f t="shared" si="411"/>
        <v>0.99992406757520025</v>
      </c>
      <c r="AD2482" s="121">
        <f t="shared" si="412"/>
        <v>3.0554590364653564E-4</v>
      </c>
      <c r="AE2482" s="121" t="str">
        <f t="shared" si="413"/>
        <v/>
      </c>
      <c r="AF2482" s="121" t="str">
        <f t="shared" si="414"/>
        <v/>
      </c>
      <c r="BK2482" s="130"/>
      <c r="BL2482" s="130">
        <f t="shared" si="406"/>
        <v>12.492799999999669</v>
      </c>
      <c r="BM2482" s="147">
        <f t="shared" si="407"/>
        <v>8.5473709986750773E-2</v>
      </c>
      <c r="BN2482" s="130">
        <f t="shared" si="408"/>
        <v>1.8174164470483034E-4</v>
      </c>
      <c r="BO2482" s="130" t="str">
        <f t="shared" si="404"/>
        <v/>
      </c>
      <c r="BP2482" s="122" t="str">
        <f t="shared" si="405"/>
        <v/>
      </c>
    </row>
    <row r="2483" spans="26:68" ht="20.100000000000001" customHeight="1" x14ac:dyDescent="0.25">
      <c r="Z2483" s="121">
        <v>1948</v>
      </c>
      <c r="AA2483" s="121">
        <f t="shared" si="409"/>
        <v>3.7919999999999998</v>
      </c>
      <c r="AB2483" s="121">
        <f t="shared" si="410"/>
        <v>3.0094876212471999E-4</v>
      </c>
      <c r="AC2483" s="121">
        <f t="shared" si="411"/>
        <v>0.99992528054291829</v>
      </c>
      <c r="AD2483" s="121">
        <f t="shared" si="412"/>
        <v>3.0094876212471999E-4</v>
      </c>
      <c r="AE2483" s="121" t="str">
        <f t="shared" si="413"/>
        <v/>
      </c>
      <c r="AF2483" s="121" t="str">
        <f t="shared" si="414"/>
        <v/>
      </c>
      <c r="BK2483" s="130"/>
      <c r="BL2483" s="130">
        <f t="shared" si="406"/>
        <v>12.499199999999668</v>
      </c>
      <c r="BM2483" s="147">
        <f t="shared" si="407"/>
        <v>8.5291968342045943E-2</v>
      </c>
      <c r="BN2483" s="130">
        <f t="shared" si="408"/>
        <v>1.8139305040880405E-4</v>
      </c>
      <c r="BO2483" s="130" t="str">
        <f t="shared" si="404"/>
        <v/>
      </c>
      <c r="BP2483" s="122" t="str">
        <f t="shared" si="405"/>
        <v/>
      </c>
    </row>
    <row r="2484" spans="26:68" ht="20.100000000000001" customHeight="1" x14ac:dyDescent="0.25">
      <c r="Z2484" s="121">
        <v>1949</v>
      </c>
      <c r="AA2484" s="121">
        <f t="shared" si="409"/>
        <v>3.7960000000000003</v>
      </c>
      <c r="AB2484" s="121">
        <f t="shared" si="410"/>
        <v>2.9641604496274878E-4</v>
      </c>
      <c r="AC2484" s="121">
        <f t="shared" si="411"/>
        <v>0.99992647525119593</v>
      </c>
      <c r="AD2484" s="121">
        <f t="shared" si="412"/>
        <v>2.9641604496274878E-4</v>
      </c>
      <c r="AE2484" s="121" t="str">
        <f t="shared" si="413"/>
        <v/>
      </c>
      <c r="AF2484" s="121" t="str">
        <f t="shared" si="414"/>
        <v/>
      </c>
      <c r="BK2484" s="130"/>
      <c r="BL2484" s="130">
        <f t="shared" si="406"/>
        <v>12.505599999999667</v>
      </c>
      <c r="BM2484" s="147">
        <f t="shared" si="407"/>
        <v>8.5110575291637139E-2</v>
      </c>
      <c r="BN2484" s="130">
        <f t="shared" si="408"/>
        <v>1.8104500613889962E-4</v>
      </c>
      <c r="BO2484" s="130" t="str">
        <f t="shared" si="404"/>
        <v/>
      </c>
      <c r="BP2484" s="122" t="str">
        <f t="shared" si="405"/>
        <v/>
      </c>
    </row>
    <row r="2485" spans="26:68" ht="20.100000000000001" customHeight="1" x14ac:dyDescent="0.25">
      <c r="Z2485" s="121">
        <v>1950</v>
      </c>
      <c r="AA2485" s="121">
        <f t="shared" si="409"/>
        <v>3.8</v>
      </c>
      <c r="AB2485" s="121">
        <f t="shared" si="410"/>
        <v>2.9194692579146027E-4</v>
      </c>
      <c r="AC2485" s="121">
        <f t="shared" si="411"/>
        <v>0.99992765195607491</v>
      </c>
      <c r="AD2485" s="121">
        <f t="shared" si="412"/>
        <v>2.9194692579146027E-4</v>
      </c>
      <c r="AE2485" s="121" t="str">
        <f t="shared" si="413"/>
        <v/>
      </c>
      <c r="AF2485" s="121" t="str">
        <f t="shared" si="414"/>
        <v/>
      </c>
      <c r="BK2485" s="130"/>
      <c r="BL2485" s="130">
        <f t="shared" si="406"/>
        <v>12.511999999999666</v>
      </c>
      <c r="BM2485" s="147">
        <f t="shared" si="407"/>
        <v>8.4929530285498239E-2</v>
      </c>
      <c r="BN2485" s="130">
        <f t="shared" si="408"/>
        <v>1.8069751141652768E-4</v>
      </c>
      <c r="BO2485" s="130" t="str">
        <f t="shared" si="404"/>
        <v/>
      </c>
      <c r="BP2485" s="122" t="str">
        <f t="shared" si="405"/>
        <v/>
      </c>
    </row>
    <row r="2486" spans="26:68" ht="20.100000000000001" customHeight="1" x14ac:dyDescent="0.25">
      <c r="Z2486" s="130">
        <v>1951</v>
      </c>
      <c r="AA2486" s="121">
        <f t="shared" si="409"/>
        <v>3.8040000000000003</v>
      </c>
      <c r="AB2486" s="121">
        <f t="shared" si="410"/>
        <v>2.8754058766483295E-4</v>
      </c>
      <c r="AC2486" s="121">
        <f t="shared" si="411"/>
        <v>0.99992881091030994</v>
      </c>
      <c r="AD2486" s="121">
        <f t="shared" si="412"/>
        <v>2.8754058766483295E-4</v>
      </c>
      <c r="AE2486" s="121" t="str">
        <f t="shared" si="413"/>
        <v/>
      </c>
      <c r="AF2486" s="121" t="str">
        <f t="shared" si="414"/>
        <v/>
      </c>
      <c r="AM2486" s="130"/>
      <c r="AZ2486" s="130"/>
      <c r="BK2486" s="130"/>
      <c r="BL2486" s="130">
        <f t="shared" si="406"/>
        <v>12.518399999999666</v>
      </c>
      <c r="BM2486" s="147">
        <f t="shared" si="407"/>
        <v>8.4748832774081712E-2</v>
      </c>
      <c r="BN2486" s="130">
        <f t="shared" si="408"/>
        <v>1.8035056576190533E-4</v>
      </c>
      <c r="BO2486" s="130" t="str">
        <f t="shared" si="404"/>
        <v/>
      </c>
      <c r="BP2486" s="122" t="str">
        <f t="shared" si="405"/>
        <v/>
      </c>
    </row>
    <row r="2487" spans="26:68" ht="20.100000000000001" customHeight="1" x14ac:dyDescent="0.25">
      <c r="Z2487" s="121">
        <v>1952</v>
      </c>
      <c r="AA2487" s="121">
        <f t="shared" si="409"/>
        <v>3.8079999999999998</v>
      </c>
      <c r="AB2487" s="121">
        <f t="shared" si="410"/>
        <v>2.8319622296980597E-4</v>
      </c>
      <c r="AC2487" s="121">
        <f t="shared" si="411"/>
        <v>0.99992995236340698</v>
      </c>
      <c r="AD2487" s="121">
        <f t="shared" si="412"/>
        <v>2.8319622296980597E-4</v>
      </c>
      <c r="AE2487" s="121" t="str">
        <f t="shared" si="413"/>
        <v/>
      </c>
      <c r="AF2487" s="121" t="str">
        <f t="shared" si="414"/>
        <v/>
      </c>
      <c r="BK2487" s="130"/>
      <c r="BL2487" s="130">
        <f t="shared" si="406"/>
        <v>12.524799999999665</v>
      </c>
      <c r="BM2487" s="147">
        <f t="shared" si="407"/>
        <v>8.4568482208319806E-2</v>
      </c>
      <c r="BN2487" s="130">
        <f t="shared" si="408"/>
        <v>1.8000416869440317E-4</v>
      </c>
      <c r="BO2487" s="130" t="str">
        <f t="shared" si="404"/>
        <v/>
      </c>
      <c r="BP2487" s="122" t="str">
        <f t="shared" si="405"/>
        <v/>
      </c>
    </row>
    <row r="2488" spans="26:68" ht="20.100000000000001" customHeight="1" x14ac:dyDescent="0.25">
      <c r="Z2488" s="121">
        <v>1953</v>
      </c>
      <c r="AA2488" s="121">
        <f t="shared" si="409"/>
        <v>3.8120000000000003</v>
      </c>
      <c r="AB2488" s="121">
        <f t="shared" si="410"/>
        <v>2.7891303333670752E-4</v>
      </c>
      <c r="AC2488" s="121">
        <f t="shared" si="411"/>
        <v>0.99993107656166003</v>
      </c>
      <c r="AD2488" s="121">
        <f t="shared" si="412"/>
        <v>2.7891303333670752E-4</v>
      </c>
      <c r="AE2488" s="121" t="str">
        <f t="shared" si="413"/>
        <v/>
      </c>
      <c r="AF2488" s="121" t="str">
        <f t="shared" si="414"/>
        <v/>
      </c>
      <c r="BK2488" s="130"/>
      <c r="BL2488" s="130">
        <f t="shared" si="406"/>
        <v>12.531199999999664</v>
      </c>
      <c r="BM2488" s="147">
        <f t="shared" si="407"/>
        <v>8.4388478039625403E-2</v>
      </c>
      <c r="BN2488" s="130">
        <f t="shared" si="408"/>
        <v>1.7965831973212887E-4</v>
      </c>
      <c r="BO2488" s="130" t="str">
        <f t="shared" si="404"/>
        <v/>
      </c>
      <c r="BP2488" s="122" t="str">
        <f t="shared" si="405"/>
        <v/>
      </c>
    </row>
    <row r="2489" spans="26:68" ht="20.100000000000001" customHeight="1" x14ac:dyDescent="0.25">
      <c r="Z2489" s="121">
        <v>1954</v>
      </c>
      <c r="AA2489" s="121">
        <f t="shared" si="409"/>
        <v>3.8159999999999998</v>
      </c>
      <c r="AB2489" s="121">
        <f t="shared" si="410"/>
        <v>2.7469022955031567E-4</v>
      </c>
      <c r="AC2489" s="121">
        <f t="shared" si="411"/>
        <v>0.99993218374818782</v>
      </c>
      <c r="AD2489" s="121">
        <f t="shared" si="412"/>
        <v>2.7469022955031567E-4</v>
      </c>
      <c r="AE2489" s="121" t="str">
        <f t="shared" si="413"/>
        <v/>
      </c>
      <c r="AF2489" s="121" t="str">
        <f t="shared" si="414"/>
        <v/>
      </c>
      <c r="BK2489" s="130"/>
      <c r="BL2489" s="130">
        <f t="shared" si="406"/>
        <v>12.537599999999664</v>
      </c>
      <c r="BM2489" s="147">
        <f t="shared" si="407"/>
        <v>8.4208819719893274E-2</v>
      </c>
      <c r="BN2489" s="130">
        <f t="shared" si="408"/>
        <v>1.7931301839223257E-4</v>
      </c>
      <c r="BO2489" s="130" t="str">
        <f t="shared" si="404"/>
        <v/>
      </c>
      <c r="BP2489" s="122" t="str">
        <f t="shared" si="405"/>
        <v/>
      </c>
    </row>
    <row r="2490" spans="26:68" ht="20.100000000000001" customHeight="1" x14ac:dyDescent="0.25">
      <c r="Z2490" s="121">
        <v>1955</v>
      </c>
      <c r="AA2490" s="121">
        <f t="shared" si="409"/>
        <v>3.8200000000000003</v>
      </c>
      <c r="AB2490" s="121">
        <f t="shared" si="410"/>
        <v>2.7052703146152073E-4</v>
      </c>
      <c r="AC2490" s="121">
        <f t="shared" si="411"/>
        <v>0.99993327416297029</v>
      </c>
      <c r="AD2490" s="121">
        <f t="shared" si="412"/>
        <v>2.7052703146152073E-4</v>
      </c>
      <c r="AE2490" s="121" t="str">
        <f t="shared" si="413"/>
        <v/>
      </c>
      <c r="AF2490" s="121" t="str">
        <f t="shared" si="414"/>
        <v/>
      </c>
      <c r="BK2490" s="130"/>
      <c r="BL2490" s="130">
        <f t="shared" si="406"/>
        <v>12.543999999999663</v>
      </c>
      <c r="BM2490" s="147">
        <f t="shared" si="407"/>
        <v>8.4029506701501042E-2</v>
      </c>
      <c r="BN2490" s="130">
        <f t="shared" si="408"/>
        <v>1.7896826419112888E-4</v>
      </c>
      <c r="BO2490" s="130" t="str">
        <f t="shared" si="404"/>
        <v/>
      </c>
      <c r="BP2490" s="122" t="str">
        <f t="shared" si="405"/>
        <v/>
      </c>
    </row>
    <row r="2491" spans="26:68" ht="20.100000000000001" customHeight="1" x14ac:dyDescent="0.25">
      <c r="Z2491" s="121">
        <v>1956</v>
      </c>
      <c r="AA2491" s="121">
        <f t="shared" si="409"/>
        <v>3.8239999999999998</v>
      </c>
      <c r="AB2491" s="121">
        <f t="shared" si="410"/>
        <v>2.6642266789962096E-4</v>
      </c>
      <c r="AC2491" s="121">
        <f t="shared" si="411"/>
        <v>0.99993434804288517</v>
      </c>
      <c r="AD2491" s="121">
        <f t="shared" si="412"/>
        <v>2.6642266789962096E-4</v>
      </c>
      <c r="AE2491" s="121" t="str">
        <f t="shared" si="413"/>
        <v/>
      </c>
      <c r="AF2491" s="121" t="str">
        <f t="shared" si="414"/>
        <v/>
      </c>
      <c r="BK2491" s="130"/>
      <c r="BL2491" s="130">
        <f t="shared" si="406"/>
        <v>12.550399999999662</v>
      </c>
      <c r="BM2491" s="147">
        <f t="shared" si="407"/>
        <v>8.3850538437309913E-2</v>
      </c>
      <c r="BN2491" s="130">
        <f t="shared" si="408"/>
        <v>1.786240566437336E-4</v>
      </c>
      <c r="BO2491" s="130" t="str">
        <f t="shared" si="404"/>
        <v/>
      </c>
      <c r="BP2491" s="122" t="str">
        <f t="shared" si="405"/>
        <v/>
      </c>
    </row>
    <row r="2492" spans="26:68" ht="20.100000000000001" customHeight="1" x14ac:dyDescent="0.25">
      <c r="Z2492" s="121">
        <v>1957</v>
      </c>
      <c r="AA2492" s="121">
        <f t="shared" si="409"/>
        <v>3.8280000000000003</v>
      </c>
      <c r="AB2492" s="121">
        <f t="shared" si="410"/>
        <v>2.6237637658521975E-4</v>
      </c>
      <c r="AC2492" s="121">
        <f t="shared" si="411"/>
        <v>0.99993540562174277</v>
      </c>
      <c r="AD2492" s="121">
        <f t="shared" si="412"/>
        <v>2.6237637658521975E-4</v>
      </c>
      <c r="AE2492" s="121" t="str">
        <f t="shared" si="413"/>
        <v/>
      </c>
      <c r="AF2492" s="121" t="str">
        <f t="shared" si="414"/>
        <v/>
      </c>
      <c r="BK2492" s="130"/>
      <c r="BL2492" s="130">
        <f t="shared" si="406"/>
        <v>12.556799999999662</v>
      </c>
      <c r="BM2492" s="147">
        <f t="shared" si="407"/>
        <v>8.3671914380666179E-2</v>
      </c>
      <c r="BN2492" s="130">
        <f t="shared" si="408"/>
        <v>1.7828039526433803E-4</v>
      </c>
      <c r="BO2492" s="130" t="str">
        <f t="shared" si="404"/>
        <v/>
      </c>
      <c r="BP2492" s="122" t="str">
        <f t="shared" si="405"/>
        <v/>
      </c>
    </row>
    <row r="2493" spans="26:68" ht="20.100000000000001" customHeight="1" x14ac:dyDescent="0.25">
      <c r="Z2493" s="130">
        <v>1958</v>
      </c>
      <c r="AA2493" s="121">
        <f t="shared" si="409"/>
        <v>3.8319999999999999</v>
      </c>
      <c r="AB2493" s="121">
        <f t="shared" si="410"/>
        <v>2.5838740404374953E-4</v>
      </c>
      <c r="AC2493" s="121">
        <f t="shared" si="411"/>
        <v>0.99993644713032248</v>
      </c>
      <c r="AD2493" s="121">
        <f t="shared" si="412"/>
        <v>2.5838740404374953E-4</v>
      </c>
      <c r="AE2493" s="121" t="str">
        <f t="shared" si="413"/>
        <v/>
      </c>
      <c r="AF2493" s="121" t="str">
        <f t="shared" si="414"/>
        <v/>
      </c>
      <c r="AM2493" s="130"/>
      <c r="AZ2493" s="130"/>
      <c r="BK2493" s="130"/>
      <c r="BL2493" s="130">
        <f t="shared" si="406"/>
        <v>12.563199999999661</v>
      </c>
      <c r="BM2493" s="147">
        <f t="shared" si="407"/>
        <v>8.3493633985401841E-2</v>
      </c>
      <c r="BN2493" s="130">
        <f t="shared" si="408"/>
        <v>1.7793727956612326E-4</v>
      </c>
      <c r="BO2493" s="130" t="str">
        <f t="shared" si="404"/>
        <v/>
      </c>
      <c r="BP2493" s="122" t="str">
        <f t="shared" si="405"/>
        <v/>
      </c>
    </row>
    <row r="2494" spans="26:68" ht="20.100000000000001" customHeight="1" x14ac:dyDescent="0.25">
      <c r="Z2494" s="121">
        <v>1959</v>
      </c>
      <c r="AA2494" s="121">
        <f t="shared" si="409"/>
        <v>3.8360000000000003</v>
      </c>
      <c r="AB2494" s="121">
        <f t="shared" si="410"/>
        <v>2.5445500551959818E-4</v>
      </c>
      <c r="AC2494" s="121">
        <f t="shared" si="411"/>
        <v>0.99993747279640677</v>
      </c>
      <c r="AD2494" s="121">
        <f t="shared" si="412"/>
        <v>2.5445500551959818E-4</v>
      </c>
      <c r="AE2494" s="121" t="str">
        <f t="shared" si="413"/>
        <v/>
      </c>
      <c r="AF2494" s="121" t="str">
        <f t="shared" si="414"/>
        <v/>
      </c>
      <c r="BK2494" s="130"/>
      <c r="BL2494" s="130">
        <f t="shared" si="406"/>
        <v>12.56959999999966</v>
      </c>
      <c r="BM2494" s="147">
        <f t="shared" si="407"/>
        <v>8.3315696705835718E-2</v>
      </c>
      <c r="BN2494" s="130">
        <f t="shared" si="408"/>
        <v>1.7759470906125729E-4</v>
      </c>
      <c r="BO2494" s="130" t="str">
        <f t="shared" si="404"/>
        <v/>
      </c>
      <c r="BP2494" s="122" t="str">
        <f t="shared" si="405"/>
        <v/>
      </c>
    </row>
    <row r="2495" spans="26:68" ht="20.100000000000001" customHeight="1" x14ac:dyDescent="0.25">
      <c r="Z2495" s="121">
        <v>1960</v>
      </c>
      <c r="AA2495" s="121">
        <f t="shared" si="409"/>
        <v>3.84</v>
      </c>
      <c r="AB2495" s="121">
        <f t="shared" si="410"/>
        <v>2.5057844489086075E-4</v>
      </c>
      <c r="AC2495" s="121">
        <f t="shared" si="411"/>
        <v>0.99993848284481679</v>
      </c>
      <c r="AD2495" s="121">
        <f t="shared" si="412"/>
        <v>2.5057844489086075E-4</v>
      </c>
      <c r="AE2495" s="121" t="str">
        <f t="shared" si="413"/>
        <v/>
      </c>
      <c r="AF2495" s="121" t="str">
        <f t="shared" si="414"/>
        <v/>
      </c>
      <c r="BK2495" s="130"/>
      <c r="BL2495" s="130">
        <f t="shared" si="406"/>
        <v>12.575999999999659</v>
      </c>
      <c r="BM2495" s="147">
        <f t="shared" si="407"/>
        <v>8.3138101996774461E-2</v>
      </c>
      <c r="BN2495" s="130">
        <f t="shared" si="408"/>
        <v>1.7725268326103383E-4</v>
      </c>
      <c r="BO2495" s="130" t="str">
        <f t="shared" si="404"/>
        <v/>
      </c>
      <c r="BP2495" s="122" t="str">
        <f t="shared" si="405"/>
        <v/>
      </c>
    </row>
    <row r="2496" spans="26:68" ht="20.100000000000001" customHeight="1" x14ac:dyDescent="0.25">
      <c r="Z2496" s="121">
        <v>1961</v>
      </c>
      <c r="AA2496" s="121">
        <f t="shared" si="409"/>
        <v>3.8440000000000003</v>
      </c>
      <c r="AB2496" s="121">
        <f t="shared" si="410"/>
        <v>2.4675699458468815E-4</v>
      </c>
      <c r="AC2496" s="121">
        <f t="shared" si="411"/>
        <v>0.99993947749744594</v>
      </c>
      <c r="AD2496" s="121">
        <f t="shared" si="412"/>
        <v>2.4675699458468815E-4</v>
      </c>
      <c r="AE2496" s="121" t="str">
        <f t="shared" si="413"/>
        <v/>
      </c>
      <c r="AF2496" s="121" t="str">
        <f t="shared" si="414"/>
        <v/>
      </c>
      <c r="BK2496" s="130"/>
      <c r="BL2496" s="130">
        <f t="shared" si="406"/>
        <v>12.582399999999659</v>
      </c>
      <c r="BM2496" s="147">
        <f t="shared" si="407"/>
        <v>8.2960849313513427E-2</v>
      </c>
      <c r="BN2496" s="130">
        <f t="shared" si="408"/>
        <v>1.769112016755392E-4</v>
      </c>
      <c r="BO2496" s="130" t="str">
        <f t="shared" si="404"/>
        <v/>
      </c>
      <c r="BP2496" s="122" t="str">
        <f t="shared" si="405"/>
        <v/>
      </c>
    </row>
    <row r="2497" spans="26:68" ht="20.100000000000001" customHeight="1" x14ac:dyDescent="0.25">
      <c r="Z2497" s="121">
        <v>1962</v>
      </c>
      <c r="AA2497" s="121">
        <f t="shared" si="409"/>
        <v>3.8479999999999999</v>
      </c>
      <c r="AB2497" s="121">
        <f t="shared" si="410"/>
        <v>2.4298993549326024E-4</v>
      </c>
      <c r="AC2497" s="121">
        <f t="shared" si="411"/>
        <v>0.9999404569732947</v>
      </c>
      <c r="AD2497" s="121">
        <f t="shared" si="412"/>
        <v>2.4298993549326024E-4</v>
      </c>
      <c r="AE2497" s="121" t="str">
        <f t="shared" si="413"/>
        <v/>
      </c>
      <c r="AF2497" s="121" t="str">
        <f t="shared" si="414"/>
        <v/>
      </c>
      <c r="BK2497" s="130"/>
      <c r="BL2497" s="130">
        <f t="shared" si="406"/>
        <v>12.588799999999658</v>
      </c>
      <c r="BM2497" s="147">
        <f t="shared" si="407"/>
        <v>8.2783938111837888E-2</v>
      </c>
      <c r="BN2497" s="130">
        <f t="shared" si="408"/>
        <v>1.7657026381424912E-4</v>
      </c>
      <c r="BO2497" s="130" t="str">
        <f t="shared" si="404"/>
        <v/>
      </c>
      <c r="BP2497" s="122" t="str">
        <f t="shared" si="405"/>
        <v/>
      </c>
    </row>
    <row r="2498" spans="26:68" ht="20.100000000000001" customHeight="1" x14ac:dyDescent="0.25">
      <c r="Z2498" s="121">
        <v>1963</v>
      </c>
      <c r="AA2498" s="121">
        <f t="shared" si="409"/>
        <v>3.8520000000000003</v>
      </c>
      <c r="AB2498" s="121">
        <f t="shared" si="410"/>
        <v>2.3927655689035511E-4</v>
      </c>
      <c r="AC2498" s="121">
        <f t="shared" si="411"/>
        <v>0.99994142148850351</v>
      </c>
      <c r="AD2498" s="121">
        <f t="shared" si="412"/>
        <v>2.3927655689035511E-4</v>
      </c>
      <c r="AE2498" s="121" t="str">
        <f t="shared" si="413"/>
        <v/>
      </c>
      <c r="AF2498" s="121" t="str">
        <f t="shared" si="414"/>
        <v/>
      </c>
      <c r="BK2498" s="130"/>
      <c r="BL2498" s="130">
        <f t="shared" si="406"/>
        <v>12.595199999999657</v>
      </c>
      <c r="BM2498" s="147">
        <f t="shared" si="407"/>
        <v>8.2607367848023638E-2</v>
      </c>
      <c r="BN2498" s="130">
        <f t="shared" si="408"/>
        <v>1.762298691853903E-4</v>
      </c>
      <c r="BO2498" s="130" t="str">
        <f t="shared" si="404"/>
        <v/>
      </c>
      <c r="BP2498" s="122" t="str">
        <f t="shared" si="405"/>
        <v/>
      </c>
    </row>
    <row r="2499" spans="26:68" ht="20.100000000000001" customHeight="1" x14ac:dyDescent="0.25">
      <c r="Z2499" s="130">
        <v>1964</v>
      </c>
      <c r="AA2499" s="121">
        <f t="shared" si="409"/>
        <v>3.8559999999999999</v>
      </c>
      <c r="AB2499" s="121">
        <f t="shared" si="410"/>
        <v>2.3561615634853757E-4</v>
      </c>
      <c r="AC2499" s="121">
        <f t="shared" si="411"/>
        <v>0.99994237125638685</v>
      </c>
      <c r="AD2499" s="121">
        <f t="shared" si="412"/>
        <v>2.3561615634853757E-4</v>
      </c>
      <c r="AE2499" s="121" t="str">
        <f t="shared" si="413"/>
        <v/>
      </c>
      <c r="AF2499" s="121" t="str">
        <f t="shared" si="414"/>
        <v/>
      </c>
      <c r="AM2499" s="130"/>
      <c r="AZ2499" s="130"/>
      <c r="BK2499" s="130"/>
      <c r="BL2499" s="130">
        <f t="shared" si="406"/>
        <v>12.601599999999657</v>
      </c>
      <c r="BM2499" s="147">
        <f t="shared" si="407"/>
        <v>8.2431137978838248E-2</v>
      </c>
      <c r="BN2499" s="130">
        <f t="shared" si="408"/>
        <v>1.7589001729628739E-4</v>
      </c>
      <c r="BO2499" s="130" t="str">
        <f t="shared" si="404"/>
        <v/>
      </c>
      <c r="BP2499" s="122" t="str">
        <f t="shared" si="405"/>
        <v/>
      </c>
    </row>
    <row r="2500" spans="26:68" ht="20.100000000000001" customHeight="1" x14ac:dyDescent="0.25">
      <c r="Z2500" s="121">
        <v>1965</v>
      </c>
      <c r="AA2500" s="121">
        <f t="shared" si="409"/>
        <v>3.8600000000000003</v>
      </c>
      <c r="AB2500" s="121">
        <f t="shared" si="410"/>
        <v>2.3200803965694195E-4</v>
      </c>
      <c r="AC2500" s="121">
        <f t="shared" si="411"/>
        <v>0.99994330648746577</v>
      </c>
      <c r="AD2500" s="121">
        <f t="shared" si="412"/>
        <v>2.3200803965694195E-4</v>
      </c>
      <c r="AE2500" s="121" t="str">
        <f t="shared" si="413"/>
        <v/>
      </c>
      <c r="AF2500" s="121" t="str">
        <f t="shared" si="414"/>
        <v/>
      </c>
      <c r="BK2500" s="130"/>
      <c r="BL2500" s="130">
        <f t="shared" si="406"/>
        <v>12.607999999999656</v>
      </c>
      <c r="BM2500" s="147">
        <f t="shared" si="407"/>
        <v>8.2255247961541961E-2</v>
      </c>
      <c r="BN2500" s="130">
        <f t="shared" si="408"/>
        <v>1.7555070765340464E-4</v>
      </c>
      <c r="BO2500" s="130" t="str">
        <f t="shared" si="404"/>
        <v/>
      </c>
      <c r="BP2500" s="122" t="str">
        <f t="shared" si="405"/>
        <v/>
      </c>
    </row>
    <row r="2501" spans="26:68" ht="20.100000000000001" customHeight="1" x14ac:dyDescent="0.25">
      <c r="Z2501" s="121">
        <v>1966</v>
      </c>
      <c r="AA2501" s="121">
        <f t="shared" si="409"/>
        <v>3.8639999999999999</v>
      </c>
      <c r="AB2501" s="121">
        <f t="shared" si="410"/>
        <v>2.2845152073967242E-4</v>
      </c>
      <c r="AC2501" s="121">
        <f t="shared" si="411"/>
        <v>0.99994422738950073</v>
      </c>
      <c r="AD2501" s="121">
        <f t="shared" si="412"/>
        <v>2.2845152073967242E-4</v>
      </c>
      <c r="AE2501" s="121" t="str">
        <f t="shared" si="413"/>
        <v/>
      </c>
      <c r="AF2501" s="121" t="str">
        <f t="shared" si="414"/>
        <v/>
      </c>
      <c r="BK2501" s="130"/>
      <c r="BL2501" s="130">
        <f t="shared" si="406"/>
        <v>12.614399999999655</v>
      </c>
      <c r="BM2501" s="147">
        <f t="shared" si="407"/>
        <v>8.2079697253888556E-2</v>
      </c>
      <c r="BN2501" s="130">
        <f t="shared" si="408"/>
        <v>1.7521193976231808E-4</v>
      </c>
      <c r="BO2501" s="130" t="str">
        <f t="shared" si="404"/>
        <v/>
      </c>
      <c r="BP2501" s="122" t="str">
        <f t="shared" si="405"/>
        <v/>
      </c>
    </row>
    <row r="2502" spans="26:68" ht="20.100000000000001" customHeight="1" x14ac:dyDescent="0.25">
      <c r="Z2502" s="121">
        <v>1967</v>
      </c>
      <c r="AA2502" s="121">
        <f t="shared" si="409"/>
        <v>3.8680000000000003</v>
      </c>
      <c r="AB2502" s="121">
        <f t="shared" si="410"/>
        <v>2.2494592157479274E-4</v>
      </c>
      <c r="AC2502" s="121">
        <f t="shared" si="411"/>
        <v>0.99994513416752429</v>
      </c>
      <c r="AD2502" s="121">
        <f t="shared" si="412"/>
        <v>2.2494592157479274E-4</v>
      </c>
      <c r="AE2502" s="121" t="str">
        <f t="shared" si="413"/>
        <v/>
      </c>
      <c r="AF2502" s="121" t="str">
        <f t="shared" si="414"/>
        <v/>
      </c>
      <c r="BK2502" s="130"/>
      <c r="BL2502" s="130">
        <f t="shared" si="406"/>
        <v>12.620799999999655</v>
      </c>
      <c r="BM2502" s="147">
        <f t="shared" si="407"/>
        <v>8.1904485314126238E-2</v>
      </c>
      <c r="BN2502" s="130">
        <f t="shared" si="408"/>
        <v>1.7487371312745192E-4</v>
      </c>
      <c r="BO2502" s="130" t="str">
        <f t="shared" si="404"/>
        <v/>
      </c>
      <c r="BP2502" s="122" t="str">
        <f t="shared" si="405"/>
        <v/>
      </c>
    </row>
    <row r="2503" spans="26:68" ht="20.100000000000001" customHeight="1" x14ac:dyDescent="0.25">
      <c r="Z2503" s="121">
        <v>1968</v>
      </c>
      <c r="AA2503" s="121">
        <f t="shared" si="409"/>
        <v>3.8719999999999999</v>
      </c>
      <c r="AB2503" s="121">
        <f t="shared" si="410"/>
        <v>2.2149057211393126E-4</v>
      </c>
      <c r="AC2503" s="121">
        <f t="shared" si="411"/>
        <v>0.99994602702387259</v>
      </c>
      <c r="AD2503" s="121">
        <f t="shared" si="412"/>
        <v>2.2149057211393126E-4</v>
      </c>
      <c r="AE2503" s="121" t="str">
        <f t="shared" si="413"/>
        <v/>
      </c>
      <c r="AF2503" s="121" t="str">
        <f t="shared" si="414"/>
        <v/>
      </c>
      <c r="BK2503" s="130"/>
      <c r="BL2503" s="130">
        <f t="shared" si="406"/>
        <v>12.627199999999654</v>
      </c>
      <c r="BM2503" s="147">
        <f t="shared" si="407"/>
        <v>8.1729611600998786E-2</v>
      </c>
      <c r="BN2503" s="130">
        <f t="shared" si="408"/>
        <v>1.7453602725257811E-4</v>
      </c>
      <c r="BO2503" s="130" t="str">
        <f t="shared" si="404"/>
        <v/>
      </c>
      <c r="BP2503" s="122" t="str">
        <f t="shared" si="405"/>
        <v/>
      </c>
    </row>
    <row r="2504" spans="26:68" ht="20.100000000000001" customHeight="1" x14ac:dyDescent="0.25">
      <c r="Z2504" s="121">
        <v>1969</v>
      </c>
      <c r="AA2504" s="121">
        <f t="shared" si="409"/>
        <v>3.8760000000000003</v>
      </c>
      <c r="AB2504" s="121">
        <f t="shared" si="410"/>
        <v>2.1808481020247391E-4</v>
      </c>
      <c r="AC2504" s="121">
        <f t="shared" si="411"/>
        <v>0.99994690615821757</v>
      </c>
      <c r="AD2504" s="121">
        <f t="shared" si="412"/>
        <v>2.1808481020247391E-4</v>
      </c>
      <c r="AE2504" s="121" t="str">
        <f t="shared" si="413"/>
        <v/>
      </c>
      <c r="AF2504" s="121" t="str">
        <f t="shared" si="414"/>
        <v/>
      </c>
      <c r="BK2504" s="130"/>
      <c r="BL2504" s="130">
        <f t="shared" si="406"/>
        <v>12.633599999999653</v>
      </c>
      <c r="BM2504" s="147">
        <f t="shared" si="407"/>
        <v>8.1555075573746208E-2</v>
      </c>
      <c r="BN2504" s="130">
        <f t="shared" si="408"/>
        <v>1.7419888164037223E-4</v>
      </c>
      <c r="BO2504" s="130" t="str">
        <f t="shared" si="404"/>
        <v/>
      </c>
      <c r="BP2504" s="122" t="str">
        <f t="shared" si="405"/>
        <v/>
      </c>
    </row>
    <row r="2505" spans="26:68" ht="20.100000000000001" customHeight="1" x14ac:dyDescent="0.25">
      <c r="Z2505" s="121">
        <v>1970</v>
      </c>
      <c r="AA2505" s="121">
        <f t="shared" si="409"/>
        <v>3.88</v>
      </c>
      <c r="AB2505" s="121">
        <f t="shared" si="410"/>
        <v>2.1472798150036704E-4</v>
      </c>
      <c r="AC2505" s="121">
        <f t="shared" si="411"/>
        <v>0.99994777176759819</v>
      </c>
      <c r="AD2505" s="121">
        <f t="shared" si="412"/>
        <v>2.1472798150036704E-4</v>
      </c>
      <c r="AE2505" s="121" t="str">
        <f t="shared" si="413"/>
        <v/>
      </c>
      <c r="AF2505" s="121" t="str">
        <f t="shared" si="414"/>
        <v/>
      </c>
      <c r="BK2505" s="130"/>
      <c r="BL2505" s="130">
        <f t="shared" si="406"/>
        <v>12.639999999999652</v>
      </c>
      <c r="BM2505" s="147">
        <f t="shared" si="407"/>
        <v>8.1380876692105836E-2</v>
      </c>
      <c r="BN2505" s="130">
        <f t="shared" si="408"/>
        <v>1.7386227579259395E-4</v>
      </c>
      <c r="BO2505" s="130" t="str">
        <f t="shared" si="404"/>
        <v/>
      </c>
      <c r="BP2505" s="122" t="str">
        <f t="shared" si="405"/>
        <v/>
      </c>
    </row>
    <row r="2506" spans="26:68" ht="20.100000000000001" customHeight="1" x14ac:dyDescent="0.25">
      <c r="Z2506" s="130">
        <v>1971</v>
      </c>
      <c r="AA2506" s="121">
        <f t="shared" si="409"/>
        <v>3.8840000000000003</v>
      </c>
      <c r="AB2506" s="121">
        <f t="shared" si="410"/>
        <v>2.1141943940350584E-4</v>
      </c>
      <c r="AC2506" s="121">
        <f t="shared" si="411"/>
        <v>0.99994862404645146</v>
      </c>
      <c r="AD2506" s="121">
        <f t="shared" si="412"/>
        <v>2.1141943940350584E-4</v>
      </c>
      <c r="AE2506" s="121" t="str">
        <f t="shared" si="413"/>
        <v/>
      </c>
      <c r="AF2506" s="121" t="str">
        <f t="shared" si="414"/>
        <v/>
      </c>
      <c r="AM2506" s="130"/>
      <c r="AZ2506" s="130"/>
      <c r="BK2506" s="130"/>
      <c r="BL2506" s="130">
        <f t="shared" si="406"/>
        <v>12.646399999999652</v>
      </c>
      <c r="BM2506" s="147">
        <f t="shared" si="407"/>
        <v>8.1207014416313242E-2</v>
      </c>
      <c r="BN2506" s="130">
        <f t="shared" si="408"/>
        <v>1.7352620921019801E-4</v>
      </c>
      <c r="BO2506" s="130" t="str">
        <f t="shared" si="404"/>
        <v/>
      </c>
      <c r="BP2506" s="122" t="str">
        <f t="shared" si="405"/>
        <v/>
      </c>
    </row>
    <row r="2507" spans="26:68" ht="20.100000000000001" customHeight="1" x14ac:dyDescent="0.25">
      <c r="Z2507" s="121">
        <v>1972</v>
      </c>
      <c r="AA2507" s="121">
        <f t="shared" si="409"/>
        <v>3.8879999999999999</v>
      </c>
      <c r="AB2507" s="121">
        <f t="shared" si="410"/>
        <v>2.0815854496572918E-4</v>
      </c>
      <c r="AC2507" s="121">
        <f t="shared" si="411"/>
        <v>0.99994946318664324</v>
      </c>
      <c r="AD2507" s="121">
        <f t="shared" si="412"/>
        <v>2.0815854496572918E-4</v>
      </c>
      <c r="AE2507" s="121" t="str">
        <f t="shared" si="413"/>
        <v/>
      </c>
      <c r="AF2507" s="121" t="str">
        <f t="shared" si="414"/>
        <v/>
      </c>
      <c r="BK2507" s="130"/>
      <c r="BL2507" s="130">
        <f t="shared" si="406"/>
        <v>12.652799999999651</v>
      </c>
      <c r="BM2507" s="147">
        <f t="shared" si="407"/>
        <v>8.1033488207103044E-2</v>
      </c>
      <c r="BN2507" s="130">
        <f t="shared" si="408"/>
        <v>1.7319068139322324E-4</v>
      </c>
      <c r="BO2507" s="130" t="str">
        <f t="shared" si="404"/>
        <v/>
      </c>
      <c r="BP2507" s="122" t="str">
        <f t="shared" si="405"/>
        <v/>
      </c>
    </row>
    <row r="2508" spans="26:68" ht="20.100000000000001" customHeight="1" x14ac:dyDescent="0.25">
      <c r="Z2508" s="121">
        <v>1973</v>
      </c>
      <c r="AA2508" s="121">
        <f t="shared" si="409"/>
        <v>3.8920000000000003</v>
      </c>
      <c r="AB2508" s="121">
        <f t="shared" si="410"/>
        <v>2.0494466682139734E-4</v>
      </c>
      <c r="AC2508" s="121">
        <f t="shared" si="411"/>
        <v>0.99995028937749919</v>
      </c>
      <c r="AD2508" s="121">
        <f t="shared" si="412"/>
        <v>2.0494466682139734E-4</v>
      </c>
      <c r="AE2508" s="121" t="str">
        <f t="shared" si="413"/>
        <v/>
      </c>
      <c r="AF2508" s="121" t="str">
        <f t="shared" si="414"/>
        <v/>
      </c>
      <c r="BK2508" s="130"/>
      <c r="BL2508" s="130">
        <f t="shared" si="406"/>
        <v>12.65919999999965</v>
      </c>
      <c r="BM2508" s="147">
        <f t="shared" si="407"/>
        <v>8.0860297525709821E-2</v>
      </c>
      <c r="BN2508" s="130">
        <f t="shared" si="408"/>
        <v>1.7285569184070926E-4</v>
      </c>
      <c r="BO2508" s="130" t="str">
        <f t="shared" si="404"/>
        <v/>
      </c>
      <c r="BP2508" s="122" t="str">
        <f t="shared" si="405"/>
        <v/>
      </c>
    </row>
    <row r="2509" spans="26:68" ht="20.100000000000001" customHeight="1" x14ac:dyDescent="0.25">
      <c r="Z2509" s="121">
        <v>1974</v>
      </c>
      <c r="AA2509" s="121">
        <f t="shared" si="409"/>
        <v>3.8959999999999999</v>
      </c>
      <c r="AB2509" s="121">
        <f t="shared" si="410"/>
        <v>2.0177718110857127E-4</v>
      </c>
      <c r="AC2509" s="121">
        <f t="shared" si="411"/>
        <v>0.9999511028058341</v>
      </c>
      <c r="AD2509" s="121">
        <f t="shared" si="412"/>
        <v>2.0177718110857127E-4</v>
      </c>
      <c r="AE2509" s="121" t="str">
        <f t="shared" si="413"/>
        <v/>
      </c>
      <c r="AF2509" s="121" t="str">
        <f t="shared" si="414"/>
        <v/>
      </c>
      <c r="BK2509" s="130"/>
      <c r="BL2509" s="130">
        <f t="shared" si="406"/>
        <v>12.66559999999965</v>
      </c>
      <c r="BM2509" s="147">
        <f t="shared" si="407"/>
        <v>8.0687441833869111E-2</v>
      </c>
      <c r="BN2509" s="130">
        <f t="shared" si="408"/>
        <v>1.7252124005104341E-4</v>
      </c>
      <c r="BO2509" s="130" t="str">
        <f t="shared" si="404"/>
        <v/>
      </c>
      <c r="BP2509" s="122" t="str">
        <f t="shared" si="405"/>
        <v/>
      </c>
    </row>
    <row r="2510" spans="26:68" ht="20.100000000000001" customHeight="1" x14ac:dyDescent="0.25">
      <c r="Z2510" s="121">
        <v>1975</v>
      </c>
      <c r="AA2510" s="121">
        <f t="shared" si="409"/>
        <v>3.9000000000000004</v>
      </c>
      <c r="AB2510" s="121">
        <f t="shared" si="410"/>
        <v>1.9865547139277237E-4</v>
      </c>
      <c r="AC2510" s="121">
        <f t="shared" si="411"/>
        <v>0.99995190365598241</v>
      </c>
      <c r="AD2510" s="121">
        <f t="shared" si="412"/>
        <v>1.9865547139277237E-4</v>
      </c>
      <c r="AE2510" s="121" t="str">
        <f t="shared" si="413"/>
        <v/>
      </c>
      <c r="AF2510" s="121" t="str">
        <f t="shared" si="414"/>
        <v/>
      </c>
      <c r="BK2510" s="130"/>
      <c r="BL2510" s="130">
        <f t="shared" si="406"/>
        <v>12.671999999999649</v>
      </c>
      <c r="BM2510" s="147">
        <f t="shared" si="407"/>
        <v>8.0514920593818068E-2</v>
      </c>
      <c r="BN2510" s="130">
        <f t="shared" si="408"/>
        <v>1.7218732552150284E-4</v>
      </c>
      <c r="BO2510" s="130" t="str">
        <f t="shared" si="404"/>
        <v/>
      </c>
      <c r="BP2510" s="122" t="str">
        <f t="shared" si="405"/>
        <v/>
      </c>
    </row>
    <row r="2511" spans="26:68" ht="20.100000000000001" customHeight="1" x14ac:dyDescent="0.25">
      <c r="Z2511" s="121">
        <v>1976</v>
      </c>
      <c r="AA2511" s="121">
        <f t="shared" si="409"/>
        <v>3.9039999999999999</v>
      </c>
      <c r="AB2511" s="121">
        <f t="shared" si="410"/>
        <v>1.9557892859133955E-4</v>
      </c>
      <c r="AC2511" s="121">
        <f t="shared" si="411"/>
        <v>0.99995269210982751</v>
      </c>
      <c r="AD2511" s="121">
        <f t="shared" si="412"/>
        <v>1.9557892859133955E-4</v>
      </c>
      <c r="AE2511" s="121" t="str">
        <f t="shared" si="413"/>
        <v/>
      </c>
      <c r="AF2511" s="121" t="str">
        <f t="shared" si="414"/>
        <v/>
      </c>
      <c r="BK2511" s="130"/>
      <c r="BL2511" s="130">
        <f t="shared" si="406"/>
        <v>12.678399999999648</v>
      </c>
      <c r="BM2511" s="147">
        <f t="shared" si="407"/>
        <v>8.0342733268296565E-2</v>
      </c>
      <c r="BN2511" s="130">
        <f t="shared" si="408"/>
        <v>1.7185394774850427E-4</v>
      </c>
      <c r="BO2511" s="130" t="str">
        <f t="shared" si="404"/>
        <v/>
      </c>
      <c r="BP2511" s="122" t="str">
        <f t="shared" si="405"/>
        <v/>
      </c>
    </row>
    <row r="2512" spans="26:68" ht="20.100000000000001" customHeight="1" x14ac:dyDescent="0.25">
      <c r="Z2512" s="130">
        <v>1977</v>
      </c>
      <c r="AA2512" s="121">
        <f t="shared" si="409"/>
        <v>3.9080000000000004</v>
      </c>
      <c r="AB2512" s="121">
        <f t="shared" si="410"/>
        <v>1.9254695089836331E-4</v>
      </c>
      <c r="AC2512" s="121">
        <f t="shared" si="411"/>
        <v>0.99995346834683096</v>
      </c>
      <c r="AD2512" s="121">
        <f t="shared" si="412"/>
        <v>1.9254695089836331E-4</v>
      </c>
      <c r="AE2512" s="121" t="str">
        <f t="shared" si="413"/>
        <v/>
      </c>
      <c r="AF2512" s="121" t="str">
        <f t="shared" si="414"/>
        <v/>
      </c>
      <c r="AM2512" s="130"/>
      <c r="AZ2512" s="130"/>
      <c r="BK2512" s="130"/>
      <c r="BL2512" s="130">
        <f t="shared" si="406"/>
        <v>12.684799999999647</v>
      </c>
      <c r="BM2512" s="147">
        <f t="shared" si="407"/>
        <v>8.0170879320548061E-2</v>
      </c>
      <c r="BN2512" s="130">
        <f t="shared" si="408"/>
        <v>1.7152110622800643E-4</v>
      </c>
      <c r="BO2512" s="130" t="str">
        <f t="shared" si="404"/>
        <v/>
      </c>
      <c r="BP2512" s="122" t="str">
        <f t="shared" si="405"/>
        <v/>
      </c>
    </row>
    <row r="2513" spans="26:68" ht="20.100000000000001" customHeight="1" x14ac:dyDescent="0.25">
      <c r="Z2513" s="121">
        <v>1978</v>
      </c>
      <c r="AA2513" s="121">
        <f t="shared" si="409"/>
        <v>3.9119999999999999</v>
      </c>
      <c r="AB2513" s="121">
        <f t="shared" si="410"/>
        <v>1.8955894371021315E-4</v>
      </c>
      <c r="AC2513" s="121">
        <f t="shared" si="411"/>
        <v>0.99995423254406168</v>
      </c>
      <c r="AD2513" s="121">
        <f t="shared" si="412"/>
        <v>1.8955894371021315E-4</v>
      </c>
      <c r="AE2513" s="121" t="str">
        <f t="shared" si="413"/>
        <v/>
      </c>
      <c r="AF2513" s="121" t="str">
        <f t="shared" si="414"/>
        <v/>
      </c>
      <c r="BK2513" s="130"/>
      <c r="BL2513" s="130">
        <f t="shared" si="406"/>
        <v>12.691199999999647</v>
      </c>
      <c r="BM2513" s="147">
        <f t="shared" si="407"/>
        <v>7.9999358214320054E-2</v>
      </c>
      <c r="BN2513" s="130">
        <f t="shared" si="408"/>
        <v>1.7118880045435825E-4</v>
      </c>
      <c r="BO2513" s="130" t="str">
        <f t="shared" si="404"/>
        <v/>
      </c>
      <c r="BP2513" s="122" t="str">
        <f t="shared" si="405"/>
        <v/>
      </c>
    </row>
    <row r="2514" spans="26:68" ht="20.100000000000001" customHeight="1" x14ac:dyDescent="0.25">
      <c r="Z2514" s="121">
        <v>1979</v>
      </c>
      <c r="AA2514" s="121">
        <f t="shared" si="409"/>
        <v>3.9160000000000004</v>
      </c>
      <c r="AB2514" s="121">
        <f t="shared" si="410"/>
        <v>1.8661431955163809E-4</v>
      </c>
      <c r="AC2514" s="121">
        <f t="shared" si="411"/>
        <v>0.99995498487622436</v>
      </c>
      <c r="AD2514" s="121">
        <f t="shared" si="412"/>
        <v>1.8661431955163809E-4</v>
      </c>
      <c r="AE2514" s="121" t="str">
        <f t="shared" si="413"/>
        <v/>
      </c>
      <c r="AF2514" s="121" t="str">
        <f t="shared" si="414"/>
        <v/>
      </c>
      <c r="BK2514" s="130"/>
      <c r="BL2514" s="130">
        <f t="shared" si="406"/>
        <v>12.697599999999646</v>
      </c>
      <c r="BM2514" s="147">
        <f t="shared" si="407"/>
        <v>7.9828169413865696E-2</v>
      </c>
      <c r="BN2514" s="130">
        <f t="shared" si="408"/>
        <v>1.7085702992181151E-4</v>
      </c>
      <c r="BO2514" s="130" t="str">
        <f t="shared" ref="BO2514:BO2577" si="415">IF(BM2514&lt;(1-$BK$534),BN2514,"")</f>
        <v/>
      </c>
      <c r="BP2514" s="122" t="str">
        <f t="shared" ref="BP2514:BP2577" si="416">IF(BM2514&lt;(1-$BK$540),BN2514,"")</f>
        <v/>
      </c>
    </row>
    <row r="2515" spans="26:68" ht="20.100000000000001" customHeight="1" x14ac:dyDescent="0.25">
      <c r="Z2515" s="121">
        <v>1980</v>
      </c>
      <c r="AA2515" s="121">
        <f t="shared" si="409"/>
        <v>3.92</v>
      </c>
      <c r="AB2515" s="121">
        <f t="shared" si="410"/>
        <v>1.8371249800245711E-4</v>
      </c>
      <c r="AC2515" s="121">
        <f t="shared" si="411"/>
        <v>0.9999557255156879</v>
      </c>
      <c r="AD2515" s="121">
        <f t="shared" si="412"/>
        <v>1.8371249800245711E-4</v>
      </c>
      <c r="AE2515" s="121" t="str">
        <f t="shared" si="413"/>
        <v/>
      </c>
      <c r="AF2515" s="121" t="str">
        <f t="shared" si="414"/>
        <v/>
      </c>
      <c r="BK2515" s="130"/>
      <c r="BL2515" s="130">
        <f t="shared" ref="BL2515:BL2578" si="417">BL2514+$BO$526</f>
        <v>12.703999999999645</v>
      </c>
      <c r="BM2515" s="147">
        <f t="shared" ref="BM2515:BM2578" si="418">_xlfn.CHISQ.DIST.RT(BL2515,7)</f>
        <v>7.9657312383943885E-2</v>
      </c>
      <c r="BN2515" s="130">
        <f t="shared" ref="BN2515:BN2578" si="419">BM2515-BM2516</f>
        <v>1.7052579412335511E-4</v>
      </c>
      <c r="BO2515" s="130" t="str">
        <f t="shared" si="415"/>
        <v/>
      </c>
      <c r="BP2515" s="122" t="str">
        <f t="shared" si="416"/>
        <v/>
      </c>
    </row>
    <row r="2516" spans="26:68" ht="20.100000000000001" customHeight="1" x14ac:dyDescent="0.25">
      <c r="Z2516" s="121">
        <v>1981</v>
      </c>
      <c r="AA2516" s="121">
        <f t="shared" si="409"/>
        <v>3.9240000000000004</v>
      </c>
      <c r="AB2516" s="121">
        <f t="shared" si="410"/>
        <v>1.8085290562481744E-4</v>
      </c>
      <c r="AC2516" s="121">
        <f t="shared" si="411"/>
        <v>0.99995645463251359</v>
      </c>
      <c r="AD2516" s="121">
        <f t="shared" si="412"/>
        <v>1.8085290562481744E-4</v>
      </c>
      <c r="AE2516" s="121" t="str">
        <f t="shared" si="413"/>
        <v/>
      </c>
      <c r="AF2516" s="121" t="str">
        <f t="shared" si="414"/>
        <v/>
      </c>
      <c r="BK2516" s="130"/>
      <c r="BL2516" s="130">
        <f t="shared" si="417"/>
        <v>12.710399999999645</v>
      </c>
      <c r="BM2516" s="147">
        <f t="shared" si="418"/>
        <v>7.9486786589820529E-2</v>
      </c>
      <c r="BN2516" s="130">
        <f t="shared" si="419"/>
        <v>1.7019509255114529E-4</v>
      </c>
      <c r="BO2516" s="130" t="str">
        <f t="shared" si="415"/>
        <v/>
      </c>
      <c r="BP2516" s="122" t="str">
        <f t="shared" si="416"/>
        <v/>
      </c>
    </row>
    <row r="2517" spans="26:68" ht="20.100000000000001" customHeight="1" x14ac:dyDescent="0.25">
      <c r="Z2517" s="121">
        <v>1982</v>
      </c>
      <c r="AA2517" s="121">
        <f t="shared" si="409"/>
        <v>3.9279999999999999</v>
      </c>
      <c r="AB2517" s="121">
        <f t="shared" si="410"/>
        <v>1.7803497589104022E-4</v>
      </c>
      <c r="AC2517" s="121">
        <f t="shared" si="411"/>
        <v>0.99995717239448279</v>
      </c>
      <c r="AD2517" s="121">
        <f t="shared" si="412"/>
        <v>1.7803497589104022E-4</v>
      </c>
      <c r="AE2517" s="121" t="str">
        <f t="shared" si="413"/>
        <v/>
      </c>
      <c r="AF2517" s="121" t="str">
        <f t="shared" si="414"/>
        <v/>
      </c>
      <c r="BK2517" s="130"/>
      <c r="BL2517" s="130">
        <f t="shared" si="417"/>
        <v>12.716799999999644</v>
      </c>
      <c r="BM2517" s="147">
        <f t="shared" si="418"/>
        <v>7.9316591497269384E-2</v>
      </c>
      <c r="BN2517" s="130">
        <f t="shared" si="419"/>
        <v>1.6986492469694969E-4</v>
      </c>
      <c r="BO2517" s="130" t="str">
        <f t="shared" si="415"/>
        <v/>
      </c>
      <c r="BP2517" s="122" t="str">
        <f t="shared" si="416"/>
        <v/>
      </c>
    </row>
    <row r="2518" spans="26:68" ht="20.100000000000001" customHeight="1" x14ac:dyDescent="0.25">
      <c r="Z2518" s="121">
        <v>1983</v>
      </c>
      <c r="AA2518" s="121">
        <f t="shared" si="409"/>
        <v>3.9320000000000004</v>
      </c>
      <c r="AB2518" s="121">
        <f t="shared" si="410"/>
        <v>1.7525814911202952E-4</v>
      </c>
      <c r="AC2518" s="121">
        <f t="shared" si="411"/>
        <v>0.9999578789671244</v>
      </c>
      <c r="AD2518" s="121">
        <f t="shared" si="412"/>
        <v>1.7525814911202952E-4</v>
      </c>
      <c r="AE2518" s="121" t="str">
        <f t="shared" si="413"/>
        <v/>
      </c>
      <c r="AF2518" s="121" t="str">
        <f t="shared" si="414"/>
        <v/>
      </c>
      <c r="BK2518" s="130"/>
      <c r="BL2518" s="130">
        <f t="shared" si="417"/>
        <v>12.723199999999643</v>
      </c>
      <c r="BM2518" s="147">
        <f t="shared" si="418"/>
        <v>7.9146726572572434E-2</v>
      </c>
      <c r="BN2518" s="130">
        <f t="shared" si="419"/>
        <v>1.6953529005092616E-4</v>
      </c>
      <c r="BO2518" s="130" t="str">
        <f t="shared" si="415"/>
        <v/>
      </c>
      <c r="BP2518" s="122" t="str">
        <f t="shared" si="416"/>
        <v/>
      </c>
    </row>
    <row r="2519" spans="26:68" ht="20.100000000000001" customHeight="1" x14ac:dyDescent="0.25">
      <c r="Z2519" s="130">
        <v>1984</v>
      </c>
      <c r="AA2519" s="121">
        <f t="shared" ref="AA2519:AA2535" si="420">$AA$529+(Z2519*$AA$532)</f>
        <v>3.9359999999999999</v>
      </c>
      <c r="AB2519" s="121">
        <f t="shared" ref="AB2519:AB2535" si="421">_xlfn.NORM.DIST(AA2519,AA$525,AA$526,0)</f>
        <v>1.7252187236626288E-4</v>
      </c>
      <c r="AC2519" s="121">
        <f t="shared" ref="AC2519:AC2535" si="422">_xlfn.NORM.DIST(AA2519,AA$525,AA$526,1)</f>
        <v>0.99995857451374215</v>
      </c>
      <c r="AD2519" s="121">
        <f t="shared" ref="AD2519:AD2535" si="423">IF(OR(AC2519&lt;$AE$531,AC2519&gt;$AE$532),AB2519,"")</f>
        <v>1.7252187236626288E-4</v>
      </c>
      <c r="AE2519" s="121" t="str">
        <f t="shared" ref="AE2519:AE2535" si="424">IF(AND(AC2519&gt;$AE$531,AC2519&lt;$AE$532),AB2519,"")</f>
        <v/>
      </c>
      <c r="AF2519" s="121" t="str">
        <f t="shared" ref="AF2519:AF2535" si="425">IF(AB2519=MAX($AB$535:$AB$2535),AB2519,"")</f>
        <v/>
      </c>
      <c r="AM2519" s="130"/>
      <c r="AZ2519" s="130"/>
      <c r="BK2519" s="130"/>
      <c r="BL2519" s="130">
        <f t="shared" si="417"/>
        <v>12.729599999999643</v>
      </c>
      <c r="BM2519" s="147">
        <f t="shared" si="418"/>
        <v>7.8977191282521508E-2</v>
      </c>
      <c r="BN2519" s="130">
        <f t="shared" si="419"/>
        <v>1.6920618810312149E-4</v>
      </c>
      <c r="BO2519" s="130" t="str">
        <f t="shared" si="415"/>
        <v/>
      </c>
      <c r="BP2519" s="122" t="str">
        <f t="shared" si="416"/>
        <v/>
      </c>
    </row>
    <row r="2520" spans="26:68" ht="20.100000000000001" customHeight="1" x14ac:dyDescent="0.25">
      <c r="Z2520" s="121">
        <v>1985</v>
      </c>
      <c r="AA2520" s="121">
        <f t="shared" si="420"/>
        <v>3.9400000000000004</v>
      </c>
      <c r="AB2520" s="121">
        <f t="shared" si="421"/>
        <v>1.6982559942934329E-4</v>
      </c>
      <c r="AC2520" s="121">
        <f t="shared" si="422"/>
        <v>0.99995925919544149</v>
      </c>
      <c r="AD2520" s="121">
        <f t="shared" si="423"/>
        <v>1.6982559942934329E-4</v>
      </c>
      <c r="AE2520" s="121" t="str">
        <f t="shared" si="424"/>
        <v/>
      </c>
      <c r="AF2520" s="121" t="str">
        <f t="shared" si="425"/>
        <v/>
      </c>
      <c r="BK2520" s="130"/>
      <c r="BL2520" s="130">
        <f t="shared" si="417"/>
        <v>12.735999999999642</v>
      </c>
      <c r="BM2520" s="147">
        <f t="shared" si="418"/>
        <v>7.8807985094418387E-2</v>
      </c>
      <c r="BN2520" s="130">
        <f t="shared" si="419"/>
        <v>1.6887761834256942E-4</v>
      </c>
      <c r="BO2520" s="130" t="str">
        <f t="shared" si="415"/>
        <v/>
      </c>
      <c r="BP2520" s="122" t="str">
        <f t="shared" si="416"/>
        <v/>
      </c>
    </row>
    <row r="2521" spans="26:68" ht="20.100000000000001" customHeight="1" x14ac:dyDescent="0.25">
      <c r="Z2521" s="121">
        <v>1986</v>
      </c>
      <c r="AA2521" s="121">
        <f t="shared" si="420"/>
        <v>3.944</v>
      </c>
      <c r="AB2521" s="121">
        <f t="shared" si="421"/>
        <v>1.671687907041271E-4</v>
      </c>
      <c r="AC2521" s="121">
        <f t="shared" si="422"/>
        <v>0.99995993317115617</v>
      </c>
      <c r="AD2521" s="121">
        <f t="shared" si="423"/>
        <v>1.671687907041271E-4</v>
      </c>
      <c r="AE2521" s="121" t="str">
        <f t="shared" si="424"/>
        <v/>
      </c>
      <c r="AF2521" s="121" t="str">
        <f t="shared" si="425"/>
        <v/>
      </c>
      <c r="BK2521" s="130"/>
      <c r="BL2521" s="130">
        <f t="shared" si="417"/>
        <v>12.742399999999641</v>
      </c>
      <c r="BM2521" s="147">
        <f t="shared" si="418"/>
        <v>7.8639107476075817E-2</v>
      </c>
      <c r="BN2521" s="130">
        <f t="shared" si="419"/>
        <v>1.685495802572351E-4</v>
      </c>
      <c r="BO2521" s="130" t="str">
        <f t="shared" si="415"/>
        <v/>
      </c>
      <c r="BP2521" s="122" t="str">
        <f t="shared" si="416"/>
        <v/>
      </c>
    </row>
    <row r="2522" spans="26:68" ht="20.100000000000001" customHeight="1" x14ac:dyDescent="0.25">
      <c r="Z2522" s="121">
        <v>1987</v>
      </c>
      <c r="AA2522" s="121">
        <f t="shared" si="420"/>
        <v>3.9480000000000004</v>
      </c>
      <c r="AB2522" s="121">
        <f t="shared" si="421"/>
        <v>1.6455091315140853E-4</v>
      </c>
      <c r="AC2522" s="121">
        <f t="shared" si="422"/>
        <v>0.999960596597675</v>
      </c>
      <c r="AD2522" s="121">
        <f t="shared" si="423"/>
        <v>1.6455091315140853E-4</v>
      </c>
      <c r="AE2522" s="121" t="str">
        <f t="shared" si="424"/>
        <v/>
      </c>
      <c r="AF2522" s="121" t="str">
        <f t="shared" si="425"/>
        <v/>
      </c>
      <c r="BK2522" s="130"/>
      <c r="BL2522" s="130">
        <f t="shared" si="417"/>
        <v>12.74879999999964</v>
      </c>
      <c r="BM2522" s="147">
        <f t="shared" si="418"/>
        <v>7.8470557895818582E-2</v>
      </c>
      <c r="BN2522" s="130">
        <f t="shared" si="419"/>
        <v>1.6822207333469508E-4</v>
      </c>
      <c r="BO2522" s="130" t="str">
        <f t="shared" si="415"/>
        <v/>
      </c>
      <c r="BP2522" s="122" t="str">
        <f t="shared" si="416"/>
        <v/>
      </c>
    </row>
    <row r="2523" spans="26:68" ht="20.100000000000001" customHeight="1" x14ac:dyDescent="0.25">
      <c r="Z2523" s="121">
        <v>1988</v>
      </c>
      <c r="AA2523" s="121">
        <f t="shared" si="420"/>
        <v>3.952</v>
      </c>
      <c r="AB2523" s="121">
        <f t="shared" si="421"/>
        <v>1.6197144022117723E-4</v>
      </c>
      <c r="AC2523" s="121">
        <f t="shared" si="422"/>
        <v>0.99996124962966726</v>
      </c>
      <c r="AD2523" s="121">
        <f t="shared" si="423"/>
        <v>1.6197144022117723E-4</v>
      </c>
      <c r="AE2523" s="121" t="str">
        <f t="shared" si="424"/>
        <v/>
      </c>
      <c r="AF2523" s="121" t="str">
        <f t="shared" si="425"/>
        <v/>
      </c>
      <c r="BK2523" s="130"/>
      <c r="BL2523" s="130">
        <f t="shared" si="417"/>
        <v>12.75519999999964</v>
      </c>
      <c r="BM2523" s="147">
        <f t="shared" si="418"/>
        <v>7.8302335822483887E-2</v>
      </c>
      <c r="BN2523" s="130">
        <f t="shared" si="419"/>
        <v>1.6789509706144345E-4</v>
      </c>
      <c r="BO2523" s="130" t="str">
        <f t="shared" si="415"/>
        <v/>
      </c>
      <c r="BP2523" s="122" t="str">
        <f t="shared" si="416"/>
        <v/>
      </c>
    </row>
    <row r="2524" spans="26:68" ht="20.100000000000001" customHeight="1" x14ac:dyDescent="0.25">
      <c r="Z2524" s="121">
        <v>1989</v>
      </c>
      <c r="AA2524" s="121">
        <f t="shared" si="420"/>
        <v>3.9560000000000004</v>
      </c>
      <c r="AB2524" s="121">
        <f t="shared" si="421"/>
        <v>1.59429851784427E-4</v>
      </c>
      <c r="AC2524" s="121">
        <f t="shared" si="422"/>
        <v>0.99996189241970912</v>
      </c>
      <c r="AD2524" s="121">
        <f t="shared" si="423"/>
        <v>1.59429851784427E-4</v>
      </c>
      <c r="AE2524" s="121" t="str">
        <f t="shared" si="424"/>
        <v/>
      </c>
      <c r="AF2524" s="121" t="str">
        <f t="shared" si="425"/>
        <v/>
      </c>
      <c r="BK2524" s="130"/>
      <c r="BL2524" s="130">
        <f t="shared" si="417"/>
        <v>12.761599999999639</v>
      </c>
      <c r="BM2524" s="147">
        <f t="shared" si="418"/>
        <v>7.8134440725422444E-2</v>
      </c>
      <c r="BN2524" s="130">
        <f t="shared" si="419"/>
        <v>1.6756865092334983E-4</v>
      </c>
      <c r="BO2524" s="130" t="str">
        <f t="shared" si="415"/>
        <v/>
      </c>
      <c r="BP2524" s="122" t="str">
        <f t="shared" si="416"/>
        <v/>
      </c>
    </row>
    <row r="2525" spans="26:68" ht="20.100000000000001" customHeight="1" x14ac:dyDescent="0.25">
      <c r="Z2525" s="130">
        <v>1990</v>
      </c>
      <c r="AA2525" s="121">
        <f t="shared" si="420"/>
        <v>3.96</v>
      </c>
      <c r="AB2525" s="121">
        <f t="shared" si="421"/>
        <v>1.5692563406553226E-4</v>
      </c>
      <c r="AC2525" s="121">
        <f t="shared" si="422"/>
        <v>0.99996252511830896</v>
      </c>
      <c r="AD2525" s="121">
        <f t="shared" si="423"/>
        <v>1.5692563406553226E-4</v>
      </c>
      <c r="AE2525" s="121" t="str">
        <f t="shared" si="424"/>
        <v/>
      </c>
      <c r="AF2525" s="121" t="str">
        <f t="shared" si="425"/>
        <v/>
      </c>
      <c r="AM2525" s="130"/>
      <c r="AZ2525" s="130"/>
      <c r="BK2525" s="130"/>
      <c r="BL2525" s="130">
        <f t="shared" si="417"/>
        <v>12.767999999999638</v>
      </c>
      <c r="BM2525" s="147">
        <f t="shared" si="418"/>
        <v>7.7966872074499094E-2</v>
      </c>
      <c r="BN2525" s="130">
        <f t="shared" si="419"/>
        <v>1.6724273440536785E-4</v>
      </c>
      <c r="BO2525" s="130" t="str">
        <f t="shared" si="415"/>
        <v/>
      </c>
      <c r="BP2525" s="122" t="str">
        <f t="shared" si="416"/>
        <v/>
      </c>
    </row>
    <row r="2526" spans="26:68" ht="20.100000000000001" customHeight="1" x14ac:dyDescent="0.25">
      <c r="Z2526" s="121">
        <v>1991</v>
      </c>
      <c r="AA2526" s="121">
        <f t="shared" si="420"/>
        <v>3.9640000000000004</v>
      </c>
      <c r="AB2526" s="121">
        <f t="shared" si="421"/>
        <v>1.5445827957517213E-4</v>
      </c>
      <c r="AC2526" s="121">
        <f t="shared" si="422"/>
        <v>0.99996314787393237</v>
      </c>
      <c r="AD2526" s="121">
        <f t="shared" si="423"/>
        <v>1.5445827957517213E-4</v>
      </c>
      <c r="AE2526" s="121" t="str">
        <f t="shared" si="424"/>
        <v/>
      </c>
      <c r="AF2526" s="121" t="str">
        <f t="shared" si="425"/>
        <v/>
      </c>
      <c r="BK2526" s="130"/>
      <c r="BL2526" s="130">
        <f t="shared" si="417"/>
        <v>12.774399999999638</v>
      </c>
      <c r="BM2526" s="147">
        <f t="shared" si="418"/>
        <v>7.7799629340093726E-2</v>
      </c>
      <c r="BN2526" s="130">
        <f t="shared" si="419"/>
        <v>1.6691734699175731E-4</v>
      </c>
      <c r="BO2526" s="130" t="str">
        <f t="shared" si="415"/>
        <v/>
      </c>
      <c r="BP2526" s="122" t="str">
        <f t="shared" si="416"/>
        <v/>
      </c>
    </row>
    <row r="2527" spans="26:68" ht="20.100000000000001" customHeight="1" x14ac:dyDescent="0.25">
      <c r="Z2527" s="121">
        <v>1992</v>
      </c>
      <c r="AA2527" s="121">
        <f t="shared" si="420"/>
        <v>3.968</v>
      </c>
      <c r="AB2527" s="121">
        <f t="shared" si="421"/>
        <v>1.5202728704381778E-4</v>
      </c>
      <c r="AC2527" s="121">
        <f t="shared" si="422"/>
        <v>0.99996376083302785</v>
      </c>
      <c r="AD2527" s="121">
        <f t="shared" si="423"/>
        <v>1.5202728704381778E-4</v>
      </c>
      <c r="AE2527" s="121" t="str">
        <f t="shared" si="424"/>
        <v/>
      </c>
      <c r="AF2527" s="121" t="str">
        <f t="shared" si="425"/>
        <v/>
      </c>
      <c r="BK2527" s="130"/>
      <c r="BL2527" s="130">
        <f t="shared" si="417"/>
        <v>12.780799999999637</v>
      </c>
      <c r="BM2527" s="147">
        <f t="shared" si="418"/>
        <v>7.7632711993101969E-2</v>
      </c>
      <c r="BN2527" s="130">
        <f t="shared" si="419"/>
        <v>1.6659248816613959E-4</v>
      </c>
      <c r="BO2527" s="130" t="str">
        <f t="shared" si="415"/>
        <v/>
      </c>
      <c r="BP2527" s="122" t="str">
        <f t="shared" si="416"/>
        <v/>
      </c>
    </row>
    <row r="2528" spans="26:68" ht="20.100000000000001" customHeight="1" x14ac:dyDescent="0.25">
      <c r="Z2528" s="121">
        <v>1993</v>
      </c>
      <c r="AA2528" s="121">
        <f t="shared" si="420"/>
        <v>3.9720000000000004</v>
      </c>
      <c r="AB2528" s="121">
        <f t="shared" si="421"/>
        <v>1.4963216135576192E-4</v>
      </c>
      <c r="AC2528" s="121">
        <f t="shared" si="422"/>
        <v>0.99996436414005097</v>
      </c>
      <c r="AD2528" s="121">
        <f t="shared" si="423"/>
        <v>1.4963216135576192E-4</v>
      </c>
      <c r="AE2528" s="121" t="str">
        <f t="shared" si="424"/>
        <v/>
      </c>
      <c r="AF2528" s="121" t="str">
        <f t="shared" si="425"/>
        <v/>
      </c>
      <c r="BK2528" s="130"/>
      <c r="BL2528" s="130">
        <f t="shared" si="417"/>
        <v>12.787199999999636</v>
      </c>
      <c r="BM2528" s="147">
        <f t="shared" si="418"/>
        <v>7.7466119504935829E-2</v>
      </c>
      <c r="BN2528" s="130">
        <f t="shared" si="419"/>
        <v>1.6626815741097034E-4</v>
      </c>
      <c r="BO2528" s="130" t="str">
        <f t="shared" si="415"/>
        <v/>
      </c>
      <c r="BP2528" s="122" t="str">
        <f t="shared" si="416"/>
        <v/>
      </c>
    </row>
    <row r="2529" spans="26:68" ht="20.100000000000001" customHeight="1" x14ac:dyDescent="0.25">
      <c r="Z2529" s="121">
        <v>1994</v>
      </c>
      <c r="AA2529" s="121">
        <f t="shared" si="420"/>
        <v>3.976</v>
      </c>
      <c r="AB2529" s="121">
        <f t="shared" si="421"/>
        <v>1.4727241348370685E-4</v>
      </c>
      <c r="AC2529" s="121">
        <f t="shared" si="422"/>
        <v>0.99996495793748885</v>
      </c>
      <c r="AD2529" s="121">
        <f t="shared" si="423"/>
        <v>1.4727241348370685E-4</v>
      </c>
      <c r="AE2529" s="121" t="str">
        <f t="shared" si="424"/>
        <v/>
      </c>
      <c r="AF2529" s="121" t="str">
        <f t="shared" si="425"/>
        <v/>
      </c>
      <c r="BK2529" s="130"/>
      <c r="BL2529" s="130">
        <f t="shared" si="417"/>
        <v>12.793599999999635</v>
      </c>
      <c r="BM2529" s="147">
        <f t="shared" si="418"/>
        <v>7.7299851347524859E-2</v>
      </c>
      <c r="BN2529" s="130">
        <f t="shared" si="419"/>
        <v>1.6594435420867748E-4</v>
      </c>
      <c r="BO2529" s="130" t="str">
        <f t="shared" si="415"/>
        <v/>
      </c>
      <c r="BP2529" s="122" t="str">
        <f t="shared" si="416"/>
        <v/>
      </c>
    </row>
    <row r="2530" spans="26:68" ht="20.100000000000001" customHeight="1" x14ac:dyDescent="0.25">
      <c r="Z2530" s="130">
        <v>1995</v>
      </c>
      <c r="AA2530" s="121">
        <f t="shared" si="420"/>
        <v>3.9800000000000004</v>
      </c>
      <c r="AB2530" s="121">
        <f t="shared" si="421"/>
        <v>1.4494756042389079E-4</v>
      </c>
      <c r="AC2530" s="121">
        <f t="shared" si="422"/>
        <v>0.99996554236588497</v>
      </c>
      <c r="AD2530" s="121">
        <f t="shared" si="423"/>
        <v>1.4494756042389079E-4</v>
      </c>
      <c r="AE2530" s="121" t="str">
        <f t="shared" si="424"/>
        <v/>
      </c>
      <c r="AF2530" s="121" t="str">
        <f t="shared" si="425"/>
        <v/>
      </c>
      <c r="AM2530" s="130"/>
      <c r="AZ2530" s="130"/>
      <c r="BK2530" s="130"/>
      <c r="BL2530" s="130">
        <f t="shared" si="417"/>
        <v>12.799999999999635</v>
      </c>
      <c r="BM2530" s="147">
        <f t="shared" si="418"/>
        <v>7.7133906993316181E-2</v>
      </c>
      <c r="BN2530" s="130">
        <f t="shared" si="419"/>
        <v>1.6562107804013459E-4</v>
      </c>
      <c r="BO2530" s="130" t="str">
        <f t="shared" si="415"/>
        <v/>
      </c>
      <c r="BP2530" s="122" t="str">
        <f t="shared" si="416"/>
        <v/>
      </c>
    </row>
    <row r="2531" spans="26:68" ht="20.100000000000001" customHeight="1" x14ac:dyDescent="0.25">
      <c r="Z2531" s="121">
        <v>1996</v>
      </c>
      <c r="AA2531" s="121">
        <f t="shared" si="420"/>
        <v>3.984</v>
      </c>
      <c r="AB2531" s="121">
        <f t="shared" si="421"/>
        <v>1.4265712513176652E-4</v>
      </c>
      <c r="AC2531" s="121">
        <f t="shared" si="422"/>
        <v>0.99996611756386233</v>
      </c>
      <c r="AD2531" s="121">
        <f t="shared" si="423"/>
        <v>1.4265712513176652E-4</v>
      </c>
      <c r="AE2531" s="121" t="str">
        <f t="shared" si="424"/>
        <v/>
      </c>
      <c r="AF2531" s="121" t="str">
        <f t="shared" si="425"/>
        <v/>
      </c>
      <c r="BK2531" s="130"/>
      <c r="BL2531" s="130">
        <f t="shared" si="417"/>
        <v>12.806399999999634</v>
      </c>
      <c r="BM2531" s="147">
        <f t="shared" si="418"/>
        <v>7.6968285915276047E-2</v>
      </c>
      <c r="BN2531" s="130">
        <f t="shared" si="419"/>
        <v>1.6529832838599323E-4</v>
      </c>
      <c r="BO2531" s="130" t="str">
        <f t="shared" si="415"/>
        <v/>
      </c>
      <c r="BP2531" s="122" t="str">
        <f t="shared" si="416"/>
        <v/>
      </c>
    </row>
    <row r="2532" spans="26:68" ht="20.100000000000001" customHeight="1" x14ac:dyDescent="0.25">
      <c r="Z2532" s="121">
        <v>1997</v>
      </c>
      <c r="AA2532" s="121">
        <f t="shared" si="420"/>
        <v>3.9880000000000004</v>
      </c>
      <c r="AB2532" s="121">
        <f t="shared" si="421"/>
        <v>1.4040063645821415E-4</v>
      </c>
      <c r="AC2532" s="121">
        <f t="shared" si="422"/>
        <v>0.99996668366814789</v>
      </c>
      <c r="AD2532" s="121">
        <f t="shared" si="423"/>
        <v>1.4040063645821415E-4</v>
      </c>
      <c r="AE2532" s="121" t="str">
        <f t="shared" si="424"/>
        <v/>
      </c>
      <c r="AF2532" s="121" t="str">
        <f t="shared" si="425"/>
        <v/>
      </c>
      <c r="BK2532" s="130"/>
      <c r="BL2532" s="130">
        <f t="shared" si="417"/>
        <v>12.812799999999633</v>
      </c>
      <c r="BM2532" s="147">
        <f t="shared" si="418"/>
        <v>7.6802987586890054E-2</v>
      </c>
      <c r="BN2532" s="130">
        <f t="shared" si="419"/>
        <v>1.6497610472597513E-4</v>
      </c>
      <c r="BO2532" s="130" t="str">
        <f t="shared" si="415"/>
        <v/>
      </c>
      <c r="BP2532" s="122" t="str">
        <f t="shared" si="416"/>
        <v/>
      </c>
    </row>
    <row r="2533" spans="26:68" ht="20.100000000000001" customHeight="1" x14ac:dyDescent="0.25">
      <c r="Z2533" s="121">
        <v>1998</v>
      </c>
      <c r="AA2533" s="121">
        <f t="shared" si="420"/>
        <v>3.992</v>
      </c>
      <c r="AB2533" s="121">
        <f t="shared" si="421"/>
        <v>1.3817762908630173E-4</v>
      </c>
      <c r="AC2533" s="121">
        <f t="shared" si="422"/>
        <v>0.99996724081359545</v>
      </c>
      <c r="AD2533" s="121">
        <f t="shared" si="423"/>
        <v>1.3817762908630173E-4</v>
      </c>
      <c r="AE2533" s="121" t="str">
        <f t="shared" si="424"/>
        <v/>
      </c>
      <c r="AF2533" s="121" t="str">
        <f t="shared" si="425"/>
        <v/>
      </c>
      <c r="BK2533" s="130"/>
      <c r="BL2533" s="130">
        <f t="shared" si="417"/>
        <v>12.819199999999633</v>
      </c>
      <c r="BM2533" s="147">
        <f t="shared" si="418"/>
        <v>7.6638011482164078E-2</v>
      </c>
      <c r="BN2533" s="130">
        <f t="shared" si="419"/>
        <v>1.6465440653908037E-4</v>
      </c>
      <c r="BO2533" s="130" t="str">
        <f t="shared" si="415"/>
        <v/>
      </c>
      <c r="BP2533" s="122" t="str">
        <f t="shared" si="416"/>
        <v/>
      </c>
    </row>
    <row r="2534" spans="26:68" ht="20.100000000000001" customHeight="1" x14ac:dyDescent="0.25">
      <c r="Z2534" s="121">
        <v>1999</v>
      </c>
      <c r="AA2534" s="121">
        <f t="shared" si="420"/>
        <v>3.9960000000000004</v>
      </c>
      <c r="AB2534" s="121">
        <f t="shared" si="421"/>
        <v>1.3598764346857423E-4</v>
      </c>
      <c r="AC2534" s="121">
        <f t="shared" si="422"/>
        <v>0.99996778913320938</v>
      </c>
      <c r="AD2534" s="121">
        <f t="shared" si="423"/>
        <v>1.3598764346857423E-4</v>
      </c>
      <c r="AE2534" s="121" t="str">
        <f t="shared" si="424"/>
        <v/>
      </c>
      <c r="AF2534" s="121" t="str">
        <f t="shared" si="425"/>
        <v/>
      </c>
      <c r="BK2534" s="130"/>
      <c r="BL2534" s="130">
        <f t="shared" si="417"/>
        <v>12.825599999999632</v>
      </c>
      <c r="BM2534" s="147">
        <f t="shared" si="418"/>
        <v>7.6473357075624998E-2</v>
      </c>
      <c r="BN2534" s="130">
        <f t="shared" si="419"/>
        <v>1.6433323330368454E-4</v>
      </c>
      <c r="BO2534" s="130" t="str">
        <f t="shared" si="415"/>
        <v/>
      </c>
      <c r="BP2534" s="122" t="str">
        <f t="shared" si="416"/>
        <v/>
      </c>
    </row>
    <row r="2535" spans="26:68" ht="20.100000000000001" customHeight="1" x14ac:dyDescent="0.25">
      <c r="Z2535" s="121">
        <v>2000</v>
      </c>
      <c r="AA2535" s="121">
        <f t="shared" si="420"/>
        <v>4</v>
      </c>
      <c r="AB2535" s="121">
        <f t="shared" si="421"/>
        <v>1.3383022576488537E-4</v>
      </c>
      <c r="AC2535" s="121">
        <f t="shared" si="422"/>
        <v>0.99996832875816688</v>
      </c>
      <c r="AD2535" s="121">
        <f t="shared" si="423"/>
        <v>1.3383022576488537E-4</v>
      </c>
      <c r="AE2535" s="121" t="str">
        <f t="shared" si="424"/>
        <v/>
      </c>
      <c r="AF2535" s="121" t="str">
        <f t="shared" si="425"/>
        <v/>
      </c>
      <c r="BK2535" s="130"/>
      <c r="BL2535" s="130">
        <f t="shared" si="417"/>
        <v>12.831999999999631</v>
      </c>
      <c r="BM2535" s="147">
        <f t="shared" si="418"/>
        <v>7.6309023842321314E-2</v>
      </c>
      <c r="BN2535" s="130">
        <f t="shared" si="419"/>
        <v>1.6401258449748324E-4</v>
      </c>
      <c r="BO2535" s="130" t="str">
        <f t="shared" si="415"/>
        <v/>
      </c>
      <c r="BP2535" s="122" t="str">
        <f t="shared" si="416"/>
        <v/>
      </c>
    </row>
    <row r="2536" spans="26:68" ht="20.100000000000001" customHeight="1" x14ac:dyDescent="0.25">
      <c r="BK2536" s="130"/>
      <c r="BL2536" s="130">
        <f t="shared" si="417"/>
        <v>12.838399999999631</v>
      </c>
      <c r="BM2536" s="147">
        <f t="shared" si="418"/>
        <v>7.614501125782383E-2</v>
      </c>
      <c r="BN2536" s="130">
        <f t="shared" si="419"/>
        <v>1.6369245959722833E-4</v>
      </c>
      <c r="BO2536" s="130" t="str">
        <f t="shared" si="415"/>
        <v/>
      </c>
      <c r="BP2536" s="122" t="str">
        <f t="shared" si="416"/>
        <v/>
      </c>
    </row>
    <row r="2537" spans="26:68" ht="20.100000000000001" customHeight="1" x14ac:dyDescent="0.25">
      <c r="BK2537" s="130"/>
      <c r="BL2537" s="130">
        <f t="shared" si="417"/>
        <v>12.84479999999963</v>
      </c>
      <c r="BM2537" s="147">
        <f t="shared" si="418"/>
        <v>7.5981318798226602E-2</v>
      </c>
      <c r="BN2537" s="130">
        <f t="shared" si="419"/>
        <v>1.6337285807908886E-4</v>
      </c>
      <c r="BO2537" s="130" t="str">
        <f t="shared" si="415"/>
        <v/>
      </c>
      <c r="BP2537" s="122" t="str">
        <f t="shared" si="416"/>
        <v/>
      </c>
    </row>
    <row r="2538" spans="26:68" ht="20.100000000000001" customHeight="1" x14ac:dyDescent="0.25">
      <c r="BK2538" s="130"/>
      <c r="BL2538" s="130">
        <f t="shared" si="417"/>
        <v>12.851199999999629</v>
      </c>
      <c r="BM2538" s="147">
        <f t="shared" si="418"/>
        <v>7.5817945940147513E-2</v>
      </c>
      <c r="BN2538" s="130">
        <f t="shared" si="419"/>
        <v>1.6305377941876198E-4</v>
      </c>
      <c r="BO2538" s="130" t="str">
        <f t="shared" si="415"/>
        <v/>
      </c>
      <c r="BP2538" s="122" t="str">
        <f t="shared" si="416"/>
        <v/>
      </c>
    </row>
    <row r="2539" spans="26:68" ht="20.100000000000001" customHeight="1" x14ac:dyDescent="0.25">
      <c r="BK2539" s="130"/>
      <c r="BL2539" s="130">
        <f t="shared" si="417"/>
        <v>12.857599999999628</v>
      </c>
      <c r="BM2539" s="147">
        <f t="shared" si="418"/>
        <v>7.5654892160728751E-2</v>
      </c>
      <c r="BN2539" s="130">
        <f t="shared" si="419"/>
        <v>1.6273522309083466E-4</v>
      </c>
      <c r="BO2539" s="130" t="str">
        <f t="shared" si="415"/>
        <v/>
      </c>
      <c r="BP2539" s="122" t="str">
        <f t="shared" si="416"/>
        <v/>
      </c>
    </row>
    <row r="2540" spans="26:68" ht="20.100000000000001" customHeight="1" x14ac:dyDescent="0.25">
      <c r="BK2540" s="130"/>
      <c r="BL2540" s="130">
        <f t="shared" si="417"/>
        <v>12.863999999999628</v>
      </c>
      <c r="BM2540" s="147">
        <f t="shared" si="418"/>
        <v>7.5492156937637916E-2</v>
      </c>
      <c r="BN2540" s="130">
        <f t="shared" si="419"/>
        <v>1.6241718856963017E-4</v>
      </c>
      <c r="BO2540" s="130" t="str">
        <f t="shared" si="415"/>
        <v/>
      </c>
      <c r="BP2540" s="122" t="str">
        <f t="shared" si="416"/>
        <v/>
      </c>
    </row>
    <row r="2541" spans="26:68" ht="20.100000000000001" customHeight="1" x14ac:dyDescent="0.25">
      <c r="BK2541" s="130"/>
      <c r="BL2541" s="130">
        <f t="shared" si="417"/>
        <v>12.870399999999627</v>
      </c>
      <c r="BM2541" s="147">
        <f t="shared" si="418"/>
        <v>7.5329739749068286E-2</v>
      </c>
      <c r="BN2541" s="130">
        <f t="shared" si="419"/>
        <v>1.6209967532840319E-4</v>
      </c>
      <c r="BO2541" s="130" t="str">
        <f t="shared" si="415"/>
        <v/>
      </c>
      <c r="BP2541" s="122" t="str">
        <f t="shared" si="416"/>
        <v/>
      </c>
    </row>
    <row r="2542" spans="26:68" ht="20.100000000000001" customHeight="1" x14ac:dyDescent="0.25">
      <c r="BK2542" s="130"/>
      <c r="BL2542" s="130">
        <f t="shared" si="417"/>
        <v>12.876799999999626</v>
      </c>
      <c r="BM2542" s="147">
        <f t="shared" si="418"/>
        <v>7.5167640073739883E-2</v>
      </c>
      <c r="BN2542" s="130">
        <f t="shared" si="419"/>
        <v>1.6178268284010311E-4</v>
      </c>
      <c r="BO2542" s="130" t="str">
        <f t="shared" si="415"/>
        <v/>
      </c>
      <c r="BP2542" s="122" t="str">
        <f t="shared" si="416"/>
        <v/>
      </c>
    </row>
    <row r="2543" spans="26:68" ht="20.100000000000001" customHeight="1" x14ac:dyDescent="0.25">
      <c r="BK2543" s="130"/>
      <c r="BL2543" s="130">
        <f t="shared" si="417"/>
        <v>12.883199999999626</v>
      </c>
      <c r="BM2543" s="147">
        <f t="shared" si="418"/>
        <v>7.500585739089978E-2</v>
      </c>
      <c r="BN2543" s="130">
        <f t="shared" si="419"/>
        <v>1.6146621057665234E-4</v>
      </c>
      <c r="BO2543" s="130" t="str">
        <f t="shared" si="415"/>
        <v/>
      </c>
      <c r="BP2543" s="122" t="str">
        <f t="shared" si="416"/>
        <v/>
      </c>
    </row>
    <row r="2544" spans="26:68" ht="20.100000000000001" customHeight="1" x14ac:dyDescent="0.25">
      <c r="BK2544" s="130"/>
      <c r="BL2544" s="130">
        <f t="shared" si="417"/>
        <v>12.889599999999625</v>
      </c>
      <c r="BM2544" s="147">
        <f t="shared" si="418"/>
        <v>7.4844391180323128E-2</v>
      </c>
      <c r="BN2544" s="130">
        <f t="shared" si="419"/>
        <v>1.6115025800962635E-4</v>
      </c>
      <c r="BO2544" s="130" t="str">
        <f t="shared" si="415"/>
        <v/>
      </c>
      <c r="BP2544" s="122" t="str">
        <f t="shared" si="416"/>
        <v/>
      </c>
    </row>
    <row r="2545" spans="63:68" ht="20.100000000000001" customHeight="1" x14ac:dyDescent="0.25">
      <c r="BK2545" s="130"/>
      <c r="BL2545" s="130">
        <f t="shared" si="417"/>
        <v>12.895999999999624</v>
      </c>
      <c r="BM2545" s="147">
        <f t="shared" si="418"/>
        <v>7.4683240922313501E-2</v>
      </c>
      <c r="BN2545" s="130">
        <f t="shared" si="419"/>
        <v>1.6083482460982346E-4</v>
      </c>
      <c r="BO2545" s="130" t="str">
        <f t="shared" si="415"/>
        <v/>
      </c>
      <c r="BP2545" s="122" t="str">
        <f t="shared" si="416"/>
        <v/>
      </c>
    </row>
    <row r="2546" spans="63:68" ht="20.100000000000001" customHeight="1" x14ac:dyDescent="0.25">
      <c r="BK2546" s="130"/>
      <c r="BL2546" s="130">
        <f t="shared" si="417"/>
        <v>12.902399999999624</v>
      </c>
      <c r="BM2546" s="147">
        <f t="shared" si="418"/>
        <v>7.4522406097703678E-2</v>
      </c>
      <c r="BN2546" s="130">
        <f t="shared" si="419"/>
        <v>1.6051990984733422E-4</v>
      </c>
      <c r="BO2546" s="130" t="str">
        <f t="shared" si="415"/>
        <v/>
      </c>
      <c r="BP2546" s="122" t="str">
        <f t="shared" si="416"/>
        <v/>
      </c>
    </row>
    <row r="2547" spans="63:68" ht="20.100000000000001" customHeight="1" x14ac:dyDescent="0.25">
      <c r="BK2547" s="130"/>
      <c r="BL2547" s="130">
        <f t="shared" si="417"/>
        <v>12.908799999999623</v>
      </c>
      <c r="BM2547" s="147">
        <f t="shared" si="418"/>
        <v>7.4361886187856344E-2</v>
      </c>
      <c r="BN2547" s="130">
        <f t="shared" si="419"/>
        <v>1.6020551319177734E-4</v>
      </c>
      <c r="BO2547" s="130" t="str">
        <f t="shared" si="415"/>
        <v/>
      </c>
      <c r="BP2547" s="122" t="str">
        <f t="shared" si="416"/>
        <v/>
      </c>
    </row>
    <row r="2548" spans="63:68" ht="20.100000000000001" customHeight="1" x14ac:dyDescent="0.25">
      <c r="BK2548" s="130"/>
      <c r="BL2548" s="130">
        <f t="shared" si="417"/>
        <v>12.915199999999622</v>
      </c>
      <c r="BM2548" s="147">
        <f t="shared" si="418"/>
        <v>7.4201680674664566E-2</v>
      </c>
      <c r="BN2548" s="130">
        <f t="shared" si="419"/>
        <v>1.5989163411181395E-4</v>
      </c>
      <c r="BO2548" s="130" t="str">
        <f t="shared" si="415"/>
        <v/>
      </c>
      <c r="BP2548" s="122" t="str">
        <f t="shared" si="416"/>
        <v/>
      </c>
    </row>
    <row r="2549" spans="63:68" ht="20.100000000000001" customHeight="1" x14ac:dyDescent="0.25">
      <c r="BK2549" s="130"/>
      <c r="BL2549" s="130">
        <f t="shared" si="417"/>
        <v>12.921599999999621</v>
      </c>
      <c r="BM2549" s="147">
        <f t="shared" si="418"/>
        <v>7.4041789040552752E-2</v>
      </c>
      <c r="BN2549" s="130">
        <f t="shared" si="419"/>
        <v>1.5957827207574438E-4</v>
      </c>
      <c r="BO2549" s="130" t="str">
        <f t="shared" si="415"/>
        <v/>
      </c>
      <c r="BP2549" s="122" t="str">
        <f t="shared" si="416"/>
        <v/>
      </c>
    </row>
    <row r="2550" spans="63:68" ht="20.100000000000001" customHeight="1" x14ac:dyDescent="0.25">
      <c r="BK2550" s="130"/>
      <c r="BL2550" s="130">
        <f t="shared" si="417"/>
        <v>12.927999999999621</v>
      </c>
      <c r="BM2550" s="147">
        <f t="shared" si="418"/>
        <v>7.3882210768477008E-2</v>
      </c>
      <c r="BN2550" s="130">
        <f t="shared" si="419"/>
        <v>1.592654265513832E-4</v>
      </c>
      <c r="BO2550" s="130" t="str">
        <f t="shared" si="415"/>
        <v/>
      </c>
      <c r="BP2550" s="122" t="str">
        <f t="shared" si="416"/>
        <v/>
      </c>
    </row>
    <row r="2551" spans="63:68" ht="20.100000000000001" customHeight="1" x14ac:dyDescent="0.25">
      <c r="BK2551" s="130"/>
      <c r="BL2551" s="130">
        <f t="shared" si="417"/>
        <v>12.93439999999962</v>
      </c>
      <c r="BM2551" s="147">
        <f t="shared" si="418"/>
        <v>7.3722945341925625E-2</v>
      </c>
      <c r="BN2551" s="130">
        <f t="shared" si="419"/>
        <v>1.5895309700554583E-4</v>
      </c>
      <c r="BO2551" s="130" t="str">
        <f t="shared" si="415"/>
        <v/>
      </c>
      <c r="BP2551" s="122" t="str">
        <f t="shared" si="416"/>
        <v/>
      </c>
    </row>
    <row r="2552" spans="63:68" ht="20.100000000000001" customHeight="1" x14ac:dyDescent="0.25">
      <c r="BK2552" s="130"/>
      <c r="BL2552" s="130">
        <f t="shared" si="417"/>
        <v>12.940799999999619</v>
      </c>
      <c r="BM2552" s="147">
        <f t="shared" si="418"/>
        <v>7.3563992244920079E-2</v>
      </c>
      <c r="BN2552" s="130">
        <f t="shared" si="419"/>
        <v>1.586412829045758E-4</v>
      </c>
      <c r="BO2552" s="130" t="str">
        <f t="shared" si="415"/>
        <v/>
      </c>
      <c r="BP2552" s="122" t="str">
        <f t="shared" si="416"/>
        <v/>
      </c>
    </row>
    <row r="2553" spans="63:68" ht="20.100000000000001" customHeight="1" x14ac:dyDescent="0.25">
      <c r="BK2553" s="130"/>
      <c r="BL2553" s="130">
        <f t="shared" si="417"/>
        <v>12.947199999999619</v>
      </c>
      <c r="BM2553" s="147">
        <f t="shared" si="418"/>
        <v>7.3405350962015503E-2</v>
      </c>
      <c r="BN2553" s="130">
        <f t="shared" si="419"/>
        <v>1.5832998371433094E-4</v>
      </c>
      <c r="BO2553" s="130" t="str">
        <f t="shared" si="415"/>
        <v/>
      </c>
      <c r="BP2553" s="122" t="str">
        <f t="shared" si="416"/>
        <v/>
      </c>
    </row>
    <row r="2554" spans="63:68" ht="20.100000000000001" customHeight="1" x14ac:dyDescent="0.25">
      <c r="BK2554" s="130"/>
      <c r="BL2554" s="130">
        <f t="shared" si="417"/>
        <v>12.953599999999618</v>
      </c>
      <c r="BM2554" s="147">
        <f t="shared" si="418"/>
        <v>7.3247020978301172E-2</v>
      </c>
      <c r="BN2554" s="130">
        <f t="shared" si="419"/>
        <v>1.5801919890001681E-4</v>
      </c>
      <c r="BO2554" s="130" t="str">
        <f t="shared" si="415"/>
        <v/>
      </c>
      <c r="BP2554" s="122" t="str">
        <f t="shared" si="416"/>
        <v/>
      </c>
    </row>
    <row r="2555" spans="63:68" ht="20.100000000000001" customHeight="1" x14ac:dyDescent="0.25">
      <c r="BK2555" s="130"/>
      <c r="BL2555" s="130">
        <f t="shared" si="417"/>
        <v>12.959999999999617</v>
      </c>
      <c r="BM2555" s="147">
        <f t="shared" si="418"/>
        <v>7.3089001779401155E-2</v>
      </c>
      <c r="BN2555" s="130">
        <f t="shared" si="419"/>
        <v>1.5770892792606184E-4</v>
      </c>
      <c r="BO2555" s="130" t="str">
        <f t="shared" si="415"/>
        <v/>
      </c>
      <c r="BP2555" s="122" t="str">
        <f t="shared" si="416"/>
        <v/>
      </c>
    </row>
    <row r="2556" spans="63:68" ht="20.100000000000001" customHeight="1" x14ac:dyDescent="0.25">
      <c r="BK2556" s="130"/>
      <c r="BL2556" s="130">
        <f t="shared" si="417"/>
        <v>12.966399999999616</v>
      </c>
      <c r="BM2556" s="147">
        <f t="shared" si="418"/>
        <v>7.2931292851475094E-2</v>
      </c>
      <c r="BN2556" s="130">
        <f t="shared" si="419"/>
        <v>1.5739917025660299E-4</v>
      </c>
      <c r="BO2556" s="130" t="str">
        <f t="shared" si="415"/>
        <v/>
      </c>
      <c r="BP2556" s="122" t="str">
        <f t="shared" si="416"/>
        <v/>
      </c>
    </row>
    <row r="2557" spans="63:68" ht="20.100000000000001" customHeight="1" x14ac:dyDescent="0.25">
      <c r="BK2557" s="130"/>
      <c r="BL2557" s="130">
        <f t="shared" si="417"/>
        <v>12.972799999999616</v>
      </c>
      <c r="BM2557" s="147">
        <f t="shared" si="418"/>
        <v>7.2773893681218491E-2</v>
      </c>
      <c r="BN2557" s="130">
        <f t="shared" si="419"/>
        <v>1.5708992535495847E-4</v>
      </c>
      <c r="BO2557" s="130" t="str">
        <f t="shared" si="415"/>
        <v/>
      </c>
      <c r="BP2557" s="122" t="str">
        <f t="shared" si="416"/>
        <v/>
      </c>
    </row>
    <row r="2558" spans="63:68" ht="20.100000000000001" customHeight="1" x14ac:dyDescent="0.25">
      <c r="BK2558" s="130"/>
      <c r="BL2558" s="130">
        <f t="shared" si="417"/>
        <v>12.979199999999615</v>
      </c>
      <c r="BM2558" s="147">
        <f t="shared" si="418"/>
        <v>7.2616803755863532E-2</v>
      </c>
      <c r="BN2558" s="130">
        <f t="shared" si="419"/>
        <v>1.5678119268401625E-4</v>
      </c>
      <c r="BO2558" s="130" t="str">
        <f t="shared" si="415"/>
        <v/>
      </c>
      <c r="BP2558" s="122" t="str">
        <f t="shared" si="416"/>
        <v/>
      </c>
    </row>
    <row r="2559" spans="63:68" ht="20.100000000000001" customHeight="1" x14ac:dyDescent="0.25">
      <c r="BK2559" s="130"/>
      <c r="BL2559" s="130">
        <f t="shared" si="417"/>
        <v>12.985599999999614</v>
      </c>
      <c r="BM2559" s="147">
        <f t="shared" si="418"/>
        <v>7.2460022563179516E-2</v>
      </c>
      <c r="BN2559" s="130">
        <f t="shared" si="419"/>
        <v>1.5647297170590102E-4</v>
      </c>
      <c r="BO2559" s="130" t="str">
        <f t="shared" si="415"/>
        <v/>
      </c>
      <c r="BP2559" s="122" t="str">
        <f t="shared" si="416"/>
        <v/>
      </c>
    </row>
    <row r="2560" spans="63:68" ht="20.100000000000001" customHeight="1" x14ac:dyDescent="0.25">
      <c r="BK2560" s="130"/>
      <c r="BL2560" s="130">
        <f t="shared" si="417"/>
        <v>12.991999999999614</v>
      </c>
      <c r="BM2560" s="147">
        <f t="shared" si="418"/>
        <v>7.2303549591473615E-2</v>
      </c>
      <c r="BN2560" s="130">
        <f t="shared" si="419"/>
        <v>1.5616526188250157E-4</v>
      </c>
      <c r="BO2560" s="130" t="str">
        <f t="shared" si="415"/>
        <v/>
      </c>
      <c r="BP2560" s="122" t="str">
        <f t="shared" si="416"/>
        <v/>
      </c>
    </row>
    <row r="2561" spans="63:68" ht="20.100000000000001" customHeight="1" x14ac:dyDescent="0.25">
      <c r="BK2561" s="130"/>
      <c r="BL2561" s="130">
        <f t="shared" si="417"/>
        <v>12.998399999999613</v>
      </c>
      <c r="BM2561" s="147">
        <f t="shared" si="418"/>
        <v>7.2147384329591113E-2</v>
      </c>
      <c r="BN2561" s="130">
        <f t="shared" si="419"/>
        <v>1.5585806267472135E-4</v>
      </c>
      <c r="BO2561" s="130" t="str">
        <f t="shared" si="415"/>
        <v/>
      </c>
      <c r="BP2561" s="122" t="str">
        <f t="shared" si="416"/>
        <v/>
      </c>
    </row>
    <row r="2562" spans="63:68" ht="20.100000000000001" customHeight="1" x14ac:dyDescent="0.25">
      <c r="BK2562" s="130"/>
      <c r="BL2562" s="130">
        <f t="shared" si="417"/>
        <v>13.004799999999612</v>
      </c>
      <c r="BM2562" s="147">
        <f t="shared" si="418"/>
        <v>7.1991526266916392E-2</v>
      </c>
      <c r="BN2562" s="130">
        <f t="shared" si="419"/>
        <v>1.5555137354331117E-4</v>
      </c>
      <c r="BO2562" s="130" t="str">
        <f t="shared" si="415"/>
        <v/>
      </c>
      <c r="BP2562" s="122" t="str">
        <f t="shared" si="416"/>
        <v/>
      </c>
    </row>
    <row r="2563" spans="63:68" ht="20.100000000000001" customHeight="1" x14ac:dyDescent="0.25">
      <c r="BK2563" s="130"/>
      <c r="BL2563" s="130">
        <f t="shared" si="417"/>
        <v>13.011199999999612</v>
      </c>
      <c r="BM2563" s="147">
        <f t="shared" si="418"/>
        <v>7.1835974893373081E-2</v>
      </c>
      <c r="BN2563" s="130">
        <f t="shared" si="419"/>
        <v>1.5524519394814751E-4</v>
      </c>
      <c r="BO2563" s="130" t="str">
        <f t="shared" si="415"/>
        <v/>
      </c>
      <c r="BP2563" s="122" t="str">
        <f t="shared" si="416"/>
        <v/>
      </c>
    </row>
    <row r="2564" spans="63:68" ht="20.100000000000001" customHeight="1" x14ac:dyDescent="0.25">
      <c r="BK2564" s="130"/>
      <c r="BL2564" s="130">
        <f t="shared" si="417"/>
        <v>13.017599999999611</v>
      </c>
      <c r="BM2564" s="147">
        <f t="shared" si="418"/>
        <v>7.1680729699424933E-2</v>
      </c>
      <c r="BN2564" s="130">
        <f t="shared" si="419"/>
        <v>1.5493952334873218E-4</v>
      </c>
      <c r="BO2564" s="130" t="str">
        <f t="shared" si="415"/>
        <v/>
      </c>
      <c r="BP2564" s="122" t="str">
        <f t="shared" si="416"/>
        <v/>
      </c>
    </row>
    <row r="2565" spans="63:68" ht="20.100000000000001" customHeight="1" x14ac:dyDescent="0.25">
      <c r="BK2565" s="130"/>
      <c r="BL2565" s="130">
        <f t="shared" si="417"/>
        <v>13.02399999999961</v>
      </c>
      <c r="BM2565" s="147">
        <f t="shared" si="418"/>
        <v>7.1525790176076201E-2</v>
      </c>
      <c r="BN2565" s="130">
        <f t="shared" si="419"/>
        <v>1.5463436120401186E-4</v>
      </c>
      <c r="BO2565" s="130" t="str">
        <f t="shared" si="415"/>
        <v/>
      </c>
      <c r="BP2565" s="122" t="str">
        <f t="shared" si="416"/>
        <v/>
      </c>
    </row>
    <row r="2566" spans="63:68" ht="20.100000000000001" customHeight="1" x14ac:dyDescent="0.25">
      <c r="BK2566" s="130"/>
      <c r="BL2566" s="130">
        <f t="shared" si="417"/>
        <v>13.030399999999609</v>
      </c>
      <c r="BM2566" s="147">
        <f t="shared" si="418"/>
        <v>7.1371155814872189E-2</v>
      </c>
      <c r="BN2566" s="130">
        <f t="shared" si="419"/>
        <v>1.5432970697250303E-4</v>
      </c>
      <c r="BO2566" s="130" t="str">
        <f t="shared" si="415"/>
        <v/>
      </c>
      <c r="BP2566" s="122" t="str">
        <f t="shared" si="416"/>
        <v/>
      </c>
    </row>
    <row r="2567" spans="63:68" ht="20.100000000000001" customHeight="1" x14ac:dyDescent="0.25">
      <c r="BK2567" s="130"/>
      <c r="BL2567" s="130">
        <f t="shared" si="417"/>
        <v>13.036799999999609</v>
      </c>
      <c r="BM2567" s="147">
        <f t="shared" si="418"/>
        <v>7.1216826107899686E-2</v>
      </c>
      <c r="BN2567" s="130">
        <f t="shared" si="419"/>
        <v>1.5402556011177848E-4</v>
      </c>
      <c r="BO2567" s="130" t="str">
        <f t="shared" si="415"/>
        <v/>
      </c>
      <c r="BP2567" s="122" t="str">
        <f t="shared" si="416"/>
        <v/>
      </c>
    </row>
    <row r="2568" spans="63:68" ht="20.100000000000001" customHeight="1" x14ac:dyDescent="0.25">
      <c r="BK2568" s="130"/>
      <c r="BL2568" s="130">
        <f t="shared" si="417"/>
        <v>13.043199999999608</v>
      </c>
      <c r="BM2568" s="147">
        <f t="shared" si="418"/>
        <v>7.1062800547787908E-2</v>
      </c>
      <c r="BN2568" s="130">
        <f t="shared" si="419"/>
        <v>1.5372192007948038E-4</v>
      </c>
      <c r="BO2568" s="130" t="str">
        <f t="shared" si="415"/>
        <v/>
      </c>
      <c r="BP2568" s="122" t="str">
        <f t="shared" si="416"/>
        <v/>
      </c>
    </row>
    <row r="2569" spans="63:68" ht="20.100000000000001" customHeight="1" x14ac:dyDescent="0.25">
      <c r="BK2569" s="130"/>
      <c r="BL2569" s="130">
        <f t="shared" si="417"/>
        <v>13.049599999999607</v>
      </c>
      <c r="BM2569" s="147">
        <f t="shared" si="418"/>
        <v>7.0909078627708427E-2</v>
      </c>
      <c r="BN2569" s="130">
        <f t="shared" si="419"/>
        <v>1.5341878633221007E-4</v>
      </c>
      <c r="BO2569" s="130" t="str">
        <f t="shared" si="415"/>
        <v/>
      </c>
      <c r="BP2569" s="122" t="str">
        <f t="shared" si="416"/>
        <v/>
      </c>
    </row>
    <row r="2570" spans="63:68" ht="20.100000000000001" customHeight="1" x14ac:dyDescent="0.25">
      <c r="BK2570" s="130"/>
      <c r="BL2570" s="130">
        <f t="shared" si="417"/>
        <v>13.055999999999607</v>
      </c>
      <c r="BM2570" s="147">
        <f t="shared" si="418"/>
        <v>7.0755659841376217E-2</v>
      </c>
      <c r="BN2570" s="130">
        <f t="shared" si="419"/>
        <v>1.5311615832658276E-4</v>
      </c>
      <c r="BO2570" s="130" t="str">
        <f t="shared" si="415"/>
        <v/>
      </c>
      <c r="BP2570" s="122" t="str">
        <f t="shared" si="416"/>
        <v/>
      </c>
    </row>
    <row r="2571" spans="63:68" ht="20.100000000000001" customHeight="1" x14ac:dyDescent="0.25">
      <c r="BK2571" s="130"/>
      <c r="BL2571" s="130">
        <f t="shared" si="417"/>
        <v>13.062399999999606</v>
      </c>
      <c r="BM2571" s="147">
        <f t="shared" si="418"/>
        <v>7.0602543683049634E-2</v>
      </c>
      <c r="BN2571" s="130">
        <f t="shared" si="419"/>
        <v>1.528140355180202E-4</v>
      </c>
      <c r="BO2571" s="130" t="str">
        <f t="shared" si="415"/>
        <v/>
      </c>
      <c r="BP2571" s="122" t="str">
        <f t="shared" si="416"/>
        <v/>
      </c>
    </row>
    <row r="2572" spans="63:68" ht="20.100000000000001" customHeight="1" x14ac:dyDescent="0.25">
      <c r="BK2572" s="130"/>
      <c r="BL2572" s="130">
        <f t="shared" si="417"/>
        <v>13.068799999999605</v>
      </c>
      <c r="BM2572" s="147">
        <f t="shared" si="418"/>
        <v>7.0449729647531614E-2</v>
      </c>
      <c r="BN2572" s="130">
        <f t="shared" si="419"/>
        <v>1.5251241736215226E-4</v>
      </c>
      <c r="BO2572" s="130" t="str">
        <f t="shared" si="415"/>
        <v/>
      </c>
      <c r="BP2572" s="122" t="str">
        <f t="shared" si="416"/>
        <v/>
      </c>
    </row>
    <row r="2573" spans="63:68" ht="20.100000000000001" customHeight="1" x14ac:dyDescent="0.25">
      <c r="BK2573" s="130"/>
      <c r="BL2573" s="130">
        <f t="shared" si="417"/>
        <v>13.075199999999604</v>
      </c>
      <c r="BM2573" s="147">
        <f t="shared" si="418"/>
        <v>7.0297217230169462E-2</v>
      </c>
      <c r="BN2573" s="130">
        <f t="shared" si="419"/>
        <v>1.522113033135819E-4</v>
      </c>
      <c r="BO2573" s="130" t="str">
        <f t="shared" si="415"/>
        <v/>
      </c>
      <c r="BP2573" s="122" t="str">
        <f t="shared" si="416"/>
        <v/>
      </c>
    </row>
    <row r="2574" spans="63:68" ht="20.100000000000001" customHeight="1" x14ac:dyDescent="0.25">
      <c r="BK2574" s="130"/>
      <c r="BL2574" s="130">
        <f t="shared" si="417"/>
        <v>13.081599999999604</v>
      </c>
      <c r="BM2574" s="147">
        <f t="shared" si="418"/>
        <v>7.014500592685588E-2</v>
      </c>
      <c r="BN2574" s="130">
        <f t="shared" si="419"/>
        <v>1.5191069282680103E-4</v>
      </c>
      <c r="BO2574" s="130" t="str">
        <f t="shared" si="415"/>
        <v/>
      </c>
      <c r="BP2574" s="122" t="str">
        <f t="shared" si="416"/>
        <v/>
      </c>
    </row>
    <row r="2575" spans="63:68" ht="20.100000000000001" customHeight="1" x14ac:dyDescent="0.25">
      <c r="BK2575" s="130"/>
      <c r="BL2575" s="130">
        <f t="shared" si="417"/>
        <v>13.087999999999603</v>
      </c>
      <c r="BM2575" s="147">
        <f t="shared" si="418"/>
        <v>6.9993095234029079E-2</v>
      </c>
      <c r="BN2575" s="130">
        <f t="shared" si="419"/>
        <v>1.516105853554689E-4</v>
      </c>
      <c r="BO2575" s="130" t="str">
        <f t="shared" si="415"/>
        <v/>
      </c>
      <c r="BP2575" s="122" t="str">
        <f t="shared" si="416"/>
        <v/>
      </c>
    </row>
    <row r="2576" spans="63:68" ht="20.100000000000001" customHeight="1" x14ac:dyDescent="0.25">
      <c r="BK2576" s="130"/>
      <c r="BL2576" s="130">
        <f t="shared" si="417"/>
        <v>13.094399999999602</v>
      </c>
      <c r="BM2576" s="147">
        <f t="shared" si="418"/>
        <v>6.984148464867361E-2</v>
      </c>
      <c r="BN2576" s="130">
        <f t="shared" si="419"/>
        <v>1.5131098035307822E-4</v>
      </c>
      <c r="BO2576" s="130" t="str">
        <f t="shared" si="415"/>
        <v/>
      </c>
      <c r="BP2576" s="122" t="str">
        <f t="shared" si="416"/>
        <v/>
      </c>
    </row>
    <row r="2577" spans="63:68" ht="20.100000000000001" customHeight="1" x14ac:dyDescent="0.25">
      <c r="BK2577" s="130"/>
      <c r="BL2577" s="130">
        <f t="shared" si="417"/>
        <v>13.100799999999602</v>
      </c>
      <c r="BM2577" s="147">
        <f t="shared" si="418"/>
        <v>6.9690173668320532E-2</v>
      </c>
      <c r="BN2577" s="130">
        <f t="shared" si="419"/>
        <v>1.5101187727241394E-4</v>
      </c>
      <c r="BO2577" s="130" t="str">
        <f t="shared" si="415"/>
        <v/>
      </c>
      <c r="BP2577" s="122" t="str">
        <f t="shared" si="416"/>
        <v/>
      </c>
    </row>
    <row r="2578" spans="63:68" ht="20.100000000000001" customHeight="1" x14ac:dyDescent="0.25">
      <c r="BK2578" s="130"/>
      <c r="BL2578" s="130">
        <f t="shared" si="417"/>
        <v>13.107199999999601</v>
      </c>
      <c r="BM2578" s="147">
        <f t="shared" si="418"/>
        <v>6.9539161791048118E-2</v>
      </c>
      <c r="BN2578" s="130">
        <f t="shared" si="419"/>
        <v>1.5071327556608061E-4</v>
      </c>
      <c r="BO2578" s="130" t="str">
        <f t="shared" ref="BO2578:BO2641" si="426">IF(BM2578&lt;(1-$BK$534),BN2578,"")</f>
        <v/>
      </c>
      <c r="BP2578" s="122" t="str">
        <f t="shared" ref="BP2578:BP2641" si="427">IF(BM2578&lt;(1-$BK$540),BN2578,"")</f>
        <v/>
      </c>
    </row>
    <row r="2579" spans="63:68" ht="20.100000000000001" customHeight="1" x14ac:dyDescent="0.25">
      <c r="BK2579" s="130"/>
      <c r="BL2579" s="130">
        <f t="shared" ref="BL2579:BL2642" si="428">BL2578+$BO$526</f>
        <v>13.1135999999996</v>
      </c>
      <c r="BM2579" s="147">
        <f t="shared" ref="BM2579:BM2642" si="429">_xlfn.CHISQ.DIST.RT(BL2579,7)</f>
        <v>6.9388448515482037E-2</v>
      </c>
      <c r="BN2579" s="130">
        <f t="shared" ref="BN2579:BN2642" si="430">BM2579-BM2580</f>
        <v>1.5041517468571131E-4</v>
      </c>
      <c r="BO2579" s="130" t="str">
        <f t="shared" si="426"/>
        <v/>
      </c>
      <c r="BP2579" s="122" t="str">
        <f t="shared" si="427"/>
        <v/>
      </c>
    </row>
    <row r="2580" spans="63:68" ht="20.100000000000001" customHeight="1" x14ac:dyDescent="0.25">
      <c r="BK2580" s="130"/>
      <c r="BL2580" s="130">
        <f t="shared" si="428"/>
        <v>13.1199999999996</v>
      </c>
      <c r="BM2580" s="147">
        <f t="shared" si="429"/>
        <v>6.9238033340796326E-2</v>
      </c>
      <c r="BN2580" s="130">
        <f t="shared" si="430"/>
        <v>1.5011757408311954E-4</v>
      </c>
      <c r="BO2580" s="130" t="str">
        <f t="shared" si="426"/>
        <v/>
      </c>
      <c r="BP2580" s="122" t="str">
        <f t="shared" si="427"/>
        <v/>
      </c>
    </row>
    <row r="2581" spans="63:68" ht="20.100000000000001" customHeight="1" x14ac:dyDescent="0.25">
      <c r="BK2581" s="130"/>
      <c r="BL2581" s="130">
        <f t="shared" si="428"/>
        <v>13.126399999999599</v>
      </c>
      <c r="BM2581" s="147">
        <f t="shared" si="429"/>
        <v>6.9087915766713207E-2</v>
      </c>
      <c r="BN2581" s="130">
        <f t="shared" si="430"/>
        <v>1.4982047320909186E-4</v>
      </c>
      <c r="BO2581" s="130" t="str">
        <f t="shared" si="426"/>
        <v/>
      </c>
      <c r="BP2581" s="122" t="str">
        <f t="shared" si="427"/>
        <v/>
      </c>
    </row>
    <row r="2582" spans="63:68" ht="20.100000000000001" customHeight="1" x14ac:dyDescent="0.25">
      <c r="BK2582" s="130"/>
      <c r="BL2582" s="130">
        <f t="shared" si="428"/>
        <v>13.132799999999598</v>
      </c>
      <c r="BM2582" s="147">
        <f t="shared" si="429"/>
        <v>6.8938095293504115E-2</v>
      </c>
      <c r="BN2582" s="130">
        <f t="shared" si="430"/>
        <v>1.4952387151437319E-4</v>
      </c>
      <c r="BO2582" s="130" t="str">
        <f t="shared" si="426"/>
        <v/>
      </c>
      <c r="BP2582" s="122" t="str">
        <f t="shared" si="427"/>
        <v/>
      </c>
    </row>
    <row r="2583" spans="63:68" ht="20.100000000000001" customHeight="1" x14ac:dyDescent="0.25">
      <c r="BK2583" s="130"/>
      <c r="BL2583" s="130">
        <f t="shared" si="428"/>
        <v>13.139199999999597</v>
      </c>
      <c r="BM2583" s="147">
        <f t="shared" si="429"/>
        <v>6.8788571421989742E-2</v>
      </c>
      <c r="BN2583" s="130">
        <f t="shared" si="430"/>
        <v>1.4922776844904229E-4</v>
      </c>
      <c r="BO2583" s="130" t="str">
        <f t="shared" si="426"/>
        <v/>
      </c>
      <c r="BP2583" s="122" t="str">
        <f t="shared" si="427"/>
        <v/>
      </c>
    </row>
    <row r="2584" spans="63:68" ht="20.100000000000001" customHeight="1" x14ac:dyDescent="0.25">
      <c r="BK2584" s="130"/>
      <c r="BL2584" s="130">
        <f t="shared" si="428"/>
        <v>13.145599999999597</v>
      </c>
      <c r="BM2584" s="147">
        <f t="shared" si="429"/>
        <v>6.8639343653540699E-2</v>
      </c>
      <c r="BN2584" s="130">
        <f t="shared" si="430"/>
        <v>1.4893216346278937E-4</v>
      </c>
      <c r="BO2584" s="130" t="str">
        <f t="shared" si="426"/>
        <v/>
      </c>
      <c r="BP2584" s="122" t="str">
        <f t="shared" si="427"/>
        <v/>
      </c>
    </row>
    <row r="2585" spans="63:68" ht="20.100000000000001" customHeight="1" x14ac:dyDescent="0.25">
      <c r="BK2585" s="130"/>
      <c r="BL2585" s="130">
        <f t="shared" si="428"/>
        <v>13.151999999999596</v>
      </c>
      <c r="BM2585" s="147">
        <f t="shared" si="429"/>
        <v>6.849041149007791E-2</v>
      </c>
      <c r="BN2585" s="130">
        <f t="shared" si="430"/>
        <v>1.4863705600497157E-4</v>
      </c>
      <c r="BO2585" s="130" t="str">
        <f t="shared" si="426"/>
        <v/>
      </c>
      <c r="BP2585" s="122" t="str">
        <f t="shared" si="427"/>
        <v/>
      </c>
    </row>
    <row r="2586" spans="63:68" ht="20.100000000000001" customHeight="1" x14ac:dyDescent="0.25">
      <c r="BK2586" s="130"/>
      <c r="BL2586" s="130">
        <f t="shared" si="428"/>
        <v>13.158399999999595</v>
      </c>
      <c r="BM2586" s="147">
        <f t="shared" si="429"/>
        <v>6.8341774434072938E-2</v>
      </c>
      <c r="BN2586" s="130">
        <f t="shared" si="430"/>
        <v>1.4834244552436315E-4</v>
      </c>
      <c r="BO2586" s="130" t="str">
        <f t="shared" si="426"/>
        <v/>
      </c>
      <c r="BP2586" s="122" t="str">
        <f t="shared" si="427"/>
        <v/>
      </c>
    </row>
    <row r="2587" spans="63:68" ht="20.100000000000001" customHeight="1" x14ac:dyDescent="0.25">
      <c r="BK2587" s="130"/>
      <c r="BL2587" s="130">
        <f t="shared" si="428"/>
        <v>13.164799999999595</v>
      </c>
      <c r="BM2587" s="147">
        <f t="shared" si="429"/>
        <v>6.8193431988548575E-2</v>
      </c>
      <c r="BN2587" s="130">
        <f t="shared" si="430"/>
        <v>1.480483314694192E-4</v>
      </c>
      <c r="BO2587" s="130" t="str">
        <f t="shared" si="426"/>
        <v/>
      </c>
      <c r="BP2587" s="122" t="str">
        <f t="shared" si="427"/>
        <v/>
      </c>
    </row>
    <row r="2588" spans="63:68" ht="20.100000000000001" customHeight="1" x14ac:dyDescent="0.25">
      <c r="BK2588" s="130"/>
      <c r="BL2588" s="130">
        <f t="shared" si="428"/>
        <v>13.171199999999594</v>
      </c>
      <c r="BM2588" s="147">
        <f t="shared" si="429"/>
        <v>6.8045383657079156E-2</v>
      </c>
      <c r="BN2588" s="130">
        <f t="shared" si="430"/>
        <v>1.4775471328810907E-4</v>
      </c>
      <c r="BO2588" s="130" t="str">
        <f t="shared" si="426"/>
        <v/>
      </c>
      <c r="BP2588" s="122" t="str">
        <f t="shared" si="427"/>
        <v/>
      </c>
    </row>
    <row r="2589" spans="63:68" ht="20.100000000000001" customHeight="1" x14ac:dyDescent="0.25">
      <c r="BK2589" s="130"/>
      <c r="BL2589" s="130">
        <f t="shared" si="428"/>
        <v>13.177599999999593</v>
      </c>
      <c r="BM2589" s="147">
        <f t="shared" si="429"/>
        <v>6.7897628943791047E-2</v>
      </c>
      <c r="BN2589" s="130">
        <f t="shared" si="430"/>
        <v>1.4746159042808293E-4</v>
      </c>
      <c r="BO2589" s="130" t="str">
        <f t="shared" si="426"/>
        <v/>
      </c>
      <c r="BP2589" s="122" t="str">
        <f t="shared" si="427"/>
        <v/>
      </c>
    </row>
    <row r="2590" spans="63:68" ht="20.100000000000001" customHeight="1" x14ac:dyDescent="0.25">
      <c r="BK2590" s="130"/>
      <c r="BL2590" s="130">
        <f t="shared" si="428"/>
        <v>13.183999999999592</v>
      </c>
      <c r="BM2590" s="147">
        <f t="shared" si="429"/>
        <v>6.7750167353362964E-2</v>
      </c>
      <c r="BN2590" s="130">
        <f t="shared" si="430"/>
        <v>1.4716896233650523E-4</v>
      </c>
      <c r="BO2590" s="130" t="str">
        <f t="shared" si="426"/>
        <v/>
      </c>
      <c r="BP2590" s="122" t="str">
        <f t="shared" si="427"/>
        <v/>
      </c>
    </row>
    <row r="2591" spans="63:68" ht="20.100000000000001" customHeight="1" x14ac:dyDescent="0.25">
      <c r="BK2591" s="130"/>
      <c r="BL2591" s="130">
        <f t="shared" si="428"/>
        <v>13.190399999999592</v>
      </c>
      <c r="BM2591" s="147">
        <f t="shared" si="429"/>
        <v>6.7602998391026459E-2</v>
      </c>
      <c r="BN2591" s="130">
        <f t="shared" si="430"/>
        <v>1.4687682846009631E-4</v>
      </c>
      <c r="BO2591" s="130" t="str">
        <f t="shared" si="426"/>
        <v/>
      </c>
      <c r="BP2591" s="122" t="str">
        <f t="shared" si="427"/>
        <v/>
      </c>
    </row>
    <row r="2592" spans="63:68" ht="20.100000000000001" customHeight="1" x14ac:dyDescent="0.25">
      <c r="BK2592" s="130"/>
      <c r="BL2592" s="130">
        <f t="shared" si="428"/>
        <v>13.196799999999591</v>
      </c>
      <c r="BM2592" s="147">
        <f t="shared" si="429"/>
        <v>6.7456121562566362E-2</v>
      </c>
      <c r="BN2592" s="130">
        <f t="shared" si="430"/>
        <v>1.4658518824541E-4</v>
      </c>
      <c r="BO2592" s="130" t="str">
        <f t="shared" si="426"/>
        <v/>
      </c>
      <c r="BP2592" s="122" t="str">
        <f t="shared" si="427"/>
        <v/>
      </c>
    </row>
    <row r="2593" spans="63:68" ht="20.100000000000001" customHeight="1" x14ac:dyDescent="0.25">
      <c r="BK2593" s="130"/>
      <c r="BL2593" s="130">
        <f t="shared" si="428"/>
        <v>13.20319999999959</v>
      </c>
      <c r="BM2593" s="147">
        <f t="shared" si="429"/>
        <v>6.7309536374320952E-2</v>
      </c>
      <c r="BN2593" s="130">
        <f t="shared" si="430"/>
        <v>1.462940411382091E-4</v>
      </c>
      <c r="BO2593" s="130" t="str">
        <f t="shared" si="426"/>
        <v/>
      </c>
      <c r="BP2593" s="122" t="str">
        <f t="shared" si="427"/>
        <v/>
      </c>
    </row>
    <row r="2594" spans="63:68" ht="20.100000000000001" customHeight="1" x14ac:dyDescent="0.25">
      <c r="BK2594" s="130"/>
      <c r="BL2594" s="130">
        <f t="shared" si="428"/>
        <v>13.20959999999959</v>
      </c>
      <c r="BM2594" s="147">
        <f t="shared" si="429"/>
        <v>6.7163242333182743E-2</v>
      </c>
      <c r="BN2594" s="130">
        <f t="shared" si="430"/>
        <v>1.4600338658428413E-4</v>
      </c>
      <c r="BO2594" s="130" t="str">
        <f t="shared" si="426"/>
        <v/>
      </c>
      <c r="BP2594" s="122" t="str">
        <f t="shared" si="427"/>
        <v/>
      </c>
    </row>
    <row r="2595" spans="63:68" ht="20.100000000000001" customHeight="1" x14ac:dyDescent="0.25">
      <c r="BK2595" s="130"/>
      <c r="BL2595" s="130">
        <f t="shared" si="428"/>
        <v>13.215999999999589</v>
      </c>
      <c r="BM2595" s="147">
        <f t="shared" si="429"/>
        <v>6.7017238946598459E-2</v>
      </c>
      <c r="BN2595" s="130">
        <f t="shared" si="430"/>
        <v>1.4571322402884279E-4</v>
      </c>
      <c r="BO2595" s="130" t="str">
        <f t="shared" si="426"/>
        <v/>
      </c>
      <c r="BP2595" s="122" t="str">
        <f t="shared" si="427"/>
        <v/>
      </c>
    </row>
    <row r="2596" spans="63:68" ht="20.100000000000001" customHeight="1" x14ac:dyDescent="0.25">
      <c r="BK2596" s="130"/>
      <c r="BL2596" s="130">
        <f t="shared" si="428"/>
        <v>13.222399999999588</v>
      </c>
      <c r="BM2596" s="147">
        <f t="shared" si="429"/>
        <v>6.6871525722569616E-2</v>
      </c>
      <c r="BN2596" s="130">
        <f t="shared" si="430"/>
        <v>1.4542355291667641E-4</v>
      </c>
      <c r="BO2596" s="130" t="str">
        <f t="shared" si="426"/>
        <v/>
      </c>
      <c r="BP2596" s="122" t="str">
        <f t="shared" si="427"/>
        <v/>
      </c>
    </row>
    <row r="2597" spans="63:68" ht="20.100000000000001" customHeight="1" x14ac:dyDescent="0.25">
      <c r="BK2597" s="130"/>
      <c r="BL2597" s="130">
        <f t="shared" si="428"/>
        <v>13.228799999999588</v>
      </c>
      <c r="BM2597" s="147">
        <f t="shared" si="429"/>
        <v>6.672610216965294E-2</v>
      </c>
      <c r="BN2597" s="130">
        <f t="shared" si="430"/>
        <v>1.4513437269218776E-4</v>
      </c>
      <c r="BO2597" s="130" t="str">
        <f t="shared" si="426"/>
        <v/>
      </c>
      <c r="BP2597" s="122" t="str">
        <f t="shared" si="427"/>
        <v/>
      </c>
    </row>
    <row r="2598" spans="63:68" ht="20.100000000000001" customHeight="1" x14ac:dyDescent="0.25">
      <c r="BK2598" s="130"/>
      <c r="BL2598" s="130">
        <f t="shared" si="428"/>
        <v>13.235199999999587</v>
      </c>
      <c r="BM2598" s="147">
        <f t="shared" si="429"/>
        <v>6.6580967796960752E-2</v>
      </c>
      <c r="BN2598" s="130">
        <f t="shared" si="430"/>
        <v>1.4484568279966858E-4</v>
      </c>
      <c r="BO2598" s="130" t="str">
        <f t="shared" si="426"/>
        <v/>
      </c>
      <c r="BP2598" s="122" t="str">
        <f t="shared" si="427"/>
        <v/>
      </c>
    </row>
    <row r="2599" spans="63:68" ht="20.100000000000001" customHeight="1" x14ac:dyDescent="0.25">
      <c r="BK2599" s="130"/>
      <c r="BL2599" s="130">
        <f t="shared" si="428"/>
        <v>13.241599999999586</v>
      </c>
      <c r="BM2599" s="147">
        <f t="shared" si="429"/>
        <v>6.6436122114161084E-2</v>
      </c>
      <c r="BN2599" s="130">
        <f t="shared" si="430"/>
        <v>1.4455748268274449E-4</v>
      </c>
      <c r="BO2599" s="130" t="str">
        <f t="shared" si="426"/>
        <v/>
      </c>
      <c r="BP2599" s="122" t="str">
        <f t="shared" si="427"/>
        <v/>
      </c>
    </row>
    <row r="2600" spans="63:68" ht="20.100000000000001" customHeight="1" x14ac:dyDescent="0.25">
      <c r="BK2600" s="130"/>
      <c r="BL2600" s="130">
        <f t="shared" si="428"/>
        <v>13.247999999999585</v>
      </c>
      <c r="BM2600" s="147">
        <f t="shared" si="429"/>
        <v>6.6291564631478339E-2</v>
      </c>
      <c r="BN2600" s="130">
        <f t="shared" si="430"/>
        <v>1.4426977178479128E-4</v>
      </c>
      <c r="BO2600" s="130" t="str">
        <f t="shared" si="426"/>
        <v/>
      </c>
      <c r="BP2600" s="122" t="str">
        <f t="shared" si="427"/>
        <v/>
      </c>
    </row>
    <row r="2601" spans="63:68" ht="20.100000000000001" customHeight="1" x14ac:dyDescent="0.25">
      <c r="BK2601" s="130"/>
      <c r="BL2601" s="130">
        <f t="shared" si="428"/>
        <v>13.254399999999585</v>
      </c>
      <c r="BM2601" s="147">
        <f t="shared" si="429"/>
        <v>6.6147294859693548E-2</v>
      </c>
      <c r="BN2601" s="130">
        <f t="shared" si="430"/>
        <v>1.4398254954890721E-4</v>
      </c>
      <c r="BO2601" s="130" t="str">
        <f t="shared" si="426"/>
        <v/>
      </c>
      <c r="BP2601" s="122" t="str">
        <f t="shared" si="427"/>
        <v/>
      </c>
    </row>
    <row r="2602" spans="63:68" ht="20.100000000000001" customHeight="1" x14ac:dyDescent="0.25">
      <c r="BK2602" s="130"/>
      <c r="BL2602" s="130">
        <f t="shared" si="428"/>
        <v>13.260799999999584</v>
      </c>
      <c r="BM2602" s="147">
        <f t="shared" si="429"/>
        <v>6.6003312310144641E-2</v>
      </c>
      <c r="BN2602" s="130">
        <f t="shared" si="430"/>
        <v>1.4369581541770482E-4</v>
      </c>
      <c r="BO2602" s="130" t="str">
        <f t="shared" si="426"/>
        <v/>
      </c>
      <c r="BP2602" s="122" t="str">
        <f t="shared" si="427"/>
        <v/>
      </c>
    </row>
    <row r="2603" spans="63:68" ht="20.100000000000001" customHeight="1" x14ac:dyDescent="0.25">
      <c r="BK2603" s="130"/>
      <c r="BL2603" s="130">
        <f t="shared" si="428"/>
        <v>13.267199999999583</v>
      </c>
      <c r="BM2603" s="147">
        <f t="shared" si="429"/>
        <v>6.5859616494726936E-2</v>
      </c>
      <c r="BN2603" s="130">
        <f t="shared" si="430"/>
        <v>1.4340956883356071E-4</v>
      </c>
      <c r="BO2603" s="130" t="str">
        <f t="shared" si="426"/>
        <v/>
      </c>
      <c r="BP2603" s="122" t="str">
        <f t="shared" si="427"/>
        <v/>
      </c>
    </row>
    <row r="2604" spans="63:68" ht="20.100000000000001" customHeight="1" x14ac:dyDescent="0.25">
      <c r="BK2604" s="130"/>
      <c r="BL2604" s="130">
        <f t="shared" si="428"/>
        <v>13.273599999999583</v>
      </c>
      <c r="BM2604" s="147">
        <f t="shared" si="429"/>
        <v>6.5716206925893375E-2</v>
      </c>
      <c r="BN2604" s="130">
        <f t="shared" si="430"/>
        <v>1.431238092385323E-4</v>
      </c>
      <c r="BO2604" s="130" t="str">
        <f t="shared" si="426"/>
        <v/>
      </c>
      <c r="BP2604" s="122" t="str">
        <f t="shared" si="427"/>
        <v/>
      </c>
    </row>
    <row r="2605" spans="63:68" ht="20.100000000000001" customHeight="1" x14ac:dyDescent="0.25">
      <c r="BK2605" s="130"/>
      <c r="BL2605" s="130">
        <f t="shared" si="428"/>
        <v>13.279999999999582</v>
      </c>
      <c r="BM2605" s="147">
        <f t="shared" si="429"/>
        <v>6.5573083116654843E-2</v>
      </c>
      <c r="BN2605" s="130">
        <f t="shared" si="430"/>
        <v>1.4283853607424679E-4</v>
      </c>
      <c r="BO2605" s="130" t="str">
        <f t="shared" si="426"/>
        <v/>
      </c>
      <c r="BP2605" s="122" t="str">
        <f t="shared" si="427"/>
        <v/>
      </c>
    </row>
    <row r="2606" spans="63:68" ht="20.100000000000001" customHeight="1" x14ac:dyDescent="0.25">
      <c r="BK2606" s="130"/>
      <c r="BL2606" s="130">
        <f t="shared" si="428"/>
        <v>13.286399999999581</v>
      </c>
      <c r="BM2606" s="147">
        <f t="shared" si="429"/>
        <v>6.5430244580580596E-2</v>
      </c>
      <c r="BN2606" s="130">
        <f t="shared" si="430"/>
        <v>1.4255374878202609E-4</v>
      </c>
      <c r="BO2606" s="130" t="str">
        <f t="shared" si="426"/>
        <v/>
      </c>
      <c r="BP2606" s="122" t="str">
        <f t="shared" si="427"/>
        <v/>
      </c>
    </row>
    <row r="2607" spans="63:68" ht="20.100000000000001" customHeight="1" x14ac:dyDescent="0.25">
      <c r="BK2607" s="130"/>
      <c r="BL2607" s="130">
        <f t="shared" si="428"/>
        <v>13.292799999999581</v>
      </c>
      <c r="BM2607" s="147">
        <f t="shared" si="429"/>
        <v>6.528769083179857E-2</v>
      </c>
      <c r="BN2607" s="130">
        <f t="shared" si="430"/>
        <v>1.4226944680281739E-4</v>
      </c>
      <c r="BO2607" s="130" t="str">
        <f t="shared" si="426"/>
        <v/>
      </c>
      <c r="BP2607" s="122" t="str">
        <f t="shared" si="427"/>
        <v/>
      </c>
    </row>
    <row r="2608" spans="63:68" ht="20.100000000000001" customHeight="1" x14ac:dyDescent="0.25">
      <c r="BK2608" s="130"/>
      <c r="BL2608" s="130">
        <f t="shared" si="428"/>
        <v>13.29919999999958</v>
      </c>
      <c r="BM2608" s="147">
        <f t="shared" si="429"/>
        <v>6.5145421384995753E-2</v>
      </c>
      <c r="BN2608" s="130">
        <f t="shared" si="430"/>
        <v>1.4198562957745686E-4</v>
      </c>
      <c r="BO2608" s="130" t="str">
        <f t="shared" si="426"/>
        <v/>
      </c>
      <c r="BP2608" s="122" t="str">
        <f t="shared" si="427"/>
        <v/>
      </c>
    </row>
    <row r="2609" spans="63:68" ht="20.100000000000001" customHeight="1" x14ac:dyDescent="0.25">
      <c r="BK2609" s="130"/>
      <c r="BL2609" s="130">
        <f t="shared" si="428"/>
        <v>13.305599999999579</v>
      </c>
      <c r="BM2609" s="147">
        <f t="shared" si="429"/>
        <v>6.5003435755418296E-2</v>
      </c>
      <c r="BN2609" s="130">
        <f t="shared" si="430"/>
        <v>1.4170229654628108E-4</v>
      </c>
      <c r="BO2609" s="130" t="str">
        <f t="shared" si="426"/>
        <v/>
      </c>
      <c r="BP2609" s="122" t="str">
        <f t="shared" si="427"/>
        <v/>
      </c>
    </row>
    <row r="2610" spans="63:68" ht="20.100000000000001" customHeight="1" x14ac:dyDescent="0.25">
      <c r="BK2610" s="130"/>
      <c r="BL2610" s="130">
        <f t="shared" si="428"/>
        <v>13.311999999999578</v>
      </c>
      <c r="BM2610" s="147">
        <f t="shared" si="429"/>
        <v>6.4861733458872015E-2</v>
      </c>
      <c r="BN2610" s="130">
        <f t="shared" si="430"/>
        <v>1.414194471492658E-4</v>
      </c>
      <c r="BO2610" s="130" t="str">
        <f t="shared" si="426"/>
        <v/>
      </c>
      <c r="BP2610" s="122" t="str">
        <f t="shared" si="427"/>
        <v/>
      </c>
    </row>
    <row r="2611" spans="63:68" ht="20.100000000000001" customHeight="1" x14ac:dyDescent="0.25">
      <c r="BK2611" s="130"/>
      <c r="BL2611" s="130">
        <f t="shared" si="428"/>
        <v>13.318399999999578</v>
      </c>
      <c r="BM2611" s="147">
        <f t="shared" si="429"/>
        <v>6.4720314011722749E-2</v>
      </c>
      <c r="BN2611" s="130">
        <f t="shared" si="430"/>
        <v>1.4113708082633125E-4</v>
      </c>
      <c r="BO2611" s="130" t="str">
        <f t="shared" si="426"/>
        <v/>
      </c>
      <c r="BP2611" s="122" t="str">
        <f t="shared" si="427"/>
        <v/>
      </c>
    </row>
    <row r="2612" spans="63:68" ht="20.100000000000001" customHeight="1" x14ac:dyDescent="0.25">
      <c r="BK2612" s="130"/>
      <c r="BL2612" s="130">
        <f t="shared" si="428"/>
        <v>13.324799999999577</v>
      </c>
      <c r="BM2612" s="147">
        <f t="shared" si="429"/>
        <v>6.4579176930896418E-2</v>
      </c>
      <c r="BN2612" s="130">
        <f t="shared" si="430"/>
        <v>1.4085519701682869E-4</v>
      </c>
      <c r="BO2612" s="130" t="str">
        <f t="shared" si="426"/>
        <v/>
      </c>
      <c r="BP2612" s="122" t="str">
        <f t="shared" si="427"/>
        <v/>
      </c>
    </row>
    <row r="2613" spans="63:68" ht="20.100000000000001" customHeight="1" x14ac:dyDescent="0.25">
      <c r="BK2613" s="130"/>
      <c r="BL2613" s="130">
        <f t="shared" si="428"/>
        <v>13.331199999999576</v>
      </c>
      <c r="BM2613" s="147">
        <f t="shared" si="429"/>
        <v>6.4438321733879589E-2</v>
      </c>
      <c r="BN2613" s="130">
        <f t="shared" si="430"/>
        <v>1.4057379515988733E-4</v>
      </c>
      <c r="BO2613" s="130" t="str">
        <f t="shared" si="426"/>
        <v/>
      </c>
      <c r="BP2613" s="122" t="str">
        <f t="shared" si="427"/>
        <v/>
      </c>
    </row>
    <row r="2614" spans="63:68" ht="20.100000000000001" customHeight="1" x14ac:dyDescent="0.25">
      <c r="BK2614" s="130"/>
      <c r="BL2614" s="130">
        <f t="shared" si="428"/>
        <v>13.337599999999576</v>
      </c>
      <c r="BM2614" s="147">
        <f t="shared" si="429"/>
        <v>6.4297747938719702E-2</v>
      </c>
      <c r="BN2614" s="130">
        <f t="shared" si="430"/>
        <v>1.4029287469449758E-4</v>
      </c>
      <c r="BO2614" s="130" t="str">
        <f t="shared" si="426"/>
        <v/>
      </c>
      <c r="BP2614" s="122" t="str">
        <f t="shared" si="427"/>
        <v/>
      </c>
    </row>
    <row r="2615" spans="63:68" ht="20.100000000000001" customHeight="1" x14ac:dyDescent="0.25">
      <c r="BK2615" s="130"/>
      <c r="BL2615" s="130">
        <f t="shared" si="428"/>
        <v>13.343999999999575</v>
      </c>
      <c r="BM2615" s="147">
        <f t="shared" si="429"/>
        <v>6.4157455064025204E-2</v>
      </c>
      <c r="BN2615" s="130">
        <f t="shared" si="430"/>
        <v>1.4001243505927519E-4</v>
      </c>
      <c r="BO2615" s="130" t="str">
        <f t="shared" si="426"/>
        <v/>
      </c>
      <c r="BP2615" s="122" t="str">
        <f t="shared" si="427"/>
        <v/>
      </c>
    </row>
    <row r="2616" spans="63:68" ht="20.100000000000001" customHeight="1" x14ac:dyDescent="0.25">
      <c r="BK2616" s="130"/>
      <c r="BL2616" s="130">
        <f t="shared" si="428"/>
        <v>13.350399999999574</v>
      </c>
      <c r="BM2616" s="147">
        <f t="shared" si="429"/>
        <v>6.4017442628965929E-2</v>
      </c>
      <c r="BN2616" s="130">
        <f t="shared" si="430"/>
        <v>1.3973247569229463E-4</v>
      </c>
      <c r="BO2616" s="130" t="str">
        <f t="shared" si="426"/>
        <v/>
      </c>
      <c r="BP2616" s="122" t="str">
        <f t="shared" si="427"/>
        <v/>
      </c>
    </row>
    <row r="2617" spans="63:68" ht="20.100000000000001" customHeight="1" x14ac:dyDescent="0.25">
      <c r="BK2617" s="130"/>
      <c r="BL2617" s="130">
        <f t="shared" si="428"/>
        <v>13.356799999999573</v>
      </c>
      <c r="BM2617" s="147">
        <f t="shared" si="429"/>
        <v>6.3877710153273634E-2</v>
      </c>
      <c r="BN2617" s="130">
        <f t="shared" si="430"/>
        <v>1.3945299603178307E-4</v>
      </c>
      <c r="BO2617" s="130" t="str">
        <f t="shared" si="426"/>
        <v/>
      </c>
      <c r="BP2617" s="122" t="str">
        <f t="shared" si="427"/>
        <v/>
      </c>
    </row>
    <row r="2618" spans="63:68" ht="20.100000000000001" customHeight="1" x14ac:dyDescent="0.25">
      <c r="BK2618" s="130"/>
      <c r="BL2618" s="130">
        <f t="shared" si="428"/>
        <v>13.363199999999573</v>
      </c>
      <c r="BM2618" s="147">
        <f t="shared" si="429"/>
        <v>6.3738257157241851E-2</v>
      </c>
      <c r="BN2618" s="130">
        <f t="shared" si="430"/>
        <v>1.3917399551553744E-4</v>
      </c>
      <c r="BO2618" s="130" t="str">
        <f t="shared" si="426"/>
        <v/>
      </c>
      <c r="BP2618" s="122" t="str">
        <f t="shared" si="427"/>
        <v/>
      </c>
    </row>
    <row r="2619" spans="63:68" ht="20.100000000000001" customHeight="1" x14ac:dyDescent="0.25">
      <c r="BK2619" s="130"/>
      <c r="BL2619" s="130">
        <f t="shared" si="428"/>
        <v>13.369599999999572</v>
      </c>
      <c r="BM2619" s="147">
        <f t="shared" si="429"/>
        <v>6.3599083161726314E-2</v>
      </c>
      <c r="BN2619" s="130">
        <f t="shared" si="430"/>
        <v>1.3889547358086896E-4</v>
      </c>
      <c r="BO2619" s="130" t="str">
        <f t="shared" si="426"/>
        <v/>
      </c>
      <c r="BP2619" s="122" t="str">
        <f t="shared" si="427"/>
        <v/>
      </c>
    </row>
    <row r="2620" spans="63:68" ht="20.100000000000001" customHeight="1" x14ac:dyDescent="0.25">
      <c r="BK2620" s="130"/>
      <c r="BL2620" s="130">
        <f t="shared" si="428"/>
        <v>13.375999999999571</v>
      </c>
      <c r="BM2620" s="147">
        <f t="shared" si="429"/>
        <v>6.3460187688145445E-2</v>
      </c>
      <c r="BN2620" s="130">
        <f t="shared" si="430"/>
        <v>1.3861742966501944E-4</v>
      </c>
      <c r="BO2620" s="130" t="str">
        <f t="shared" si="426"/>
        <v/>
      </c>
      <c r="BP2620" s="122" t="str">
        <f t="shared" si="427"/>
        <v/>
      </c>
    </row>
    <row r="2621" spans="63:68" ht="20.100000000000001" customHeight="1" x14ac:dyDescent="0.25">
      <c r="BK2621" s="130"/>
      <c r="BL2621" s="130">
        <f t="shared" si="428"/>
        <v>13.382399999999571</v>
      </c>
      <c r="BM2621" s="147">
        <f t="shared" si="429"/>
        <v>6.3321570258480425E-2</v>
      </c>
      <c r="BN2621" s="130">
        <f t="shared" si="430"/>
        <v>1.3833986320511971E-4</v>
      </c>
      <c r="BO2621" s="130" t="str">
        <f t="shared" si="426"/>
        <v/>
      </c>
      <c r="BP2621" s="122" t="str">
        <f t="shared" si="427"/>
        <v/>
      </c>
    </row>
    <row r="2622" spans="63:68" ht="20.100000000000001" customHeight="1" x14ac:dyDescent="0.25">
      <c r="BK2622" s="130"/>
      <c r="BL2622" s="130">
        <f t="shared" si="428"/>
        <v>13.38879999999957</v>
      </c>
      <c r="BM2622" s="147">
        <f t="shared" si="429"/>
        <v>6.3183230395275305E-2</v>
      </c>
      <c r="BN2622" s="130">
        <f t="shared" si="430"/>
        <v>1.3806277363767605E-4</v>
      </c>
      <c r="BO2622" s="130" t="str">
        <f t="shared" si="426"/>
        <v/>
      </c>
      <c r="BP2622" s="122" t="str">
        <f t="shared" si="427"/>
        <v/>
      </c>
    </row>
    <row r="2623" spans="63:68" ht="20.100000000000001" customHeight="1" x14ac:dyDescent="0.25">
      <c r="BK2623" s="130"/>
      <c r="BL2623" s="130">
        <f t="shared" si="428"/>
        <v>13.395199999999569</v>
      </c>
      <c r="BM2623" s="147">
        <f t="shared" si="429"/>
        <v>6.3045167621637629E-2</v>
      </c>
      <c r="BN2623" s="130">
        <f t="shared" si="430"/>
        <v>1.3778616039927805E-4</v>
      </c>
      <c r="BO2623" s="130" t="str">
        <f t="shared" si="426"/>
        <v/>
      </c>
      <c r="BP2623" s="122" t="str">
        <f t="shared" si="427"/>
        <v/>
      </c>
    </row>
    <row r="2624" spans="63:68" ht="20.100000000000001" customHeight="1" x14ac:dyDescent="0.25">
      <c r="BK2624" s="130"/>
      <c r="BL2624" s="130">
        <f t="shared" si="428"/>
        <v>13.401599999999569</v>
      </c>
      <c r="BM2624" s="147">
        <f t="shared" si="429"/>
        <v>6.2907381461238351E-2</v>
      </c>
      <c r="BN2624" s="130">
        <f t="shared" si="430"/>
        <v>1.3751002292596015E-4</v>
      </c>
      <c r="BO2624" s="130" t="str">
        <f t="shared" si="426"/>
        <v/>
      </c>
      <c r="BP2624" s="122" t="str">
        <f t="shared" si="427"/>
        <v/>
      </c>
    </row>
    <row r="2625" spans="63:68" ht="20.100000000000001" customHeight="1" x14ac:dyDescent="0.25">
      <c r="BK2625" s="130"/>
      <c r="BL2625" s="130">
        <f t="shared" si="428"/>
        <v>13.407999999999568</v>
      </c>
      <c r="BM2625" s="147">
        <f t="shared" si="429"/>
        <v>6.2769871438312391E-2</v>
      </c>
      <c r="BN2625" s="130">
        <f t="shared" si="430"/>
        <v>1.3723436065390948E-4</v>
      </c>
      <c r="BO2625" s="130" t="str">
        <f t="shared" si="426"/>
        <v/>
      </c>
      <c r="BP2625" s="122" t="str">
        <f t="shared" si="427"/>
        <v/>
      </c>
    </row>
    <row r="2626" spans="63:68" ht="20.100000000000001" customHeight="1" x14ac:dyDescent="0.25">
      <c r="BK2626" s="130"/>
      <c r="BL2626" s="130">
        <f t="shared" si="428"/>
        <v>13.414399999999567</v>
      </c>
      <c r="BM2626" s="147">
        <f t="shared" si="429"/>
        <v>6.2632637077658482E-2</v>
      </c>
      <c r="BN2626" s="130">
        <f t="shared" si="430"/>
        <v>1.3695917301865396E-4</v>
      </c>
      <c r="BO2626" s="130" t="str">
        <f t="shared" si="426"/>
        <v/>
      </c>
      <c r="BP2626" s="122" t="str">
        <f t="shared" si="427"/>
        <v/>
      </c>
    </row>
    <row r="2627" spans="63:68" ht="20.100000000000001" customHeight="1" x14ac:dyDescent="0.25">
      <c r="BK2627" s="130"/>
      <c r="BL2627" s="130">
        <f t="shared" si="428"/>
        <v>13.420799999999566</v>
      </c>
      <c r="BM2627" s="147">
        <f t="shared" si="429"/>
        <v>6.2495677904639828E-2</v>
      </c>
      <c r="BN2627" s="130">
        <f t="shared" si="430"/>
        <v>1.3668445945590191E-4</v>
      </c>
      <c r="BO2627" s="130" t="str">
        <f t="shared" si="426"/>
        <v/>
      </c>
      <c r="BP2627" s="122" t="str">
        <f t="shared" si="427"/>
        <v/>
      </c>
    </row>
    <row r="2628" spans="63:68" ht="20.100000000000001" customHeight="1" x14ac:dyDescent="0.25">
      <c r="BK2628" s="130"/>
      <c r="BL2628" s="130">
        <f t="shared" si="428"/>
        <v>13.427199999999566</v>
      </c>
      <c r="BM2628" s="147">
        <f t="shared" si="429"/>
        <v>6.2358993445183926E-2</v>
      </c>
      <c r="BN2628" s="130">
        <f t="shared" si="430"/>
        <v>1.3641021940057063E-4</v>
      </c>
      <c r="BO2628" s="130" t="str">
        <f t="shared" si="426"/>
        <v/>
      </c>
      <c r="BP2628" s="122" t="str">
        <f t="shared" si="427"/>
        <v/>
      </c>
    </row>
    <row r="2629" spans="63:68" ht="20.100000000000001" customHeight="1" x14ac:dyDescent="0.25">
      <c r="BK2629" s="130"/>
      <c r="BL2629" s="130">
        <f t="shared" si="428"/>
        <v>13.433599999999565</v>
      </c>
      <c r="BM2629" s="147">
        <f t="shared" si="429"/>
        <v>6.2222583225783355E-2</v>
      </c>
      <c r="BN2629" s="130">
        <f t="shared" si="430"/>
        <v>1.3613645228804927E-4</v>
      </c>
      <c r="BO2629" s="130" t="str">
        <f t="shared" si="426"/>
        <v/>
      </c>
      <c r="BP2629" s="122" t="str">
        <f t="shared" si="427"/>
        <v/>
      </c>
    </row>
    <row r="2630" spans="63:68" ht="20.100000000000001" customHeight="1" x14ac:dyDescent="0.25">
      <c r="BK2630" s="130"/>
      <c r="BL2630" s="130">
        <f t="shared" si="428"/>
        <v>13.439999999999564</v>
      </c>
      <c r="BM2630" s="147">
        <f t="shared" si="429"/>
        <v>6.2086446773495306E-2</v>
      </c>
      <c r="BN2630" s="130">
        <f t="shared" si="430"/>
        <v>1.3586315755297063E-4</v>
      </c>
      <c r="BO2630" s="130" t="str">
        <f t="shared" si="426"/>
        <v/>
      </c>
      <c r="BP2630" s="122" t="str">
        <f t="shared" si="427"/>
        <v/>
      </c>
    </row>
    <row r="2631" spans="63:68" ht="20.100000000000001" customHeight="1" x14ac:dyDescent="0.25">
      <c r="BK2631" s="130"/>
      <c r="BL2631" s="130">
        <f t="shared" si="428"/>
        <v>13.446399999999564</v>
      </c>
      <c r="BM2631" s="147">
        <f t="shared" si="429"/>
        <v>6.1950583615942335E-2</v>
      </c>
      <c r="BN2631" s="130">
        <f t="shared" si="430"/>
        <v>1.3559033462996056E-4</v>
      </c>
      <c r="BO2631" s="130" t="str">
        <f t="shared" si="426"/>
        <v/>
      </c>
      <c r="BP2631" s="122" t="str">
        <f t="shared" si="427"/>
        <v/>
      </c>
    </row>
    <row r="2632" spans="63:68" ht="20.100000000000001" customHeight="1" x14ac:dyDescent="0.25">
      <c r="BK2632" s="130"/>
      <c r="BL2632" s="130">
        <f t="shared" si="428"/>
        <v>13.452799999999563</v>
      </c>
      <c r="BM2632" s="147">
        <f t="shared" si="429"/>
        <v>6.1814993281312375E-2</v>
      </c>
      <c r="BN2632" s="130">
        <f t="shared" si="430"/>
        <v>1.3531798295340208E-4</v>
      </c>
      <c r="BO2632" s="130" t="str">
        <f t="shared" si="426"/>
        <v/>
      </c>
      <c r="BP2632" s="122" t="str">
        <f t="shared" si="427"/>
        <v/>
      </c>
    </row>
    <row r="2633" spans="63:68" ht="20.100000000000001" customHeight="1" x14ac:dyDescent="0.25">
      <c r="BK2633" s="130"/>
      <c r="BL2633" s="130">
        <f t="shared" si="428"/>
        <v>13.459199999999562</v>
      </c>
      <c r="BM2633" s="147">
        <f t="shared" si="429"/>
        <v>6.1679675298358973E-2</v>
      </c>
      <c r="BN2633" s="130">
        <f t="shared" si="430"/>
        <v>1.3504610195753247E-4</v>
      </c>
      <c r="BO2633" s="130" t="str">
        <f t="shared" si="426"/>
        <v/>
      </c>
      <c r="BP2633" s="122" t="str">
        <f t="shared" si="427"/>
        <v/>
      </c>
    </row>
    <row r="2634" spans="63:68" ht="20.100000000000001" customHeight="1" x14ac:dyDescent="0.25">
      <c r="BK2634" s="130"/>
      <c r="BL2634" s="130">
        <f t="shared" si="428"/>
        <v>13.465599999999561</v>
      </c>
      <c r="BM2634" s="147">
        <f t="shared" si="429"/>
        <v>6.154462919640144E-2</v>
      </c>
      <c r="BN2634" s="130">
        <f t="shared" si="430"/>
        <v>1.3477469107624207E-4</v>
      </c>
      <c r="BO2634" s="130" t="str">
        <f t="shared" si="426"/>
        <v/>
      </c>
      <c r="BP2634" s="122" t="str">
        <f t="shared" si="427"/>
        <v/>
      </c>
    </row>
    <row r="2635" spans="63:68" ht="20.100000000000001" customHeight="1" x14ac:dyDescent="0.25">
      <c r="BK2635" s="130"/>
      <c r="BL2635" s="130">
        <f t="shared" si="428"/>
        <v>13.471999999999561</v>
      </c>
      <c r="BM2635" s="147">
        <f t="shared" si="429"/>
        <v>6.1409854505325198E-2</v>
      </c>
      <c r="BN2635" s="130">
        <f t="shared" si="430"/>
        <v>1.3450374974337959E-4</v>
      </c>
      <c r="BO2635" s="130" t="str">
        <f t="shared" si="426"/>
        <v/>
      </c>
      <c r="BP2635" s="122" t="str">
        <f t="shared" si="427"/>
        <v/>
      </c>
    </row>
    <row r="2636" spans="63:68" ht="20.100000000000001" customHeight="1" x14ac:dyDescent="0.25">
      <c r="BK2636" s="130"/>
      <c r="BL2636" s="130">
        <f t="shared" si="428"/>
        <v>13.47839999999956</v>
      </c>
      <c r="BM2636" s="147">
        <f t="shared" si="429"/>
        <v>6.1275350755581819E-2</v>
      </c>
      <c r="BN2636" s="130">
        <f t="shared" si="430"/>
        <v>1.3423327739249535E-4</v>
      </c>
      <c r="BO2636" s="130" t="str">
        <f t="shared" si="426"/>
        <v/>
      </c>
      <c r="BP2636" s="122" t="str">
        <f t="shared" si="427"/>
        <v/>
      </c>
    </row>
    <row r="2637" spans="63:68" ht="20.100000000000001" customHeight="1" x14ac:dyDescent="0.25">
      <c r="BK2637" s="130"/>
      <c r="BL2637" s="130">
        <f t="shared" si="428"/>
        <v>13.484799999999559</v>
      </c>
      <c r="BM2637" s="147">
        <f t="shared" si="429"/>
        <v>6.1141117478189323E-2</v>
      </c>
      <c r="BN2637" s="130">
        <f t="shared" si="430"/>
        <v>1.3396327345696624E-4</v>
      </c>
      <c r="BO2637" s="130" t="str">
        <f t="shared" si="426"/>
        <v/>
      </c>
      <c r="BP2637" s="122" t="str">
        <f t="shared" si="427"/>
        <v/>
      </c>
    </row>
    <row r="2638" spans="63:68" ht="20.100000000000001" customHeight="1" x14ac:dyDescent="0.25">
      <c r="BK2638" s="130"/>
      <c r="BL2638" s="130">
        <f t="shared" si="428"/>
        <v>13.491199999999559</v>
      </c>
      <c r="BM2638" s="147">
        <f t="shared" si="429"/>
        <v>6.1007154204732357E-2</v>
      </c>
      <c r="BN2638" s="130">
        <f t="shared" si="430"/>
        <v>1.3369373736987766E-4</v>
      </c>
      <c r="BO2638" s="130" t="str">
        <f t="shared" si="426"/>
        <v/>
      </c>
      <c r="BP2638" s="122" t="str">
        <f t="shared" si="427"/>
        <v/>
      </c>
    </row>
    <row r="2639" spans="63:68" ht="20.100000000000001" customHeight="1" x14ac:dyDescent="0.25">
      <c r="BK2639" s="130"/>
      <c r="BL2639" s="130">
        <f t="shared" si="428"/>
        <v>13.497599999999558</v>
      </c>
      <c r="BM2639" s="147">
        <f t="shared" si="429"/>
        <v>6.0873460467362479E-2</v>
      </c>
      <c r="BN2639" s="130">
        <f t="shared" si="430"/>
        <v>1.3342466856463425E-4</v>
      </c>
      <c r="BO2639" s="130" t="str">
        <f t="shared" si="426"/>
        <v/>
      </c>
      <c r="BP2639" s="122" t="str">
        <f t="shared" si="427"/>
        <v/>
      </c>
    </row>
    <row r="2640" spans="63:68" ht="20.100000000000001" customHeight="1" x14ac:dyDescent="0.25">
      <c r="BK2640" s="130"/>
      <c r="BL2640" s="130">
        <f t="shared" si="428"/>
        <v>13.503999999999557</v>
      </c>
      <c r="BM2640" s="147">
        <f t="shared" si="429"/>
        <v>6.0740035798797845E-2</v>
      </c>
      <c r="BN2640" s="130">
        <f t="shared" si="430"/>
        <v>1.3315606647360673E-4</v>
      </c>
      <c r="BO2640" s="130" t="str">
        <f t="shared" si="426"/>
        <v/>
      </c>
      <c r="BP2640" s="122" t="str">
        <f t="shared" si="427"/>
        <v/>
      </c>
    </row>
    <row r="2641" spans="63:68" ht="20.100000000000001" customHeight="1" x14ac:dyDescent="0.25">
      <c r="BK2641" s="130"/>
      <c r="BL2641" s="130">
        <f t="shared" si="428"/>
        <v>13.510399999999557</v>
      </c>
      <c r="BM2641" s="147">
        <f t="shared" si="429"/>
        <v>6.0606879732324238E-2</v>
      </c>
      <c r="BN2641" s="130">
        <f t="shared" si="430"/>
        <v>1.3288793052981807E-4</v>
      </c>
      <c r="BO2641" s="130" t="str">
        <f t="shared" si="426"/>
        <v/>
      </c>
      <c r="BP2641" s="122" t="str">
        <f t="shared" si="427"/>
        <v/>
      </c>
    </row>
    <row r="2642" spans="63:68" ht="20.100000000000001" customHeight="1" x14ac:dyDescent="0.25">
      <c r="BK2642" s="130"/>
      <c r="BL2642" s="130">
        <f t="shared" si="428"/>
        <v>13.516799999999556</v>
      </c>
      <c r="BM2642" s="147">
        <f t="shared" si="429"/>
        <v>6.047399180179442E-2</v>
      </c>
      <c r="BN2642" s="130">
        <f t="shared" si="430"/>
        <v>1.3262026016548634E-4</v>
      </c>
      <c r="BO2642" s="130" t="str">
        <f t="shared" ref="BO2642:BO2705" si="431">IF(BM2642&lt;(1-$BK$534),BN2642,"")</f>
        <v/>
      </c>
      <c r="BP2642" s="122" t="str">
        <f t="shared" ref="BP2642:BP2705" si="432">IF(BM2642&lt;(1-$BK$540),BN2642,"")</f>
        <v/>
      </c>
    </row>
    <row r="2643" spans="63:68" ht="20.100000000000001" customHeight="1" x14ac:dyDescent="0.25">
      <c r="BK2643" s="130"/>
      <c r="BL2643" s="130">
        <f t="shared" ref="BL2643:BL2706" si="433">BL2642+$BO$526</f>
        <v>13.523199999999555</v>
      </c>
      <c r="BM2643" s="147">
        <f t="shared" ref="BM2643:BM2706" si="434">_xlfn.CHISQ.DIST.RT(BL2643,7)</f>
        <v>6.0341371541628934E-2</v>
      </c>
      <c r="BN2643" s="130">
        <f t="shared" ref="BN2643:BN2706" si="435">BM2643-BM2644</f>
        <v>1.3235305481320431E-4</v>
      </c>
      <c r="BO2643" s="130" t="str">
        <f t="shared" si="431"/>
        <v/>
      </c>
      <c r="BP2643" s="122" t="str">
        <f t="shared" si="432"/>
        <v/>
      </c>
    </row>
    <row r="2644" spans="63:68" ht="20.100000000000001" customHeight="1" x14ac:dyDescent="0.25">
      <c r="BK2644" s="130"/>
      <c r="BL2644" s="130">
        <f t="shared" si="433"/>
        <v>13.529599999999554</v>
      </c>
      <c r="BM2644" s="147">
        <f t="shared" si="434"/>
        <v>6.020901848681573E-2</v>
      </c>
      <c r="BN2644" s="130">
        <f t="shared" si="435"/>
        <v>1.3208631390497494E-4</v>
      </c>
      <c r="BO2644" s="130" t="str">
        <f t="shared" si="431"/>
        <v/>
      </c>
      <c r="BP2644" s="122" t="str">
        <f t="shared" si="432"/>
        <v/>
      </c>
    </row>
    <row r="2645" spans="63:68" ht="20.100000000000001" customHeight="1" x14ac:dyDescent="0.25">
      <c r="BK2645" s="130"/>
      <c r="BL2645" s="130">
        <f t="shared" si="433"/>
        <v>13.535999999999554</v>
      </c>
      <c r="BM2645" s="147">
        <f t="shared" si="434"/>
        <v>6.0076932172910755E-2</v>
      </c>
      <c r="BN2645" s="130">
        <f t="shared" si="435"/>
        <v>1.318200368728914E-4</v>
      </c>
      <c r="BO2645" s="130" t="str">
        <f t="shared" si="431"/>
        <v/>
      </c>
      <c r="BP2645" s="122" t="str">
        <f t="shared" si="432"/>
        <v/>
      </c>
    </row>
    <row r="2646" spans="63:68" ht="20.100000000000001" customHeight="1" x14ac:dyDescent="0.25">
      <c r="BK2646" s="130"/>
      <c r="BL2646" s="130">
        <f t="shared" si="433"/>
        <v>13.542399999999553</v>
      </c>
      <c r="BM2646" s="147">
        <f t="shared" si="434"/>
        <v>5.9945112136037863E-2</v>
      </c>
      <c r="BN2646" s="130">
        <f t="shared" si="435"/>
        <v>1.3155422314867216E-4</v>
      </c>
      <c r="BO2646" s="130" t="str">
        <f t="shared" si="431"/>
        <v/>
      </c>
      <c r="BP2646" s="122" t="str">
        <f t="shared" si="432"/>
        <v/>
      </c>
    </row>
    <row r="2647" spans="63:68" ht="20.100000000000001" customHeight="1" x14ac:dyDescent="0.25">
      <c r="BK2647" s="130"/>
      <c r="BL2647" s="130">
        <f t="shared" si="433"/>
        <v>13.548799999999552</v>
      </c>
      <c r="BM2647" s="147">
        <f t="shared" si="434"/>
        <v>5.9813557912889191E-2</v>
      </c>
      <c r="BN2647" s="130">
        <f t="shared" si="435"/>
        <v>1.3128887216424384E-4</v>
      </c>
      <c r="BO2647" s="130" t="str">
        <f t="shared" si="431"/>
        <v/>
      </c>
      <c r="BP2647" s="122" t="str">
        <f t="shared" si="432"/>
        <v/>
      </c>
    </row>
    <row r="2648" spans="63:68" ht="20.100000000000001" customHeight="1" x14ac:dyDescent="0.25">
      <c r="BK2648" s="130"/>
      <c r="BL2648" s="130">
        <f t="shared" si="433"/>
        <v>13.555199999999552</v>
      </c>
      <c r="BM2648" s="147">
        <f t="shared" si="434"/>
        <v>5.9682269040724947E-2</v>
      </c>
      <c r="BN2648" s="130">
        <f t="shared" si="435"/>
        <v>1.310239833509988E-4</v>
      </c>
      <c r="BO2648" s="130" t="str">
        <f t="shared" si="431"/>
        <v/>
      </c>
      <c r="BP2648" s="122" t="str">
        <f t="shared" si="432"/>
        <v/>
      </c>
    </row>
    <row r="2649" spans="63:68" ht="20.100000000000001" customHeight="1" x14ac:dyDescent="0.25">
      <c r="BK2649" s="130"/>
      <c r="BL2649" s="130">
        <f t="shared" si="433"/>
        <v>13.561599999999551</v>
      </c>
      <c r="BM2649" s="147">
        <f t="shared" si="434"/>
        <v>5.9551245057373949E-2</v>
      </c>
      <c r="BN2649" s="130">
        <f t="shared" si="435"/>
        <v>1.3075955614040569E-4</v>
      </c>
      <c r="BO2649" s="130" t="str">
        <f t="shared" si="431"/>
        <v/>
      </c>
      <c r="BP2649" s="122" t="str">
        <f t="shared" si="432"/>
        <v/>
      </c>
    </row>
    <row r="2650" spans="63:68" ht="20.100000000000001" customHeight="1" x14ac:dyDescent="0.25">
      <c r="BK2650" s="130"/>
      <c r="BL2650" s="130">
        <f t="shared" si="433"/>
        <v>13.56799999999955</v>
      </c>
      <c r="BM2650" s="147">
        <f t="shared" si="434"/>
        <v>5.9420485501233543E-2</v>
      </c>
      <c r="BN2650" s="130">
        <f t="shared" si="435"/>
        <v>1.304955899637944E-4</v>
      </c>
      <c r="BO2650" s="130" t="str">
        <f t="shared" si="431"/>
        <v/>
      </c>
      <c r="BP2650" s="122" t="str">
        <f t="shared" si="432"/>
        <v/>
      </c>
    </row>
    <row r="2651" spans="63:68" ht="20.100000000000001" customHeight="1" x14ac:dyDescent="0.25">
      <c r="BK2651" s="130"/>
      <c r="BL2651" s="130">
        <f t="shared" si="433"/>
        <v>13.574399999999549</v>
      </c>
      <c r="BM2651" s="147">
        <f t="shared" si="434"/>
        <v>5.9289989911269748E-2</v>
      </c>
      <c r="BN2651" s="130">
        <f t="shared" si="435"/>
        <v>1.3023208425225891E-4</v>
      </c>
      <c r="BO2651" s="130" t="str">
        <f t="shared" si="431"/>
        <v/>
      </c>
      <c r="BP2651" s="122" t="str">
        <f t="shared" si="432"/>
        <v/>
      </c>
    </row>
    <row r="2652" spans="63:68" ht="20.100000000000001" customHeight="1" x14ac:dyDescent="0.25">
      <c r="BK2652" s="130"/>
      <c r="BL2652" s="130">
        <f t="shared" si="433"/>
        <v>13.580799999999549</v>
      </c>
      <c r="BM2652" s="147">
        <f t="shared" si="434"/>
        <v>5.915975782701749E-2</v>
      </c>
      <c r="BN2652" s="130">
        <f t="shared" si="435"/>
        <v>1.2996903843674745E-4</v>
      </c>
      <c r="BO2652" s="130" t="str">
        <f t="shared" si="431"/>
        <v/>
      </c>
      <c r="BP2652" s="122" t="str">
        <f t="shared" si="432"/>
        <v/>
      </c>
    </row>
    <row r="2653" spans="63:68" ht="20.100000000000001" customHeight="1" x14ac:dyDescent="0.25">
      <c r="BK2653" s="130"/>
      <c r="BL2653" s="130">
        <f t="shared" si="433"/>
        <v>13.587199999999548</v>
      </c>
      <c r="BM2653" s="147">
        <f t="shared" si="434"/>
        <v>5.9029788788580742E-2</v>
      </c>
      <c r="BN2653" s="130">
        <f t="shared" si="435"/>
        <v>1.2970645194831237E-4</v>
      </c>
      <c r="BO2653" s="130" t="str">
        <f t="shared" si="431"/>
        <v/>
      </c>
      <c r="BP2653" s="122" t="str">
        <f t="shared" si="432"/>
        <v/>
      </c>
    </row>
    <row r="2654" spans="63:68" ht="20.100000000000001" customHeight="1" x14ac:dyDescent="0.25">
      <c r="BK2654" s="130"/>
      <c r="BL2654" s="130">
        <f t="shared" si="433"/>
        <v>13.593599999999547</v>
      </c>
      <c r="BM2654" s="147">
        <f t="shared" si="434"/>
        <v>5.890008233663243E-2</v>
      </c>
      <c r="BN2654" s="130">
        <f t="shared" si="435"/>
        <v>1.2944432421767293E-4</v>
      </c>
      <c r="BO2654" s="130" t="str">
        <f t="shared" si="431"/>
        <v/>
      </c>
      <c r="BP2654" s="122" t="str">
        <f t="shared" si="432"/>
        <v/>
      </c>
    </row>
    <row r="2655" spans="63:68" ht="20.100000000000001" customHeight="1" x14ac:dyDescent="0.25">
      <c r="BK2655" s="130"/>
      <c r="BL2655" s="130">
        <f t="shared" si="433"/>
        <v>13.599999999999547</v>
      </c>
      <c r="BM2655" s="147">
        <f t="shared" si="434"/>
        <v>5.8770638012414757E-2</v>
      </c>
      <c r="BN2655" s="130">
        <f t="shared" si="435"/>
        <v>1.2918265467543738E-4</v>
      </c>
      <c r="BO2655" s="130" t="str">
        <f t="shared" si="431"/>
        <v/>
      </c>
      <c r="BP2655" s="122" t="str">
        <f t="shared" si="432"/>
        <v/>
      </c>
    </row>
    <row r="2656" spans="63:68" ht="20.100000000000001" customHeight="1" x14ac:dyDescent="0.25">
      <c r="BK2656" s="130"/>
      <c r="BL2656" s="130">
        <f t="shared" si="433"/>
        <v>13.606399999999546</v>
      </c>
      <c r="BM2656" s="147">
        <f t="shared" si="434"/>
        <v>5.8641455357739319E-2</v>
      </c>
      <c r="BN2656" s="130">
        <f t="shared" si="435"/>
        <v>1.2892144275205436E-4</v>
      </c>
      <c r="BO2656" s="130" t="str">
        <f t="shared" si="431"/>
        <v/>
      </c>
      <c r="BP2656" s="122" t="str">
        <f t="shared" si="432"/>
        <v/>
      </c>
    </row>
    <row r="2657" spans="63:68" ht="20.100000000000001" customHeight="1" x14ac:dyDescent="0.25">
      <c r="BK2657" s="130"/>
      <c r="BL2657" s="130">
        <f t="shared" si="433"/>
        <v>13.612799999999545</v>
      </c>
      <c r="BM2657" s="147">
        <f t="shared" si="434"/>
        <v>5.8512533914987265E-2</v>
      </c>
      <c r="BN2657" s="130">
        <f t="shared" si="435"/>
        <v>1.2866068787818763E-4</v>
      </c>
      <c r="BO2657" s="130" t="str">
        <f t="shared" si="431"/>
        <v/>
      </c>
      <c r="BP2657" s="122" t="str">
        <f t="shared" si="432"/>
        <v/>
      </c>
    </row>
    <row r="2658" spans="63:68" ht="20.100000000000001" customHeight="1" x14ac:dyDescent="0.25">
      <c r="BK2658" s="130"/>
      <c r="BL2658" s="130">
        <f t="shared" si="433"/>
        <v>13.619199999999545</v>
      </c>
      <c r="BM2658" s="147">
        <f t="shared" si="434"/>
        <v>5.8383873227109077E-2</v>
      </c>
      <c r="BN2658" s="130">
        <f t="shared" si="435"/>
        <v>1.2840038948398746E-4</v>
      </c>
      <c r="BO2658" s="130" t="str">
        <f t="shared" si="431"/>
        <v/>
      </c>
      <c r="BP2658" s="122" t="str">
        <f t="shared" si="432"/>
        <v/>
      </c>
    </row>
    <row r="2659" spans="63:68" ht="20.100000000000001" customHeight="1" x14ac:dyDescent="0.25">
      <c r="BK2659" s="130"/>
      <c r="BL2659" s="130">
        <f t="shared" si="433"/>
        <v>13.625599999999544</v>
      </c>
      <c r="BM2659" s="147">
        <f t="shared" si="434"/>
        <v>5.825547283762509E-2</v>
      </c>
      <c r="BN2659" s="130">
        <f t="shared" si="435"/>
        <v>1.2814054699970823E-4</v>
      </c>
      <c r="BO2659" s="130" t="str">
        <f t="shared" si="431"/>
        <v/>
      </c>
      <c r="BP2659" s="122" t="str">
        <f t="shared" si="432"/>
        <v/>
      </c>
    </row>
    <row r="2660" spans="63:68" ht="20.100000000000001" customHeight="1" x14ac:dyDescent="0.25">
      <c r="BK2660" s="130"/>
      <c r="BL2660" s="130">
        <f t="shared" si="433"/>
        <v>13.631999999999543</v>
      </c>
      <c r="BM2660" s="147">
        <f t="shared" si="434"/>
        <v>5.8127332290625382E-2</v>
      </c>
      <c r="BN2660" s="130">
        <f t="shared" si="435"/>
        <v>1.2788115985541693E-4</v>
      </c>
      <c r="BO2660" s="130" t="str">
        <f t="shared" si="431"/>
        <v/>
      </c>
      <c r="BP2660" s="122" t="str">
        <f t="shared" si="432"/>
        <v/>
      </c>
    </row>
    <row r="2661" spans="63:68" ht="20.100000000000001" customHeight="1" x14ac:dyDescent="0.25">
      <c r="BK2661" s="130"/>
      <c r="BL2661" s="130">
        <f t="shared" si="433"/>
        <v>13.638399999999542</v>
      </c>
      <c r="BM2661" s="147">
        <f t="shared" si="434"/>
        <v>5.7999451130769965E-2</v>
      </c>
      <c r="BN2661" s="130">
        <f t="shared" si="435"/>
        <v>1.2762222748131241E-4</v>
      </c>
      <c r="BO2661" s="130" t="str">
        <f t="shared" si="431"/>
        <v/>
      </c>
      <c r="BP2661" s="122" t="str">
        <f t="shared" si="432"/>
        <v/>
      </c>
    </row>
    <row r="2662" spans="63:68" ht="20.100000000000001" customHeight="1" x14ac:dyDescent="0.25">
      <c r="BK2662" s="130"/>
      <c r="BL2662" s="130">
        <f t="shared" si="433"/>
        <v>13.644799999999542</v>
      </c>
      <c r="BM2662" s="147">
        <f t="shared" si="434"/>
        <v>5.7871828903288652E-2</v>
      </c>
      <c r="BN2662" s="130">
        <f t="shared" si="435"/>
        <v>1.2736374930713557E-4</v>
      </c>
      <c r="BO2662" s="130" t="str">
        <f t="shared" si="431"/>
        <v/>
      </c>
      <c r="BP2662" s="122" t="str">
        <f t="shared" si="432"/>
        <v/>
      </c>
    </row>
    <row r="2663" spans="63:68" ht="20.100000000000001" customHeight="1" x14ac:dyDescent="0.25">
      <c r="BK2663" s="130"/>
      <c r="BL2663" s="130">
        <f t="shared" si="433"/>
        <v>13.651199999999541</v>
      </c>
      <c r="BM2663" s="147">
        <f t="shared" si="434"/>
        <v>5.7744465153981517E-2</v>
      </c>
      <c r="BN2663" s="130">
        <f t="shared" si="435"/>
        <v>1.2710572476275911E-4</v>
      </c>
      <c r="BO2663" s="130" t="str">
        <f t="shared" si="431"/>
        <v/>
      </c>
      <c r="BP2663" s="122" t="str">
        <f t="shared" si="432"/>
        <v/>
      </c>
    </row>
    <row r="2664" spans="63:68" ht="20.100000000000001" customHeight="1" x14ac:dyDescent="0.25">
      <c r="BK2664" s="130"/>
      <c r="BL2664" s="130">
        <f t="shared" si="433"/>
        <v>13.65759999999954</v>
      </c>
      <c r="BM2664" s="147">
        <f t="shared" si="434"/>
        <v>5.7617359429218758E-2</v>
      </c>
      <c r="BN2664" s="130">
        <f t="shared" si="435"/>
        <v>1.268481532780627E-4</v>
      </c>
      <c r="BO2664" s="130" t="str">
        <f t="shared" si="431"/>
        <v/>
      </c>
      <c r="BP2664" s="122" t="str">
        <f t="shared" si="432"/>
        <v/>
      </c>
    </row>
    <row r="2665" spans="63:68" ht="20.100000000000001" customHeight="1" x14ac:dyDescent="0.25">
      <c r="BK2665" s="130"/>
      <c r="BL2665" s="130">
        <f t="shared" si="433"/>
        <v>13.66399999999954</v>
      </c>
      <c r="BM2665" s="147">
        <f t="shared" si="434"/>
        <v>5.7490511275940695E-2</v>
      </c>
      <c r="BN2665" s="130">
        <f t="shared" si="435"/>
        <v>1.2659103428266927E-4</v>
      </c>
      <c r="BO2665" s="130" t="str">
        <f t="shared" si="431"/>
        <v/>
      </c>
      <c r="BP2665" s="122" t="str">
        <f t="shared" si="432"/>
        <v/>
      </c>
    </row>
    <row r="2666" spans="63:68" ht="20.100000000000001" customHeight="1" x14ac:dyDescent="0.25">
      <c r="BK2666" s="130"/>
      <c r="BL2666" s="130">
        <f t="shared" si="433"/>
        <v>13.670399999999539</v>
      </c>
      <c r="BM2666" s="147">
        <f t="shared" si="434"/>
        <v>5.7363920241658026E-2</v>
      </c>
      <c r="BN2666" s="130">
        <f t="shared" si="435"/>
        <v>1.2633436720607683E-4</v>
      </c>
      <c r="BO2666" s="130" t="str">
        <f t="shared" si="431"/>
        <v/>
      </c>
      <c r="BP2666" s="122" t="str">
        <f t="shared" si="432"/>
        <v/>
      </c>
    </row>
    <row r="2667" spans="63:68" ht="20.100000000000001" customHeight="1" x14ac:dyDescent="0.25">
      <c r="BK2667" s="130"/>
      <c r="BL2667" s="130">
        <f t="shared" si="433"/>
        <v>13.676799999999538</v>
      </c>
      <c r="BM2667" s="147">
        <f t="shared" si="434"/>
        <v>5.7237585874451949E-2</v>
      </c>
      <c r="BN2667" s="130">
        <f t="shared" si="435"/>
        <v>1.2607815147797768E-4</v>
      </c>
      <c r="BO2667" s="130" t="str">
        <f t="shared" si="431"/>
        <v/>
      </c>
      <c r="BP2667" s="122" t="str">
        <f t="shared" si="432"/>
        <v/>
      </c>
    </row>
    <row r="2668" spans="63:68" ht="20.100000000000001" customHeight="1" x14ac:dyDescent="0.25">
      <c r="BK2668" s="130"/>
      <c r="BL2668" s="130">
        <f t="shared" si="433"/>
        <v>13.683199999999538</v>
      </c>
      <c r="BM2668" s="147">
        <f t="shared" si="434"/>
        <v>5.7111507722973971E-2</v>
      </c>
      <c r="BN2668" s="130">
        <f t="shared" si="435"/>
        <v>1.2582238652775884E-4</v>
      </c>
      <c r="BO2668" s="130" t="str">
        <f t="shared" si="431"/>
        <v/>
      </c>
      <c r="BP2668" s="122" t="str">
        <f t="shared" si="432"/>
        <v/>
      </c>
    </row>
    <row r="2669" spans="63:68" ht="20.100000000000001" customHeight="1" x14ac:dyDescent="0.25">
      <c r="BK2669" s="130"/>
      <c r="BL2669" s="130">
        <f t="shared" si="433"/>
        <v>13.689599999999537</v>
      </c>
      <c r="BM2669" s="147">
        <f t="shared" si="434"/>
        <v>5.6985685336446212E-2</v>
      </c>
      <c r="BN2669" s="130">
        <f t="shared" si="435"/>
        <v>1.2556707178479343E-4</v>
      </c>
      <c r="BO2669" s="130" t="str">
        <f t="shared" si="431"/>
        <v/>
      </c>
      <c r="BP2669" s="122" t="str">
        <f t="shared" si="432"/>
        <v/>
      </c>
    </row>
    <row r="2670" spans="63:68" ht="20.100000000000001" customHeight="1" x14ac:dyDescent="0.25">
      <c r="BK2670" s="130"/>
      <c r="BL2670" s="130">
        <f t="shared" si="433"/>
        <v>13.695999999999536</v>
      </c>
      <c r="BM2670" s="147">
        <f t="shared" si="434"/>
        <v>5.6860118264661419E-2</v>
      </c>
      <c r="BN2670" s="130">
        <f t="shared" si="435"/>
        <v>1.2531220667850312E-4</v>
      </c>
      <c r="BO2670" s="130" t="str">
        <f t="shared" si="431"/>
        <v/>
      </c>
      <c r="BP2670" s="122" t="str">
        <f t="shared" si="432"/>
        <v/>
      </c>
    </row>
    <row r="2671" spans="63:68" ht="20.100000000000001" customHeight="1" x14ac:dyDescent="0.25">
      <c r="BK2671" s="130"/>
      <c r="BL2671" s="130">
        <f t="shared" si="433"/>
        <v>13.702399999999535</v>
      </c>
      <c r="BM2671" s="147">
        <f t="shared" si="434"/>
        <v>5.6734806057982916E-2</v>
      </c>
      <c r="BN2671" s="130">
        <f t="shared" si="435"/>
        <v>1.2505779063806677E-4</v>
      </c>
      <c r="BO2671" s="130" t="str">
        <f t="shared" si="431"/>
        <v/>
      </c>
      <c r="BP2671" s="122" t="str">
        <f t="shared" si="432"/>
        <v/>
      </c>
    </row>
    <row r="2672" spans="63:68" ht="20.100000000000001" customHeight="1" x14ac:dyDescent="0.25">
      <c r="BK2672" s="130"/>
      <c r="BL2672" s="130">
        <f t="shared" si="433"/>
        <v>13.708799999999535</v>
      </c>
      <c r="BM2672" s="147">
        <f t="shared" si="434"/>
        <v>5.6609748267344849E-2</v>
      </c>
      <c r="BN2672" s="130">
        <f t="shared" si="435"/>
        <v>1.2480382309279503E-4</v>
      </c>
      <c r="BO2672" s="130" t="str">
        <f t="shared" si="431"/>
        <v/>
      </c>
      <c r="BP2672" s="122" t="str">
        <f t="shared" si="432"/>
        <v/>
      </c>
    </row>
    <row r="2673" spans="63:68" ht="20.100000000000001" customHeight="1" x14ac:dyDescent="0.25">
      <c r="BK2673" s="130"/>
      <c r="BL2673" s="130">
        <f t="shared" si="433"/>
        <v>13.715199999999534</v>
      </c>
      <c r="BM2673" s="147">
        <f t="shared" si="434"/>
        <v>5.6484944444252054E-2</v>
      </c>
      <c r="BN2673" s="130">
        <f t="shared" si="435"/>
        <v>1.2455030347175572E-4</v>
      </c>
      <c r="BO2673" s="130" t="str">
        <f t="shared" si="431"/>
        <v/>
      </c>
      <c r="BP2673" s="122" t="str">
        <f t="shared" si="432"/>
        <v/>
      </c>
    </row>
    <row r="2674" spans="63:68" ht="20.100000000000001" customHeight="1" x14ac:dyDescent="0.25">
      <c r="BK2674" s="130"/>
      <c r="BL2674" s="130">
        <f t="shared" si="433"/>
        <v>13.721599999999533</v>
      </c>
      <c r="BM2674" s="147">
        <f t="shared" si="434"/>
        <v>5.6360394140780298E-2</v>
      </c>
      <c r="BN2674" s="130">
        <f t="shared" si="435"/>
        <v>1.2429723120419012E-4</v>
      </c>
      <c r="BO2674" s="130" t="str">
        <f t="shared" si="431"/>
        <v/>
      </c>
      <c r="BP2674" s="122" t="str">
        <f t="shared" si="432"/>
        <v/>
      </c>
    </row>
    <row r="2675" spans="63:68" ht="20.100000000000001" customHeight="1" x14ac:dyDescent="0.25">
      <c r="BK2675" s="130"/>
      <c r="BL2675" s="130">
        <f t="shared" si="433"/>
        <v>13.727999999999533</v>
      </c>
      <c r="BM2675" s="147">
        <f t="shared" si="434"/>
        <v>5.6236096909576108E-2</v>
      </c>
      <c r="BN2675" s="130">
        <f t="shared" si="435"/>
        <v>1.2404460571911052E-4</v>
      </c>
      <c r="BO2675" s="130" t="str">
        <f t="shared" si="431"/>
        <v/>
      </c>
      <c r="BP2675" s="122" t="str">
        <f t="shared" si="432"/>
        <v/>
      </c>
    </row>
    <row r="2676" spans="63:68" ht="20.100000000000001" customHeight="1" x14ac:dyDescent="0.25">
      <c r="BK2676" s="130"/>
      <c r="BL2676" s="130">
        <f t="shared" si="433"/>
        <v>13.734399999999532</v>
      </c>
      <c r="BM2676" s="147">
        <f t="shared" si="434"/>
        <v>5.6112052303856998E-2</v>
      </c>
      <c r="BN2676" s="130">
        <f t="shared" si="435"/>
        <v>1.237924264456125E-4</v>
      </c>
      <c r="BO2676" s="130" t="str">
        <f t="shared" si="431"/>
        <v/>
      </c>
      <c r="BP2676" s="122" t="str">
        <f t="shared" si="432"/>
        <v/>
      </c>
    </row>
    <row r="2677" spans="63:68" ht="20.100000000000001" customHeight="1" x14ac:dyDescent="0.25">
      <c r="BK2677" s="130"/>
      <c r="BL2677" s="130">
        <f t="shared" si="433"/>
        <v>13.740799999999531</v>
      </c>
      <c r="BM2677" s="147">
        <f t="shared" si="434"/>
        <v>5.5988259877411385E-2</v>
      </c>
      <c r="BN2677" s="130">
        <f t="shared" si="435"/>
        <v>1.2354069281263202E-4</v>
      </c>
      <c r="BO2677" s="130" t="str">
        <f t="shared" si="431"/>
        <v/>
      </c>
      <c r="BP2677" s="122" t="str">
        <f t="shared" si="432"/>
        <v/>
      </c>
    </row>
    <row r="2678" spans="63:68" ht="20.100000000000001" customHeight="1" x14ac:dyDescent="0.25">
      <c r="BK2678" s="130"/>
      <c r="BL2678" s="130">
        <f t="shared" si="433"/>
        <v>13.74719999999953</v>
      </c>
      <c r="BM2678" s="147">
        <f t="shared" si="434"/>
        <v>5.5864719184598753E-2</v>
      </c>
      <c r="BN2678" s="130">
        <f t="shared" si="435"/>
        <v>1.2328940424920914E-4</v>
      </c>
      <c r="BO2678" s="130" t="str">
        <f t="shared" si="431"/>
        <v/>
      </c>
      <c r="BP2678" s="122" t="str">
        <f t="shared" si="432"/>
        <v/>
      </c>
    </row>
    <row r="2679" spans="63:68" ht="20.100000000000001" customHeight="1" x14ac:dyDescent="0.25">
      <c r="BK2679" s="130"/>
      <c r="BL2679" s="130">
        <f t="shared" si="433"/>
        <v>13.75359999999953</v>
      </c>
      <c r="BM2679" s="147">
        <f t="shared" si="434"/>
        <v>5.5741429780349544E-2</v>
      </c>
      <c r="BN2679" s="130">
        <f t="shared" si="435"/>
        <v>1.2303856018424514E-4</v>
      </c>
      <c r="BO2679" s="130" t="str">
        <f t="shared" si="431"/>
        <v/>
      </c>
      <c r="BP2679" s="122" t="str">
        <f t="shared" si="432"/>
        <v/>
      </c>
    </row>
    <row r="2680" spans="63:68" ht="20.100000000000001" customHeight="1" x14ac:dyDescent="0.25">
      <c r="BK2680" s="130"/>
      <c r="BL2680" s="130">
        <f t="shared" si="433"/>
        <v>13.759999999999529</v>
      </c>
      <c r="BM2680" s="147">
        <f t="shared" si="434"/>
        <v>5.5618391220165299E-2</v>
      </c>
      <c r="BN2680" s="130">
        <f t="shared" si="435"/>
        <v>1.2278816004666904E-4</v>
      </c>
      <c r="BO2680" s="130" t="str">
        <f t="shared" si="431"/>
        <v/>
      </c>
      <c r="BP2680" s="122" t="str">
        <f t="shared" si="432"/>
        <v/>
      </c>
    </row>
    <row r="2681" spans="63:68" ht="20.100000000000001" customHeight="1" x14ac:dyDescent="0.25">
      <c r="BK2681" s="130"/>
      <c r="BL2681" s="130">
        <f t="shared" si="433"/>
        <v>13.766399999999528</v>
      </c>
      <c r="BM2681" s="147">
        <f t="shared" si="434"/>
        <v>5.549560306011863E-2</v>
      </c>
      <c r="BN2681" s="130">
        <f t="shared" si="435"/>
        <v>1.22538203265396E-4</v>
      </c>
      <c r="BO2681" s="130" t="str">
        <f t="shared" si="431"/>
        <v/>
      </c>
      <c r="BP2681" s="122" t="str">
        <f t="shared" si="432"/>
        <v/>
      </c>
    </row>
    <row r="2682" spans="63:68" ht="20.100000000000001" customHeight="1" x14ac:dyDescent="0.25">
      <c r="BK2682" s="130"/>
      <c r="BL2682" s="130">
        <f t="shared" si="433"/>
        <v>13.772799999999528</v>
      </c>
      <c r="BM2682" s="147">
        <f t="shared" si="434"/>
        <v>5.5373064856853234E-2</v>
      </c>
      <c r="BN2682" s="130">
        <f t="shared" si="435"/>
        <v>1.2228868926931341E-4</v>
      </c>
      <c r="BO2682" s="130" t="str">
        <f t="shared" si="431"/>
        <v/>
      </c>
      <c r="BP2682" s="122" t="str">
        <f t="shared" si="432"/>
        <v/>
      </c>
    </row>
    <row r="2683" spans="63:68" ht="20.100000000000001" customHeight="1" x14ac:dyDescent="0.25">
      <c r="BK2683" s="130"/>
      <c r="BL2683" s="130">
        <f t="shared" si="433"/>
        <v>13.779199999999527</v>
      </c>
      <c r="BM2683" s="147">
        <f t="shared" si="434"/>
        <v>5.525077616758392E-2</v>
      </c>
      <c r="BN2683" s="130">
        <f t="shared" si="435"/>
        <v>1.2203961748721848E-4</v>
      </c>
      <c r="BO2683" s="130" t="str">
        <f t="shared" si="431"/>
        <v/>
      </c>
      <c r="BP2683" s="122" t="str">
        <f t="shared" si="432"/>
        <v/>
      </c>
    </row>
    <row r="2684" spans="63:68" ht="20.100000000000001" customHeight="1" x14ac:dyDescent="0.25">
      <c r="BK2684" s="130"/>
      <c r="BL2684" s="130">
        <f t="shared" si="433"/>
        <v>13.785599999999526</v>
      </c>
      <c r="BM2684" s="147">
        <f t="shared" si="434"/>
        <v>5.5128736550096702E-2</v>
      </c>
      <c r="BN2684" s="130">
        <f t="shared" si="435"/>
        <v>1.2179098734798471E-4</v>
      </c>
      <c r="BO2684" s="130" t="str">
        <f t="shared" si="431"/>
        <v/>
      </c>
      <c r="BP2684" s="122" t="str">
        <f t="shared" si="432"/>
        <v/>
      </c>
    </row>
    <row r="2685" spans="63:68" ht="20.100000000000001" customHeight="1" x14ac:dyDescent="0.25">
      <c r="BK2685" s="130"/>
      <c r="BL2685" s="130">
        <f t="shared" si="433"/>
        <v>13.791999999999526</v>
      </c>
      <c r="BM2685" s="147">
        <f t="shared" si="434"/>
        <v>5.5006945562748717E-2</v>
      </c>
      <c r="BN2685" s="130">
        <f t="shared" si="435"/>
        <v>1.2154279828049258E-4</v>
      </c>
      <c r="BO2685" s="130" t="str">
        <f t="shared" si="431"/>
        <v/>
      </c>
      <c r="BP2685" s="122" t="str">
        <f t="shared" si="432"/>
        <v/>
      </c>
    </row>
    <row r="2686" spans="63:68" ht="20.100000000000001" customHeight="1" x14ac:dyDescent="0.25">
      <c r="BK2686" s="130"/>
      <c r="BL2686" s="130">
        <f t="shared" si="433"/>
        <v>13.798399999999525</v>
      </c>
      <c r="BM2686" s="147">
        <f t="shared" si="434"/>
        <v>5.4885402764468225E-2</v>
      </c>
      <c r="BN2686" s="130">
        <f t="shared" si="435"/>
        <v>1.212950497135809E-4</v>
      </c>
      <c r="BO2686" s="130" t="str">
        <f t="shared" si="431"/>
        <v/>
      </c>
      <c r="BP2686" s="122" t="str">
        <f t="shared" si="432"/>
        <v/>
      </c>
    </row>
    <row r="2687" spans="63:68" ht="20.100000000000001" customHeight="1" x14ac:dyDescent="0.25">
      <c r="BK2687" s="130"/>
      <c r="BL2687" s="130">
        <f t="shared" si="433"/>
        <v>13.804799999999524</v>
      </c>
      <c r="BM2687" s="147">
        <f t="shared" si="434"/>
        <v>5.4764107714754644E-2</v>
      </c>
      <c r="BN2687" s="130">
        <f t="shared" si="435"/>
        <v>1.2104774107606769E-4</v>
      </c>
      <c r="BO2687" s="130" t="str">
        <f t="shared" si="431"/>
        <v/>
      </c>
      <c r="BP2687" s="122" t="str">
        <f t="shared" si="432"/>
        <v/>
      </c>
    </row>
    <row r="2688" spans="63:68" ht="20.100000000000001" customHeight="1" x14ac:dyDescent="0.25">
      <c r="BK2688" s="130"/>
      <c r="BL2688" s="130">
        <f t="shared" si="433"/>
        <v>13.811199999999523</v>
      </c>
      <c r="BM2688" s="147">
        <f t="shared" si="434"/>
        <v>5.4643059973678576E-2</v>
      </c>
      <c r="BN2688" s="130">
        <f t="shared" si="435"/>
        <v>1.2080087179670851E-4</v>
      </c>
      <c r="BO2688" s="130" t="str">
        <f t="shared" si="431"/>
        <v/>
      </c>
      <c r="BP2688" s="122" t="str">
        <f t="shared" si="432"/>
        <v/>
      </c>
    </row>
    <row r="2689" spans="63:68" ht="20.100000000000001" customHeight="1" x14ac:dyDescent="0.25">
      <c r="BK2689" s="130"/>
      <c r="BL2689" s="130">
        <f t="shared" si="433"/>
        <v>13.817599999999523</v>
      </c>
      <c r="BM2689" s="147">
        <f t="shared" si="434"/>
        <v>5.4522259101881868E-2</v>
      </c>
      <c r="BN2689" s="130">
        <f t="shared" si="435"/>
        <v>1.2055444130450177E-4</v>
      </c>
      <c r="BO2689" s="130" t="str">
        <f t="shared" si="431"/>
        <v/>
      </c>
      <c r="BP2689" s="122" t="str">
        <f t="shared" si="432"/>
        <v/>
      </c>
    </row>
    <row r="2690" spans="63:68" ht="20.100000000000001" customHeight="1" x14ac:dyDescent="0.25">
      <c r="BK2690" s="130"/>
      <c r="BL2690" s="130">
        <f t="shared" si="433"/>
        <v>13.823999999999522</v>
      </c>
      <c r="BM2690" s="147">
        <f t="shared" si="434"/>
        <v>5.4401704660577366E-2</v>
      </c>
      <c r="BN2690" s="130">
        <f t="shared" si="435"/>
        <v>1.2030844902820997E-4</v>
      </c>
      <c r="BO2690" s="130" t="str">
        <f t="shared" si="431"/>
        <v/>
      </c>
      <c r="BP2690" s="122" t="str">
        <f t="shared" si="432"/>
        <v/>
      </c>
    </row>
    <row r="2691" spans="63:68" ht="20.100000000000001" customHeight="1" x14ac:dyDescent="0.25">
      <c r="BK2691" s="130"/>
      <c r="BL2691" s="130">
        <f t="shared" si="433"/>
        <v>13.830399999999521</v>
      </c>
      <c r="BM2691" s="147">
        <f t="shared" si="434"/>
        <v>5.4281396211549156E-2</v>
      </c>
      <c r="BN2691" s="130">
        <f t="shared" si="435"/>
        <v>1.2006289439658174E-4</v>
      </c>
      <c r="BO2691" s="130" t="str">
        <f t="shared" si="431"/>
        <v/>
      </c>
      <c r="BP2691" s="122" t="str">
        <f t="shared" si="432"/>
        <v/>
      </c>
    </row>
    <row r="2692" spans="63:68" ht="20.100000000000001" customHeight="1" x14ac:dyDescent="0.25">
      <c r="BK2692" s="130"/>
      <c r="BL2692" s="130">
        <f t="shared" si="433"/>
        <v>13.836799999999521</v>
      </c>
      <c r="BM2692" s="147">
        <f t="shared" si="434"/>
        <v>5.4161333317152574E-2</v>
      </c>
      <c r="BN2692" s="130">
        <f t="shared" si="435"/>
        <v>1.1981777683876121E-4</v>
      </c>
      <c r="BO2692" s="130" t="str">
        <f t="shared" si="431"/>
        <v/>
      </c>
      <c r="BP2692" s="122" t="str">
        <f t="shared" si="432"/>
        <v/>
      </c>
    </row>
    <row r="2693" spans="63:68" ht="20.100000000000001" customHeight="1" x14ac:dyDescent="0.25">
      <c r="BK2693" s="130"/>
      <c r="BL2693" s="130">
        <f t="shared" si="433"/>
        <v>13.84319999999952</v>
      </c>
      <c r="BM2693" s="147">
        <f t="shared" si="434"/>
        <v>5.4041515540313813E-2</v>
      </c>
      <c r="BN2693" s="130">
        <f t="shared" si="435"/>
        <v>1.1957309578341374E-4</v>
      </c>
      <c r="BO2693" s="130" t="str">
        <f t="shared" si="431"/>
        <v/>
      </c>
      <c r="BP2693" s="122" t="str">
        <f t="shared" si="432"/>
        <v/>
      </c>
    </row>
    <row r="2694" spans="63:68" ht="20.100000000000001" customHeight="1" x14ac:dyDescent="0.25">
      <c r="BK2694" s="130"/>
      <c r="BL2694" s="130">
        <f t="shared" si="433"/>
        <v>13.849599999999519</v>
      </c>
      <c r="BM2694" s="147">
        <f t="shared" si="434"/>
        <v>5.3921942444530399E-2</v>
      </c>
      <c r="BN2694" s="130">
        <f t="shared" si="435"/>
        <v>1.1932885065957938E-4</v>
      </c>
      <c r="BO2694" s="130" t="str">
        <f t="shared" si="431"/>
        <v/>
      </c>
      <c r="BP2694" s="122" t="str">
        <f t="shared" si="432"/>
        <v/>
      </c>
    </row>
    <row r="2695" spans="63:68" ht="20.100000000000001" customHeight="1" x14ac:dyDescent="0.25">
      <c r="BK2695" s="130"/>
      <c r="BL2695" s="130">
        <f t="shared" si="433"/>
        <v>13.855999999999518</v>
      </c>
      <c r="BM2695" s="147">
        <f t="shared" si="434"/>
        <v>5.380261359387082E-2</v>
      </c>
      <c r="BN2695" s="130">
        <f t="shared" si="435"/>
        <v>1.1908504089613164E-4</v>
      </c>
      <c r="BO2695" s="130" t="str">
        <f t="shared" si="431"/>
        <v/>
      </c>
      <c r="BP2695" s="122" t="str">
        <f t="shared" si="432"/>
        <v/>
      </c>
    </row>
    <row r="2696" spans="63:68" ht="20.100000000000001" customHeight="1" x14ac:dyDescent="0.25">
      <c r="BK2696" s="130"/>
      <c r="BL2696" s="130">
        <f t="shared" si="433"/>
        <v>13.862399999999518</v>
      </c>
      <c r="BM2696" s="147">
        <f t="shared" si="434"/>
        <v>5.3683528552974688E-2</v>
      </c>
      <c r="BN2696" s="130">
        <f t="shared" si="435"/>
        <v>1.1884166592208284E-4</v>
      </c>
      <c r="BO2696" s="130" t="str">
        <f t="shared" si="431"/>
        <v/>
      </c>
      <c r="BP2696" s="122" t="str">
        <f t="shared" si="432"/>
        <v/>
      </c>
    </row>
    <row r="2697" spans="63:68" ht="20.100000000000001" customHeight="1" x14ac:dyDescent="0.25">
      <c r="BK2697" s="130"/>
      <c r="BL2697" s="130">
        <f t="shared" si="433"/>
        <v>13.868799999999517</v>
      </c>
      <c r="BM2697" s="147">
        <f t="shared" si="434"/>
        <v>5.3564686887052605E-2</v>
      </c>
      <c r="BN2697" s="130">
        <f t="shared" si="435"/>
        <v>1.1859872516641057E-4</v>
      </c>
      <c r="BO2697" s="130" t="str">
        <f t="shared" si="431"/>
        <v/>
      </c>
      <c r="BP2697" s="122" t="str">
        <f t="shared" si="432"/>
        <v/>
      </c>
    </row>
    <row r="2698" spans="63:68" ht="20.100000000000001" customHeight="1" x14ac:dyDescent="0.25">
      <c r="BK2698" s="130"/>
      <c r="BL2698" s="130">
        <f t="shared" si="433"/>
        <v>13.875199999999516</v>
      </c>
      <c r="BM2698" s="147">
        <f t="shared" si="434"/>
        <v>5.3446088161886195E-2</v>
      </c>
      <c r="BN2698" s="130">
        <f t="shared" si="435"/>
        <v>1.1835621805816876E-4</v>
      </c>
      <c r="BO2698" s="130" t="str">
        <f t="shared" si="431"/>
        <v/>
      </c>
      <c r="BP2698" s="122" t="str">
        <f t="shared" si="432"/>
        <v/>
      </c>
    </row>
    <row r="2699" spans="63:68" ht="20.100000000000001" customHeight="1" x14ac:dyDescent="0.25">
      <c r="BK2699" s="130"/>
      <c r="BL2699" s="130">
        <f t="shared" si="433"/>
        <v>13.881599999999516</v>
      </c>
      <c r="BM2699" s="147">
        <f t="shared" si="434"/>
        <v>5.3327731943828026E-2</v>
      </c>
      <c r="BN2699" s="130">
        <f t="shared" si="435"/>
        <v>1.1811414402645992E-4</v>
      </c>
      <c r="BO2699" s="130" t="str">
        <f t="shared" si="431"/>
        <v/>
      </c>
      <c r="BP2699" s="122" t="str">
        <f t="shared" si="432"/>
        <v/>
      </c>
    </row>
    <row r="2700" spans="63:68" ht="20.100000000000001" customHeight="1" x14ac:dyDescent="0.25">
      <c r="BK2700" s="130"/>
      <c r="BL2700" s="130">
        <f t="shared" si="433"/>
        <v>13.887999999999515</v>
      </c>
      <c r="BM2700" s="147">
        <f t="shared" si="434"/>
        <v>5.3209617799801566E-2</v>
      </c>
      <c r="BN2700" s="130">
        <f t="shared" si="435"/>
        <v>1.1787250250033798E-4</v>
      </c>
      <c r="BO2700" s="130" t="str">
        <f t="shared" si="431"/>
        <v/>
      </c>
      <c r="BP2700" s="122" t="str">
        <f t="shared" si="432"/>
        <v/>
      </c>
    </row>
    <row r="2701" spans="63:68" ht="20.100000000000001" customHeight="1" x14ac:dyDescent="0.25">
      <c r="BK2701" s="130"/>
      <c r="BL2701" s="130">
        <f t="shared" si="433"/>
        <v>13.894399999999514</v>
      </c>
      <c r="BM2701" s="147">
        <f t="shared" si="434"/>
        <v>5.3091745297301228E-2</v>
      </c>
      <c r="BN2701" s="130">
        <f t="shared" si="435"/>
        <v>1.1763129290898178E-4</v>
      </c>
      <c r="BO2701" s="130" t="str">
        <f t="shared" si="431"/>
        <v/>
      </c>
      <c r="BP2701" s="122" t="str">
        <f t="shared" si="432"/>
        <v/>
      </c>
    </row>
    <row r="2702" spans="63:68" ht="20.100000000000001" customHeight="1" x14ac:dyDescent="0.25">
      <c r="BK2702" s="130"/>
      <c r="BL2702" s="130">
        <f t="shared" si="433"/>
        <v>13.900799999999514</v>
      </c>
      <c r="BM2702" s="147">
        <f t="shared" si="434"/>
        <v>5.2974114004392246E-2</v>
      </c>
      <c r="BN2702" s="130">
        <f t="shared" si="435"/>
        <v>1.1739051468166034E-4</v>
      </c>
      <c r="BO2702" s="130" t="str">
        <f t="shared" si="431"/>
        <v/>
      </c>
      <c r="BP2702" s="122" t="str">
        <f t="shared" si="432"/>
        <v/>
      </c>
    </row>
    <row r="2703" spans="63:68" ht="20.100000000000001" customHeight="1" x14ac:dyDescent="0.25">
      <c r="BK2703" s="130"/>
      <c r="BL2703" s="130">
        <f t="shared" si="433"/>
        <v>13.907199999999513</v>
      </c>
      <c r="BM2703" s="147">
        <f t="shared" si="434"/>
        <v>5.2856723489710586E-2</v>
      </c>
      <c r="BN2703" s="130">
        <f t="shared" si="435"/>
        <v>1.1715016724749006E-4</v>
      </c>
      <c r="BO2703" s="130" t="str">
        <f t="shared" si="431"/>
        <v/>
      </c>
      <c r="BP2703" s="122" t="str">
        <f t="shared" si="432"/>
        <v/>
      </c>
    </row>
    <row r="2704" spans="63:68" ht="20.100000000000001" customHeight="1" x14ac:dyDescent="0.25">
      <c r="BK2704" s="130"/>
      <c r="BL2704" s="130">
        <f t="shared" si="433"/>
        <v>13.913599999999512</v>
      </c>
      <c r="BM2704" s="147">
        <f t="shared" si="434"/>
        <v>5.2739573322463096E-2</v>
      </c>
      <c r="BN2704" s="130">
        <f t="shared" si="435"/>
        <v>1.169102500359967E-4</v>
      </c>
      <c r="BO2704" s="130" t="str">
        <f t="shared" si="431"/>
        <v/>
      </c>
      <c r="BP2704" s="122" t="str">
        <f t="shared" si="432"/>
        <v/>
      </c>
    </row>
    <row r="2705" spans="63:68" ht="20.100000000000001" customHeight="1" x14ac:dyDescent="0.25">
      <c r="BK2705" s="130"/>
      <c r="BL2705" s="130">
        <f t="shared" si="433"/>
        <v>13.919999999999511</v>
      </c>
      <c r="BM2705" s="147">
        <f t="shared" si="434"/>
        <v>5.2622663072427099E-2</v>
      </c>
      <c r="BN2705" s="130">
        <f t="shared" si="435"/>
        <v>1.1667076247640074E-4</v>
      </c>
      <c r="BO2705" s="130" t="str">
        <f t="shared" si="431"/>
        <v/>
      </c>
      <c r="BP2705" s="122" t="str">
        <f t="shared" si="432"/>
        <v/>
      </c>
    </row>
    <row r="2706" spans="63:68" ht="20.100000000000001" customHeight="1" x14ac:dyDescent="0.25">
      <c r="BK2706" s="130"/>
      <c r="BL2706" s="130">
        <f t="shared" si="433"/>
        <v>13.926399999999511</v>
      </c>
      <c r="BM2706" s="147">
        <f t="shared" si="434"/>
        <v>5.2505992309950698E-2</v>
      </c>
      <c r="BN2706" s="130">
        <f t="shared" si="435"/>
        <v>1.1643170399810998E-4</v>
      </c>
      <c r="BO2706" s="130" t="str">
        <f t="shared" ref="BO2706:BO2769" si="436">IF(BM2706&lt;(1-$BK$534),BN2706,"")</f>
        <v/>
      </c>
      <c r="BP2706" s="122" t="str">
        <f t="shared" ref="BP2706:BP2769" si="437">IF(BM2706&lt;(1-$BK$540),BN2706,"")</f>
        <v/>
      </c>
    </row>
    <row r="2707" spans="63:68" ht="20.100000000000001" customHeight="1" x14ac:dyDescent="0.25">
      <c r="BK2707" s="130"/>
      <c r="BL2707" s="130">
        <f t="shared" ref="BL2707:BL2770" si="438">BL2706+$BO$526</f>
        <v>13.93279999999951</v>
      </c>
      <c r="BM2707" s="147">
        <f t="shared" ref="BM2707:BM2770" si="439">_xlfn.CHISQ.DIST.RT(BL2707,7)</f>
        <v>5.2389560605952588E-2</v>
      </c>
      <c r="BN2707" s="130">
        <f t="shared" ref="BN2707:BN2770" si="440">BM2707-BM2708</f>
        <v>1.1619307403073348E-4</v>
      </c>
      <c r="BO2707" s="130" t="str">
        <f t="shared" si="436"/>
        <v/>
      </c>
      <c r="BP2707" s="122" t="str">
        <f t="shared" si="437"/>
        <v/>
      </c>
    </row>
    <row r="2708" spans="63:68" ht="20.100000000000001" customHeight="1" x14ac:dyDescent="0.25">
      <c r="BK2708" s="130"/>
      <c r="BL2708" s="130">
        <f t="shared" si="438"/>
        <v>13.939199999999509</v>
      </c>
      <c r="BM2708" s="147">
        <f t="shared" si="439"/>
        <v>5.2273367531921855E-2</v>
      </c>
      <c r="BN2708" s="130">
        <f t="shared" si="440"/>
        <v>1.1595487200373455E-4</v>
      </c>
      <c r="BO2708" s="130" t="str">
        <f t="shared" si="436"/>
        <v/>
      </c>
      <c r="BP2708" s="122" t="str">
        <f t="shared" si="437"/>
        <v/>
      </c>
    </row>
    <row r="2709" spans="63:68" ht="20.100000000000001" customHeight="1" x14ac:dyDescent="0.25">
      <c r="BK2709" s="130"/>
      <c r="BL2709" s="130">
        <f t="shared" si="438"/>
        <v>13.945599999999509</v>
      </c>
      <c r="BM2709" s="147">
        <f t="shared" si="439"/>
        <v>5.215741265991812E-2</v>
      </c>
      <c r="BN2709" s="130">
        <f t="shared" si="440"/>
        <v>1.1571709734686797E-4</v>
      </c>
      <c r="BO2709" s="130" t="str">
        <f t="shared" si="436"/>
        <v/>
      </c>
      <c r="BP2709" s="122" t="str">
        <f t="shared" si="437"/>
        <v/>
      </c>
    </row>
    <row r="2710" spans="63:68" ht="20.100000000000001" customHeight="1" x14ac:dyDescent="0.25">
      <c r="BK2710" s="130"/>
      <c r="BL2710" s="130">
        <f t="shared" si="438"/>
        <v>13.951999999999508</v>
      </c>
      <c r="BM2710" s="147">
        <f t="shared" si="439"/>
        <v>5.2041695562571252E-2</v>
      </c>
      <c r="BN2710" s="130">
        <f t="shared" si="440"/>
        <v>1.1547974948968726E-4</v>
      </c>
      <c r="BO2710" s="130" t="str">
        <f t="shared" si="436"/>
        <v/>
      </c>
      <c r="BP2710" s="122" t="str">
        <f t="shared" si="437"/>
        <v/>
      </c>
    </row>
    <row r="2711" spans="63:68" ht="20.100000000000001" customHeight="1" x14ac:dyDescent="0.25">
      <c r="BK2711" s="130"/>
      <c r="BL2711" s="130">
        <f t="shared" si="438"/>
        <v>13.958399999999507</v>
      </c>
      <c r="BM2711" s="147">
        <f t="shared" si="439"/>
        <v>5.1926215813081565E-2</v>
      </c>
      <c r="BN2711" s="130">
        <f t="shared" si="440"/>
        <v>1.1524282786198187E-4</v>
      </c>
      <c r="BO2711" s="130" t="str">
        <f t="shared" si="436"/>
        <v/>
      </c>
      <c r="BP2711" s="122" t="str">
        <f t="shared" si="437"/>
        <v/>
      </c>
    </row>
    <row r="2712" spans="63:68" ht="20.100000000000001" customHeight="1" x14ac:dyDescent="0.25">
      <c r="BK2712" s="130"/>
      <c r="BL2712" s="130">
        <f t="shared" si="438"/>
        <v>13.964799999999506</v>
      </c>
      <c r="BM2712" s="147">
        <f t="shared" si="439"/>
        <v>5.1810972985219583E-2</v>
      </c>
      <c r="BN2712" s="130">
        <f t="shared" si="440"/>
        <v>1.1500633189381881E-4</v>
      </c>
      <c r="BO2712" s="130" t="str">
        <f t="shared" si="436"/>
        <v/>
      </c>
      <c r="BP2712" s="122" t="str">
        <f t="shared" si="437"/>
        <v/>
      </c>
    </row>
    <row r="2713" spans="63:68" ht="20.100000000000001" customHeight="1" x14ac:dyDescent="0.25">
      <c r="BK2713" s="130"/>
      <c r="BL2713" s="130">
        <f t="shared" si="438"/>
        <v>13.971199999999506</v>
      </c>
      <c r="BM2713" s="147">
        <f t="shared" si="439"/>
        <v>5.1695966653325764E-2</v>
      </c>
      <c r="BN2713" s="130">
        <f t="shared" si="440"/>
        <v>1.1477026101486265E-4</v>
      </c>
      <c r="BO2713" s="130" t="str">
        <f t="shared" si="436"/>
        <v/>
      </c>
      <c r="BP2713" s="122" t="str">
        <f t="shared" si="437"/>
        <v/>
      </c>
    </row>
    <row r="2714" spans="63:68" ht="20.100000000000001" customHeight="1" x14ac:dyDescent="0.25">
      <c r="BK2714" s="130"/>
      <c r="BL2714" s="130">
        <f t="shared" si="438"/>
        <v>13.977599999999505</v>
      </c>
      <c r="BM2714" s="147">
        <f t="shared" si="439"/>
        <v>5.1581196392310902E-2</v>
      </c>
      <c r="BN2714" s="130">
        <f t="shared" si="440"/>
        <v>1.1453461465529835E-4</v>
      </c>
      <c r="BO2714" s="130" t="str">
        <f t="shared" si="436"/>
        <v/>
      </c>
      <c r="BP2714" s="122" t="str">
        <f t="shared" si="437"/>
        <v/>
      </c>
    </row>
    <row r="2715" spans="63:68" ht="20.100000000000001" customHeight="1" x14ac:dyDescent="0.25">
      <c r="BK2715" s="130"/>
      <c r="BL2715" s="130">
        <f t="shared" si="438"/>
        <v>13.983999999999504</v>
      </c>
      <c r="BM2715" s="147">
        <f t="shared" si="439"/>
        <v>5.1466661777655603E-2</v>
      </c>
      <c r="BN2715" s="130">
        <f t="shared" si="440"/>
        <v>1.142993922451721E-4</v>
      </c>
      <c r="BO2715" s="130" t="str">
        <f t="shared" si="436"/>
        <v/>
      </c>
      <c r="BP2715" s="122" t="str">
        <f t="shared" si="437"/>
        <v/>
      </c>
    </row>
    <row r="2716" spans="63:68" ht="20.100000000000001" customHeight="1" x14ac:dyDescent="0.25">
      <c r="BK2716" s="130"/>
      <c r="BL2716" s="130">
        <f t="shared" si="438"/>
        <v>13.990399999999504</v>
      </c>
      <c r="BM2716" s="147">
        <f t="shared" si="439"/>
        <v>5.1352362385410431E-2</v>
      </c>
      <c r="BN2716" s="130">
        <f t="shared" si="440"/>
        <v>1.1406459321477297E-4</v>
      </c>
      <c r="BO2716" s="130" t="str">
        <f t="shared" si="436"/>
        <v/>
      </c>
      <c r="BP2716" s="122" t="str">
        <f t="shared" si="437"/>
        <v/>
      </c>
    </row>
    <row r="2717" spans="63:68" ht="20.100000000000001" customHeight="1" x14ac:dyDescent="0.25">
      <c r="BK2717" s="130"/>
      <c r="BL2717" s="130">
        <f t="shared" si="438"/>
        <v>13.996799999999503</v>
      </c>
      <c r="BM2717" s="147">
        <f t="shared" si="439"/>
        <v>5.1238297792195658E-2</v>
      </c>
      <c r="BN2717" s="130">
        <f t="shared" si="440"/>
        <v>1.138302169943553E-4</v>
      </c>
      <c r="BO2717" s="130" t="str">
        <f t="shared" si="436"/>
        <v/>
      </c>
      <c r="BP2717" s="122" t="str">
        <f t="shared" si="437"/>
        <v/>
      </c>
    </row>
    <row r="2718" spans="63:68" ht="20.100000000000001" customHeight="1" x14ac:dyDescent="0.25">
      <c r="BK2718" s="130"/>
      <c r="BL2718" s="130">
        <f t="shared" si="438"/>
        <v>14.003199999999502</v>
      </c>
      <c r="BM2718" s="147">
        <f t="shared" si="439"/>
        <v>5.1124467575201303E-2</v>
      </c>
      <c r="BN2718" s="130">
        <f t="shared" si="440"/>
        <v>1.1359626301417347E-4</v>
      </c>
      <c r="BO2718" s="130" t="str">
        <f t="shared" si="436"/>
        <v/>
      </c>
      <c r="BP2718" s="122" t="str">
        <f t="shared" si="437"/>
        <v/>
      </c>
    </row>
    <row r="2719" spans="63:68" ht="20.100000000000001" customHeight="1" x14ac:dyDescent="0.25">
      <c r="BK2719" s="130"/>
      <c r="BL2719" s="130">
        <f t="shared" si="438"/>
        <v>14.009599999999502</v>
      </c>
      <c r="BM2719" s="147">
        <f t="shared" si="439"/>
        <v>5.101087131218713E-2</v>
      </c>
      <c r="BN2719" s="130">
        <f t="shared" si="440"/>
        <v>1.1336273070496061E-4</v>
      </c>
      <c r="BO2719" s="130" t="str">
        <f t="shared" si="436"/>
        <v/>
      </c>
      <c r="BP2719" s="122" t="str">
        <f t="shared" si="437"/>
        <v/>
      </c>
    </row>
    <row r="2720" spans="63:68" ht="20.100000000000001" customHeight="1" x14ac:dyDescent="0.25">
      <c r="BK2720" s="130"/>
      <c r="BL2720" s="130">
        <f t="shared" si="438"/>
        <v>14.015999999999501</v>
      </c>
      <c r="BM2720" s="147">
        <f t="shared" si="439"/>
        <v>5.0897508581482169E-2</v>
      </c>
      <c r="BN2720" s="130">
        <f t="shared" si="440"/>
        <v>1.1312961949717232E-4</v>
      </c>
      <c r="BO2720" s="130" t="str">
        <f t="shared" si="436"/>
        <v/>
      </c>
      <c r="BP2720" s="122" t="str">
        <f t="shared" si="437"/>
        <v/>
      </c>
    </row>
    <row r="2721" spans="63:68" ht="20.100000000000001" customHeight="1" x14ac:dyDescent="0.25">
      <c r="BK2721" s="130"/>
      <c r="BL2721" s="130">
        <f t="shared" si="438"/>
        <v>14.0223999999995</v>
      </c>
      <c r="BM2721" s="147">
        <f t="shared" si="439"/>
        <v>5.0784378961984997E-2</v>
      </c>
      <c r="BN2721" s="130">
        <f t="shared" si="440"/>
        <v>1.1289692882149316E-4</v>
      </c>
      <c r="BO2721" s="130" t="str">
        <f t="shared" si="436"/>
        <v/>
      </c>
      <c r="BP2721" s="122" t="str">
        <f t="shared" si="437"/>
        <v/>
      </c>
    </row>
    <row r="2722" spans="63:68" ht="20.100000000000001" customHeight="1" x14ac:dyDescent="0.25">
      <c r="BK2722" s="130"/>
      <c r="BL2722" s="130">
        <f t="shared" si="438"/>
        <v>14.028799999999499</v>
      </c>
      <c r="BM2722" s="147">
        <f t="shared" si="439"/>
        <v>5.0671482033163504E-2</v>
      </c>
      <c r="BN2722" s="130">
        <f t="shared" si="440"/>
        <v>1.1266465810883669E-4</v>
      </c>
      <c r="BO2722" s="130" t="str">
        <f t="shared" si="436"/>
        <v/>
      </c>
      <c r="BP2722" s="122" t="str">
        <f t="shared" si="437"/>
        <v/>
      </c>
    </row>
    <row r="2723" spans="63:68" ht="20.100000000000001" customHeight="1" x14ac:dyDescent="0.25">
      <c r="BK2723" s="130"/>
      <c r="BL2723" s="130">
        <f t="shared" si="438"/>
        <v>14.035199999999499</v>
      </c>
      <c r="BM2723" s="147">
        <f t="shared" si="439"/>
        <v>5.0558817375054667E-2</v>
      </c>
      <c r="BN2723" s="130">
        <f t="shared" si="440"/>
        <v>1.1243280679001239E-4</v>
      </c>
      <c r="BO2723" s="130" t="str">
        <f t="shared" si="436"/>
        <v/>
      </c>
      <c r="BP2723" s="122" t="str">
        <f t="shared" si="437"/>
        <v/>
      </c>
    </row>
    <row r="2724" spans="63:68" ht="20.100000000000001" customHeight="1" x14ac:dyDescent="0.25">
      <c r="BK2724" s="130"/>
      <c r="BL2724" s="130">
        <f t="shared" si="438"/>
        <v>14.041599999999498</v>
      </c>
      <c r="BM2724" s="147">
        <f t="shared" si="439"/>
        <v>5.0446384568264654E-2</v>
      </c>
      <c r="BN2724" s="130">
        <f t="shared" si="440"/>
        <v>1.122013742961836E-4</v>
      </c>
      <c r="BO2724" s="130" t="str">
        <f t="shared" si="436"/>
        <v/>
      </c>
      <c r="BP2724" s="122" t="str">
        <f t="shared" si="437"/>
        <v/>
      </c>
    </row>
    <row r="2725" spans="63:68" ht="20.100000000000001" customHeight="1" x14ac:dyDescent="0.25">
      <c r="BK2725" s="130"/>
      <c r="BL2725" s="130">
        <f t="shared" si="438"/>
        <v>14.047999999999497</v>
      </c>
      <c r="BM2725" s="147">
        <f t="shared" si="439"/>
        <v>5.0334183193968471E-2</v>
      </c>
      <c r="BN2725" s="130">
        <f t="shared" si="440"/>
        <v>1.119703600583194E-4</v>
      </c>
      <c r="BO2725" s="130" t="str">
        <f t="shared" si="436"/>
        <v/>
      </c>
      <c r="BP2725" s="122" t="str">
        <f t="shared" si="437"/>
        <v/>
      </c>
    </row>
    <row r="2726" spans="63:68" ht="20.100000000000001" customHeight="1" x14ac:dyDescent="0.25">
      <c r="BK2726" s="130"/>
      <c r="BL2726" s="130">
        <f t="shared" si="438"/>
        <v>14.054399999999497</v>
      </c>
      <c r="BM2726" s="147">
        <f t="shared" si="439"/>
        <v>5.0222212833910151E-2</v>
      </c>
      <c r="BN2726" s="130">
        <f t="shared" si="440"/>
        <v>1.1173976350788151E-4</v>
      </c>
      <c r="BO2726" s="130" t="str">
        <f t="shared" si="436"/>
        <v/>
      </c>
      <c r="BP2726" s="122" t="str">
        <f t="shared" si="437"/>
        <v/>
      </c>
    </row>
    <row r="2727" spans="63:68" ht="20.100000000000001" customHeight="1" x14ac:dyDescent="0.25">
      <c r="BK2727" s="130"/>
      <c r="BL2727" s="130">
        <f t="shared" si="438"/>
        <v>14.060799999999496</v>
      </c>
      <c r="BM2727" s="147">
        <f t="shared" si="439"/>
        <v>5.011047307040227E-2</v>
      </c>
      <c r="BN2727" s="130">
        <f t="shared" si="440"/>
        <v>1.1150958407619288E-4</v>
      </c>
      <c r="BO2727" s="130" t="str">
        <f t="shared" si="436"/>
        <v/>
      </c>
      <c r="BP2727" s="122" t="str">
        <f t="shared" si="437"/>
        <v/>
      </c>
    </row>
    <row r="2728" spans="63:68" ht="20.100000000000001" customHeight="1" x14ac:dyDescent="0.25">
      <c r="BK2728" s="130"/>
      <c r="BL2728" s="130">
        <f t="shared" si="438"/>
        <v>14.067199999999495</v>
      </c>
      <c r="BM2728" s="147">
        <f t="shared" si="439"/>
        <v>4.9998963486326077E-2</v>
      </c>
      <c r="BN2728" s="130">
        <f t="shared" si="440"/>
        <v>1.1127982119468055E-4</v>
      </c>
      <c r="BO2728" s="130">
        <f t="shared" si="436"/>
        <v>1.1127982119468055E-4</v>
      </c>
      <c r="BP2728" s="122" t="str">
        <f t="shared" si="437"/>
        <v/>
      </c>
    </row>
    <row r="2729" spans="63:68" ht="20.100000000000001" customHeight="1" x14ac:dyDescent="0.25">
      <c r="BK2729" s="130"/>
      <c r="BL2729" s="130">
        <f t="shared" si="438"/>
        <v>14.073599999999495</v>
      </c>
      <c r="BM2729" s="147">
        <f t="shared" si="439"/>
        <v>4.9887683665131397E-2</v>
      </c>
      <c r="BN2729" s="130">
        <f t="shared" si="440"/>
        <v>1.1105047429515319E-4</v>
      </c>
      <c r="BO2729" s="130">
        <f t="shared" si="436"/>
        <v>1.1105047429515319E-4</v>
      </c>
      <c r="BP2729" s="122" t="str">
        <f t="shared" si="437"/>
        <v/>
      </c>
    </row>
    <row r="2730" spans="63:68" ht="20.100000000000001" customHeight="1" x14ac:dyDescent="0.25">
      <c r="BK2730" s="130"/>
      <c r="BL2730" s="130">
        <f t="shared" si="438"/>
        <v>14.079999999999494</v>
      </c>
      <c r="BM2730" s="147">
        <f t="shared" si="439"/>
        <v>4.9776633190836243E-2</v>
      </c>
      <c r="BN2730" s="130">
        <f t="shared" si="440"/>
        <v>1.1082154280930845E-4</v>
      </c>
      <c r="BO2730" s="130">
        <f t="shared" si="436"/>
        <v>1.1082154280930845E-4</v>
      </c>
      <c r="BP2730" s="122" t="str">
        <f t="shared" si="437"/>
        <v/>
      </c>
    </row>
    <row r="2731" spans="63:68" ht="20.100000000000001" customHeight="1" x14ac:dyDescent="0.25">
      <c r="BK2731" s="130"/>
      <c r="BL2731" s="130">
        <f t="shared" si="438"/>
        <v>14.086399999999493</v>
      </c>
      <c r="BM2731" s="147">
        <f t="shared" si="439"/>
        <v>4.9665811648026935E-2</v>
      </c>
      <c r="BN2731" s="130">
        <f t="shared" si="440"/>
        <v>1.1059302616903827E-4</v>
      </c>
      <c r="BO2731" s="130">
        <f t="shared" si="436"/>
        <v>1.1059302616903827E-4</v>
      </c>
      <c r="BP2731" s="122" t="str">
        <f t="shared" si="437"/>
        <v/>
      </c>
    </row>
    <row r="2732" spans="63:68" ht="20.100000000000001" customHeight="1" x14ac:dyDescent="0.25">
      <c r="BK2732" s="130"/>
      <c r="BL2732" s="130">
        <f t="shared" si="438"/>
        <v>14.092799999999492</v>
      </c>
      <c r="BM2732" s="147">
        <f t="shared" si="439"/>
        <v>4.9555218621857897E-2</v>
      </c>
      <c r="BN2732" s="130">
        <f t="shared" si="440"/>
        <v>1.1036492380655377E-4</v>
      </c>
      <c r="BO2732" s="130">
        <f t="shared" si="436"/>
        <v>1.1036492380655377E-4</v>
      </c>
      <c r="BP2732" s="122" t="str">
        <f t="shared" si="437"/>
        <v/>
      </c>
    </row>
    <row r="2733" spans="63:68" ht="20.100000000000001" customHeight="1" x14ac:dyDescent="0.25">
      <c r="BK2733" s="130"/>
      <c r="BL2733" s="130">
        <f t="shared" si="438"/>
        <v>14.099199999999492</v>
      </c>
      <c r="BM2733" s="147">
        <f t="shared" si="439"/>
        <v>4.9444853698051343E-2</v>
      </c>
      <c r="BN2733" s="130">
        <f t="shared" si="440"/>
        <v>1.1013723515378854E-4</v>
      </c>
      <c r="BO2733" s="130">
        <f t="shared" si="436"/>
        <v>1.1013723515378854E-4</v>
      </c>
      <c r="BP2733" s="122" t="str">
        <f t="shared" si="437"/>
        <v/>
      </c>
    </row>
    <row r="2734" spans="63:68" ht="20.100000000000001" customHeight="1" x14ac:dyDescent="0.25">
      <c r="BK2734" s="130"/>
      <c r="BL2734" s="130">
        <f t="shared" si="438"/>
        <v>14.105599999999491</v>
      </c>
      <c r="BM2734" s="147">
        <f t="shared" si="439"/>
        <v>4.9334716462897554E-2</v>
      </c>
      <c r="BN2734" s="130">
        <f t="shared" si="440"/>
        <v>1.0990995964325206E-4</v>
      </c>
      <c r="BO2734" s="130">
        <f t="shared" si="436"/>
        <v>1.0990995964325206E-4</v>
      </c>
      <c r="BP2734" s="122" t="str">
        <f t="shared" si="437"/>
        <v/>
      </c>
    </row>
    <row r="2735" spans="63:68" ht="20.100000000000001" customHeight="1" x14ac:dyDescent="0.25">
      <c r="BK2735" s="130"/>
      <c r="BL2735" s="130">
        <f t="shared" si="438"/>
        <v>14.11199999999949</v>
      </c>
      <c r="BM2735" s="147">
        <f t="shared" si="439"/>
        <v>4.9224806503254302E-2</v>
      </c>
      <c r="BN2735" s="130">
        <f t="shared" si="440"/>
        <v>1.0968309670740528E-4</v>
      </c>
      <c r="BO2735" s="130">
        <f t="shared" si="436"/>
        <v>1.0968309670740528E-4</v>
      </c>
      <c r="BP2735" s="122" t="str">
        <f t="shared" si="437"/>
        <v/>
      </c>
    </row>
    <row r="2736" spans="63:68" ht="20.100000000000001" customHeight="1" x14ac:dyDescent="0.25">
      <c r="BK2736" s="130"/>
      <c r="BL2736" s="130">
        <f t="shared" si="438"/>
        <v>14.11839999999949</v>
      </c>
      <c r="BM2736" s="147">
        <f t="shared" si="439"/>
        <v>4.9115123406546897E-2</v>
      </c>
      <c r="BN2736" s="130">
        <f t="shared" si="440"/>
        <v>1.0945664577888953E-4</v>
      </c>
      <c r="BO2736" s="130">
        <f t="shared" si="436"/>
        <v>1.0945664577888953E-4</v>
      </c>
      <c r="BP2736" s="122" t="str">
        <f t="shared" si="437"/>
        <v/>
      </c>
    </row>
    <row r="2737" spans="63:68" ht="20.100000000000001" customHeight="1" x14ac:dyDescent="0.25">
      <c r="BK2737" s="130"/>
      <c r="BL2737" s="130">
        <f t="shared" si="438"/>
        <v>14.124799999999489</v>
      </c>
      <c r="BM2737" s="147">
        <f t="shared" si="439"/>
        <v>4.9005666760768007E-2</v>
      </c>
      <c r="BN2737" s="130">
        <f t="shared" si="440"/>
        <v>1.0923060629031839E-4</v>
      </c>
      <c r="BO2737" s="130">
        <f t="shared" si="436"/>
        <v>1.0923060629031839E-4</v>
      </c>
      <c r="BP2737" s="122" t="str">
        <f t="shared" si="437"/>
        <v/>
      </c>
    </row>
    <row r="2738" spans="63:68" ht="20.100000000000001" customHeight="1" x14ac:dyDescent="0.25">
      <c r="BK2738" s="130"/>
      <c r="BL2738" s="130">
        <f t="shared" si="438"/>
        <v>14.131199999999488</v>
      </c>
      <c r="BM2738" s="147">
        <f t="shared" si="439"/>
        <v>4.8896436154477689E-2</v>
      </c>
      <c r="BN2738" s="130">
        <f t="shared" si="440"/>
        <v>1.090049776749577E-4</v>
      </c>
      <c r="BO2738" s="130">
        <f t="shared" si="436"/>
        <v>1.090049776749577E-4</v>
      </c>
      <c r="BP2738" s="122" t="str">
        <f t="shared" si="437"/>
        <v/>
      </c>
    </row>
    <row r="2739" spans="63:68" ht="20.100000000000001" customHeight="1" x14ac:dyDescent="0.25">
      <c r="BK2739" s="130"/>
      <c r="BL2739" s="130">
        <f t="shared" si="438"/>
        <v>14.137599999999487</v>
      </c>
      <c r="BM2739" s="147">
        <f t="shared" si="439"/>
        <v>4.8787431176802731E-2</v>
      </c>
      <c r="BN2739" s="130">
        <f t="shared" si="440"/>
        <v>1.0877975936551126E-4</v>
      </c>
      <c r="BO2739" s="130">
        <f t="shared" si="436"/>
        <v>1.0877975936551126E-4</v>
      </c>
      <c r="BP2739" s="122" t="str">
        <f t="shared" si="437"/>
        <v/>
      </c>
    </row>
    <row r="2740" spans="63:68" ht="20.100000000000001" customHeight="1" x14ac:dyDescent="0.25">
      <c r="BK2740" s="130"/>
      <c r="BL2740" s="130">
        <f t="shared" si="438"/>
        <v>14.143999999999487</v>
      </c>
      <c r="BM2740" s="147">
        <f t="shared" si="439"/>
        <v>4.867865141743722E-2</v>
      </c>
      <c r="BN2740" s="130">
        <f t="shared" si="440"/>
        <v>1.0855495079555716E-4</v>
      </c>
      <c r="BO2740" s="130">
        <f t="shared" si="436"/>
        <v>1.0855495079555716E-4</v>
      </c>
      <c r="BP2740" s="122" t="str">
        <f t="shared" si="437"/>
        <v/>
      </c>
    </row>
    <row r="2741" spans="63:68" ht="20.100000000000001" customHeight="1" x14ac:dyDescent="0.25">
      <c r="BK2741" s="130"/>
      <c r="BL2741" s="130">
        <f t="shared" si="438"/>
        <v>14.150399999999486</v>
      </c>
      <c r="BM2741" s="147">
        <f t="shared" si="439"/>
        <v>4.8570096466641663E-2</v>
      </c>
      <c r="BN2741" s="130">
        <f t="shared" si="440"/>
        <v>1.0833055139826409E-4</v>
      </c>
      <c r="BO2741" s="130">
        <f t="shared" si="436"/>
        <v>1.0833055139826409E-4</v>
      </c>
      <c r="BP2741" s="122" t="str">
        <f t="shared" si="437"/>
        <v/>
      </c>
    </row>
    <row r="2742" spans="63:68" ht="20.100000000000001" customHeight="1" x14ac:dyDescent="0.25">
      <c r="BK2742" s="130"/>
      <c r="BL2742" s="130">
        <f t="shared" si="438"/>
        <v>14.156799999999485</v>
      </c>
      <c r="BM2742" s="147">
        <f t="shared" si="439"/>
        <v>4.8461765915243399E-2</v>
      </c>
      <c r="BN2742" s="130">
        <f t="shared" si="440"/>
        <v>1.0810656060721013E-4</v>
      </c>
      <c r="BO2742" s="130">
        <f t="shared" si="436"/>
        <v>1.0810656060721013E-4</v>
      </c>
      <c r="BP2742" s="122" t="str">
        <f t="shared" si="437"/>
        <v/>
      </c>
    </row>
    <row r="2743" spans="63:68" ht="20.100000000000001" customHeight="1" x14ac:dyDescent="0.25">
      <c r="BK2743" s="130"/>
      <c r="BL2743" s="130">
        <f t="shared" si="438"/>
        <v>14.163199999999485</v>
      </c>
      <c r="BM2743" s="147">
        <f t="shared" si="439"/>
        <v>4.8353659354636189E-2</v>
      </c>
      <c r="BN2743" s="130">
        <f t="shared" si="440"/>
        <v>1.0788297785641748E-4</v>
      </c>
      <c r="BO2743" s="130">
        <f t="shared" si="436"/>
        <v>1.0788297785641748E-4</v>
      </c>
      <c r="BP2743" s="122" t="str">
        <f t="shared" si="437"/>
        <v/>
      </c>
    </row>
    <row r="2744" spans="63:68" ht="20.100000000000001" customHeight="1" x14ac:dyDescent="0.25">
      <c r="BK2744" s="130"/>
      <c r="BL2744" s="130">
        <f t="shared" si="438"/>
        <v>14.169599999999484</v>
      </c>
      <c r="BM2744" s="147">
        <f t="shared" si="439"/>
        <v>4.8245776376779771E-2</v>
      </c>
      <c r="BN2744" s="130">
        <f t="shared" si="440"/>
        <v>1.0765980257942953E-4</v>
      </c>
      <c r="BO2744" s="130">
        <f t="shared" si="436"/>
        <v>1.0765980257942953E-4</v>
      </c>
      <c r="BP2744" s="122" t="str">
        <f t="shared" si="437"/>
        <v/>
      </c>
    </row>
    <row r="2745" spans="63:68" ht="20.100000000000001" customHeight="1" x14ac:dyDescent="0.25">
      <c r="BK2745" s="130"/>
      <c r="BL2745" s="130">
        <f t="shared" si="438"/>
        <v>14.175999999999483</v>
      </c>
      <c r="BM2745" s="147">
        <f t="shared" si="439"/>
        <v>4.8138116574200342E-2</v>
      </c>
      <c r="BN2745" s="130">
        <f t="shared" si="440"/>
        <v>1.0743703421054601E-4</v>
      </c>
      <c r="BO2745" s="130">
        <f t="shared" si="436"/>
        <v>1.0743703421054601E-4</v>
      </c>
      <c r="BP2745" s="122" t="str">
        <f t="shared" si="437"/>
        <v/>
      </c>
    </row>
    <row r="2746" spans="63:68" ht="20.100000000000001" customHeight="1" x14ac:dyDescent="0.25">
      <c r="BK2746" s="130"/>
      <c r="BL2746" s="130">
        <f t="shared" si="438"/>
        <v>14.182399999999483</v>
      </c>
      <c r="BM2746" s="147">
        <f t="shared" si="439"/>
        <v>4.8030679539989796E-2</v>
      </c>
      <c r="BN2746" s="130">
        <f t="shared" si="440"/>
        <v>1.0721467218394176E-4</v>
      </c>
      <c r="BO2746" s="130">
        <f t="shared" si="436"/>
        <v>1.0721467218394176E-4</v>
      </c>
      <c r="BP2746" s="122" t="str">
        <f t="shared" si="437"/>
        <v/>
      </c>
    </row>
    <row r="2747" spans="63:68" ht="20.100000000000001" customHeight="1" x14ac:dyDescent="0.25">
      <c r="BK2747" s="130"/>
      <c r="BL2747" s="130">
        <f t="shared" si="438"/>
        <v>14.188799999999482</v>
      </c>
      <c r="BM2747" s="147">
        <f t="shared" si="439"/>
        <v>4.7923464867805854E-2</v>
      </c>
      <c r="BN2747" s="130">
        <f t="shared" si="440"/>
        <v>1.0699271593404835E-4</v>
      </c>
      <c r="BO2747" s="130">
        <f t="shared" si="436"/>
        <v>1.0699271593404835E-4</v>
      </c>
      <c r="BP2747" s="122" t="str">
        <f t="shared" si="437"/>
        <v/>
      </c>
    </row>
    <row r="2748" spans="63:68" ht="20.100000000000001" customHeight="1" x14ac:dyDescent="0.25">
      <c r="BK2748" s="130"/>
      <c r="BL2748" s="130">
        <f t="shared" si="438"/>
        <v>14.195199999999481</v>
      </c>
      <c r="BM2748" s="147">
        <f t="shared" si="439"/>
        <v>4.7816472151871806E-2</v>
      </c>
      <c r="BN2748" s="130">
        <f t="shared" si="440"/>
        <v>1.0677116489557492E-4</v>
      </c>
      <c r="BO2748" s="130">
        <f t="shared" si="436"/>
        <v>1.0677116489557492E-4</v>
      </c>
      <c r="BP2748" s="122" t="str">
        <f t="shared" si="437"/>
        <v/>
      </c>
    </row>
    <row r="2749" spans="63:68" ht="20.100000000000001" customHeight="1" x14ac:dyDescent="0.25">
      <c r="BK2749" s="130"/>
      <c r="BL2749" s="130">
        <f t="shared" si="438"/>
        <v>14.20159999999948</v>
      </c>
      <c r="BM2749" s="147">
        <f t="shared" si="439"/>
        <v>4.7709700986976231E-2</v>
      </c>
      <c r="BN2749" s="130">
        <f t="shared" si="440"/>
        <v>1.065500185031959E-4</v>
      </c>
      <c r="BO2749" s="130">
        <f t="shared" si="436"/>
        <v>1.065500185031959E-4</v>
      </c>
      <c r="BP2749" s="122" t="str">
        <f t="shared" si="437"/>
        <v/>
      </c>
    </row>
    <row r="2750" spans="63:68" ht="20.100000000000001" customHeight="1" x14ac:dyDescent="0.25">
      <c r="BK2750" s="130"/>
      <c r="BL2750" s="130">
        <f t="shared" si="438"/>
        <v>14.20799999999948</v>
      </c>
      <c r="BM2750" s="147">
        <f t="shared" si="439"/>
        <v>4.7603150968473035E-2</v>
      </c>
      <c r="BN2750" s="130">
        <f t="shared" si="440"/>
        <v>1.0632927619192573E-4</v>
      </c>
      <c r="BO2750" s="130">
        <f t="shared" si="436"/>
        <v>1.0632927619192573E-4</v>
      </c>
      <c r="BP2750" s="122" t="str">
        <f t="shared" si="437"/>
        <v/>
      </c>
    </row>
    <row r="2751" spans="63:68" ht="20.100000000000001" customHeight="1" x14ac:dyDescent="0.25">
      <c r="BK2751" s="130"/>
      <c r="BL2751" s="130">
        <f t="shared" si="438"/>
        <v>14.214399999999479</v>
      </c>
      <c r="BM2751" s="147">
        <f t="shared" si="439"/>
        <v>4.7496821692281109E-2</v>
      </c>
      <c r="BN2751" s="130">
        <f t="shared" si="440"/>
        <v>1.0610893739683436E-4</v>
      </c>
      <c r="BO2751" s="130">
        <f t="shared" si="436"/>
        <v>1.0610893739683436E-4</v>
      </c>
      <c r="BP2751" s="122" t="str">
        <f t="shared" si="437"/>
        <v/>
      </c>
    </row>
    <row r="2752" spans="63:68" ht="20.100000000000001" customHeight="1" x14ac:dyDescent="0.25">
      <c r="BK2752" s="130"/>
      <c r="BL2752" s="130">
        <f t="shared" si="438"/>
        <v>14.220799999999478</v>
      </c>
      <c r="BM2752" s="147">
        <f t="shared" si="439"/>
        <v>4.7390712754884275E-2</v>
      </c>
      <c r="BN2752" s="130">
        <f t="shared" si="440"/>
        <v>1.0588900155353992E-4</v>
      </c>
      <c r="BO2752" s="130">
        <f t="shared" si="436"/>
        <v>1.0588900155353992E-4</v>
      </c>
      <c r="BP2752" s="122" t="str">
        <f t="shared" si="437"/>
        <v/>
      </c>
    </row>
    <row r="2753" spans="63:68" ht="20.100000000000001" customHeight="1" x14ac:dyDescent="0.25">
      <c r="BK2753" s="130"/>
      <c r="BL2753" s="130">
        <f t="shared" si="438"/>
        <v>14.227199999999478</v>
      </c>
      <c r="BM2753" s="147">
        <f t="shared" si="439"/>
        <v>4.7284823753330735E-2</v>
      </c>
      <c r="BN2753" s="130">
        <f t="shared" si="440"/>
        <v>1.0566946809736216E-4</v>
      </c>
      <c r="BO2753" s="130">
        <f t="shared" si="436"/>
        <v>1.0566946809736216E-4</v>
      </c>
      <c r="BP2753" s="122" t="str">
        <f t="shared" si="437"/>
        <v/>
      </c>
    </row>
    <row r="2754" spans="63:68" ht="20.100000000000001" customHeight="1" x14ac:dyDescent="0.25">
      <c r="BK2754" s="130"/>
      <c r="BL2754" s="130">
        <f t="shared" si="438"/>
        <v>14.233599999999477</v>
      </c>
      <c r="BM2754" s="147">
        <f t="shared" si="439"/>
        <v>4.7179154285233373E-2</v>
      </c>
      <c r="BN2754" s="130">
        <f t="shared" si="440"/>
        <v>1.0545033646401636E-4</v>
      </c>
      <c r="BO2754" s="130">
        <f t="shared" si="436"/>
        <v>1.0545033646401636E-4</v>
      </c>
      <c r="BP2754" s="122" t="str">
        <f t="shared" si="437"/>
        <v/>
      </c>
    </row>
    <row r="2755" spans="63:68" ht="20.100000000000001" customHeight="1" x14ac:dyDescent="0.25">
      <c r="BK2755" s="130"/>
      <c r="BL2755" s="130">
        <f t="shared" si="438"/>
        <v>14.239999999999476</v>
      </c>
      <c r="BM2755" s="147">
        <f t="shared" si="439"/>
        <v>4.7073703948769356E-2</v>
      </c>
      <c r="BN2755" s="130">
        <f t="shared" si="440"/>
        <v>1.0523160608962717E-4</v>
      </c>
      <c r="BO2755" s="130">
        <f t="shared" si="436"/>
        <v>1.0523160608962717E-4</v>
      </c>
      <c r="BP2755" s="122" t="str">
        <f t="shared" si="437"/>
        <v/>
      </c>
    </row>
    <row r="2756" spans="63:68" ht="20.100000000000001" customHeight="1" x14ac:dyDescent="0.25">
      <c r="BK2756" s="130"/>
      <c r="BL2756" s="130">
        <f t="shared" si="438"/>
        <v>14.246399999999475</v>
      </c>
      <c r="BM2756" s="147">
        <f t="shared" si="439"/>
        <v>4.6968472342679729E-2</v>
      </c>
      <c r="BN2756" s="130">
        <f t="shared" si="440"/>
        <v>1.0501327641020824E-4</v>
      </c>
      <c r="BO2756" s="130">
        <f t="shared" si="436"/>
        <v>1.0501327641020824E-4</v>
      </c>
      <c r="BP2756" s="122" t="str">
        <f t="shared" si="437"/>
        <v/>
      </c>
    </row>
    <row r="2757" spans="63:68" ht="20.100000000000001" customHeight="1" x14ac:dyDescent="0.25">
      <c r="BK2757" s="130"/>
      <c r="BL2757" s="130">
        <f t="shared" si="438"/>
        <v>14.252799999999475</v>
      </c>
      <c r="BM2757" s="147">
        <f t="shared" si="439"/>
        <v>4.6863459066269521E-2</v>
      </c>
      <c r="BN2757" s="130">
        <f t="shared" si="440"/>
        <v>1.0479534686212016E-4</v>
      </c>
      <c r="BO2757" s="130">
        <f t="shared" si="436"/>
        <v>1.0479534686212016E-4</v>
      </c>
      <c r="BP2757" s="122" t="str">
        <f t="shared" si="437"/>
        <v/>
      </c>
    </row>
    <row r="2758" spans="63:68" ht="20.100000000000001" customHeight="1" x14ac:dyDescent="0.25">
      <c r="BK2758" s="130"/>
      <c r="BL2758" s="130">
        <f t="shared" si="438"/>
        <v>14.259199999999474</v>
      </c>
      <c r="BM2758" s="147">
        <f t="shared" si="439"/>
        <v>4.6758663719407401E-2</v>
      </c>
      <c r="BN2758" s="130">
        <f t="shared" si="440"/>
        <v>1.045778168818623E-4</v>
      </c>
      <c r="BO2758" s="130">
        <f t="shared" si="436"/>
        <v>1.045778168818623E-4</v>
      </c>
      <c r="BP2758" s="122" t="str">
        <f t="shared" si="437"/>
        <v/>
      </c>
    </row>
    <row r="2759" spans="63:68" ht="20.100000000000001" customHeight="1" x14ac:dyDescent="0.25">
      <c r="BK2759" s="130"/>
      <c r="BL2759" s="130">
        <f t="shared" si="438"/>
        <v>14.265599999999473</v>
      </c>
      <c r="BM2759" s="147">
        <f t="shared" si="439"/>
        <v>4.6654085902525538E-2</v>
      </c>
      <c r="BN2759" s="130">
        <f t="shared" si="440"/>
        <v>1.0436068590627401E-4</v>
      </c>
      <c r="BO2759" s="130">
        <f t="shared" si="436"/>
        <v>1.0436068590627401E-4</v>
      </c>
      <c r="BP2759" s="122" t="str">
        <f t="shared" si="437"/>
        <v/>
      </c>
    </row>
    <row r="2760" spans="63:68" ht="20.100000000000001" customHeight="1" x14ac:dyDescent="0.25">
      <c r="BK2760" s="130"/>
      <c r="BL2760" s="130">
        <f t="shared" si="438"/>
        <v>14.271999999999473</v>
      </c>
      <c r="BM2760" s="147">
        <f t="shared" si="439"/>
        <v>4.6549725216619264E-2</v>
      </c>
      <c r="BN2760" s="130">
        <f t="shared" si="440"/>
        <v>1.0414395337231264E-4</v>
      </c>
      <c r="BO2760" s="130">
        <f t="shared" si="436"/>
        <v>1.0414395337231264E-4</v>
      </c>
      <c r="BP2760" s="122" t="str">
        <f t="shared" si="437"/>
        <v/>
      </c>
    </row>
    <row r="2761" spans="63:68" ht="20.100000000000001" customHeight="1" x14ac:dyDescent="0.25">
      <c r="BK2761" s="130"/>
      <c r="BL2761" s="130">
        <f t="shared" si="438"/>
        <v>14.278399999999472</v>
      </c>
      <c r="BM2761" s="147">
        <f t="shared" si="439"/>
        <v>4.6445581263246952E-2</v>
      </c>
      <c r="BN2761" s="130">
        <f t="shared" si="440"/>
        <v>1.0392761871710204E-4</v>
      </c>
      <c r="BO2761" s="130">
        <f t="shared" si="436"/>
        <v>1.0392761871710204E-4</v>
      </c>
      <c r="BP2761" s="122" t="str">
        <f t="shared" si="437"/>
        <v/>
      </c>
    </row>
    <row r="2762" spans="63:68" ht="20.100000000000001" customHeight="1" x14ac:dyDescent="0.25">
      <c r="BK2762" s="130"/>
      <c r="BL2762" s="130">
        <f t="shared" si="438"/>
        <v>14.284799999999471</v>
      </c>
      <c r="BM2762" s="147">
        <f t="shared" si="439"/>
        <v>4.634165364452985E-2</v>
      </c>
      <c r="BN2762" s="130">
        <f t="shared" si="440"/>
        <v>1.0371168137805059E-4</v>
      </c>
      <c r="BO2762" s="130">
        <f t="shared" si="436"/>
        <v>1.0371168137805059E-4</v>
      </c>
      <c r="BP2762" s="122" t="str">
        <f t="shared" si="437"/>
        <v/>
      </c>
    </row>
    <row r="2763" spans="63:68" ht="20.100000000000001" customHeight="1" x14ac:dyDescent="0.25">
      <c r="BK2763" s="130"/>
      <c r="BL2763" s="130">
        <f t="shared" si="438"/>
        <v>14.291199999999471</v>
      </c>
      <c r="BM2763" s="147">
        <f t="shared" si="439"/>
        <v>4.6237941963151799E-2</v>
      </c>
      <c r="BN2763" s="130">
        <f t="shared" si="440"/>
        <v>1.0349614079271235E-4</v>
      </c>
      <c r="BO2763" s="130">
        <f t="shared" si="436"/>
        <v>1.0349614079271235E-4</v>
      </c>
      <c r="BP2763" s="122" t="str">
        <f t="shared" si="437"/>
        <v/>
      </c>
    </row>
    <row r="2764" spans="63:68" ht="20.100000000000001" customHeight="1" x14ac:dyDescent="0.25">
      <c r="BK2764" s="130"/>
      <c r="BL2764" s="130">
        <f t="shared" si="438"/>
        <v>14.29759999999947</v>
      </c>
      <c r="BM2764" s="147">
        <f t="shared" si="439"/>
        <v>4.6134445822359087E-2</v>
      </c>
      <c r="BN2764" s="130">
        <f t="shared" si="440"/>
        <v>1.032809963989953E-4</v>
      </c>
      <c r="BO2764" s="130">
        <f t="shared" si="436"/>
        <v>1.032809963989953E-4</v>
      </c>
      <c r="BP2764" s="122" t="str">
        <f t="shared" si="437"/>
        <v/>
      </c>
    </row>
    <row r="2765" spans="63:68" ht="20.100000000000001" customHeight="1" x14ac:dyDescent="0.25">
      <c r="BK2765" s="130"/>
      <c r="BL2765" s="130">
        <f t="shared" si="438"/>
        <v>14.303999999999469</v>
      </c>
      <c r="BM2765" s="147">
        <f t="shared" si="439"/>
        <v>4.6031164825960091E-2</v>
      </c>
      <c r="BN2765" s="130">
        <f t="shared" si="440"/>
        <v>1.0306624763493227E-4</v>
      </c>
      <c r="BO2765" s="130">
        <f t="shared" si="436"/>
        <v>1.0306624763493227E-4</v>
      </c>
      <c r="BP2765" s="122" t="str">
        <f t="shared" si="437"/>
        <v/>
      </c>
    </row>
    <row r="2766" spans="63:68" ht="20.100000000000001" customHeight="1" x14ac:dyDescent="0.25">
      <c r="BK2766" s="130"/>
      <c r="BL2766" s="130">
        <f t="shared" si="438"/>
        <v>14.310399999999468</v>
      </c>
      <c r="BM2766" s="147">
        <f t="shared" si="439"/>
        <v>4.5928098578325159E-2</v>
      </c>
      <c r="BN2766" s="130">
        <f t="shared" si="440"/>
        <v>1.0285189393881983E-4</v>
      </c>
      <c r="BO2766" s="130">
        <f t="shared" si="436"/>
        <v>1.0285189393881983E-4</v>
      </c>
      <c r="BP2766" s="122" t="str">
        <f t="shared" si="437"/>
        <v/>
      </c>
    </row>
    <row r="2767" spans="63:68" ht="20.100000000000001" customHeight="1" x14ac:dyDescent="0.25">
      <c r="BK2767" s="130"/>
      <c r="BL2767" s="130">
        <f t="shared" si="438"/>
        <v>14.316799999999468</v>
      </c>
      <c r="BM2767" s="147">
        <f t="shared" si="439"/>
        <v>4.5825246684386339E-2</v>
      </c>
      <c r="BN2767" s="130">
        <f t="shared" si="440"/>
        <v>1.026379347489198E-4</v>
      </c>
      <c r="BO2767" s="130">
        <f t="shared" si="436"/>
        <v>1.026379347489198E-4</v>
      </c>
      <c r="BP2767" s="122" t="str">
        <f t="shared" si="437"/>
        <v/>
      </c>
    </row>
    <row r="2768" spans="63:68" ht="20.100000000000001" customHeight="1" x14ac:dyDescent="0.25">
      <c r="BK2768" s="130"/>
      <c r="BL2768" s="130">
        <f t="shared" si="438"/>
        <v>14.323199999999467</v>
      </c>
      <c r="BM2768" s="147">
        <f t="shared" si="439"/>
        <v>4.572260874963742E-2</v>
      </c>
      <c r="BN2768" s="130">
        <f t="shared" si="440"/>
        <v>1.0242436950434058E-4</v>
      </c>
      <c r="BO2768" s="130">
        <f t="shared" si="436"/>
        <v>1.0242436950434058E-4</v>
      </c>
      <c r="BP2768" s="122" t="str">
        <f t="shared" si="437"/>
        <v/>
      </c>
    </row>
    <row r="2769" spans="63:68" ht="20.100000000000001" customHeight="1" x14ac:dyDescent="0.25">
      <c r="BK2769" s="130"/>
      <c r="BL2769" s="130">
        <f t="shared" si="438"/>
        <v>14.329599999999466</v>
      </c>
      <c r="BM2769" s="147">
        <f t="shared" si="439"/>
        <v>4.5620184380133079E-2</v>
      </c>
      <c r="BN2769" s="130">
        <f t="shared" si="440"/>
        <v>1.0221119764380199E-4</v>
      </c>
      <c r="BO2769" s="130">
        <f t="shared" si="436"/>
        <v>1.0221119764380199E-4</v>
      </c>
      <c r="BP2769" s="122" t="str">
        <f t="shared" si="437"/>
        <v/>
      </c>
    </row>
    <row r="2770" spans="63:68" ht="20.100000000000001" customHeight="1" x14ac:dyDescent="0.25">
      <c r="BK2770" s="130"/>
      <c r="BL2770" s="130">
        <f t="shared" si="438"/>
        <v>14.335999999999466</v>
      </c>
      <c r="BM2770" s="147">
        <f t="shared" si="439"/>
        <v>4.5517973182489277E-2</v>
      </c>
      <c r="BN2770" s="130">
        <f t="shared" si="440"/>
        <v>1.0199841860637077E-4</v>
      </c>
      <c r="BO2770" s="130">
        <f t="shared" ref="BO2770:BO2833" si="441">IF(BM2770&lt;(1-$BK$534),BN2770,"")</f>
        <v>1.0199841860637077E-4</v>
      </c>
      <c r="BP2770" s="122" t="str">
        <f t="shared" ref="BP2770:BP2833" si="442">IF(BM2770&lt;(1-$BK$540),BN2770,"")</f>
        <v/>
      </c>
    </row>
    <row r="2771" spans="63:68" ht="20.100000000000001" customHeight="1" x14ac:dyDescent="0.25">
      <c r="BK2771" s="130"/>
      <c r="BL2771" s="130">
        <f t="shared" ref="BL2771:BL2834" si="443">BL2770+$BO$526</f>
        <v>14.342399999999465</v>
      </c>
      <c r="BM2771" s="147">
        <f t="shared" ref="BM2771:BM2834" si="444">_xlfn.CHISQ.DIST.RT(BL2771,7)</f>
        <v>4.5415974763882906E-2</v>
      </c>
      <c r="BN2771" s="130">
        <f t="shared" ref="BN2771:BN2834" si="445">BM2771-BM2772</f>
        <v>1.0178603183184226E-4</v>
      </c>
      <c r="BO2771" s="130">
        <f t="shared" si="441"/>
        <v>1.0178603183184226E-4</v>
      </c>
      <c r="BP2771" s="122" t="str">
        <f t="shared" si="442"/>
        <v/>
      </c>
    </row>
    <row r="2772" spans="63:68" ht="20.100000000000001" customHeight="1" x14ac:dyDescent="0.25">
      <c r="BK2772" s="130"/>
      <c r="BL2772" s="130">
        <f t="shared" si="443"/>
        <v>14.348799999999464</v>
      </c>
      <c r="BM2772" s="147">
        <f t="shared" si="444"/>
        <v>4.5314188732051064E-2</v>
      </c>
      <c r="BN2772" s="130">
        <f t="shared" si="445"/>
        <v>1.0157403675961629E-4</v>
      </c>
      <c r="BO2772" s="130">
        <f t="shared" si="441"/>
        <v>1.0157403675961629E-4</v>
      </c>
      <c r="BP2772" s="122" t="str">
        <f t="shared" si="442"/>
        <v/>
      </c>
    </row>
    <row r="2773" spans="63:68" ht="20.100000000000001" customHeight="1" x14ac:dyDescent="0.25">
      <c r="BK2773" s="130"/>
      <c r="BL2773" s="130">
        <f t="shared" si="443"/>
        <v>14.355199999999464</v>
      </c>
      <c r="BM2773" s="147">
        <f t="shared" si="444"/>
        <v>4.5212614695291448E-2</v>
      </c>
      <c r="BN2773" s="130">
        <f t="shared" si="445"/>
        <v>1.0136243282948126E-4</v>
      </c>
      <c r="BO2773" s="130">
        <f t="shared" si="441"/>
        <v>1.0136243282948126E-4</v>
      </c>
      <c r="BP2773" s="122" t="str">
        <f t="shared" si="442"/>
        <v/>
      </c>
    </row>
    <row r="2774" spans="63:68" ht="20.100000000000001" customHeight="1" x14ac:dyDescent="0.25">
      <c r="BK2774" s="130"/>
      <c r="BL2774" s="130">
        <f t="shared" si="443"/>
        <v>14.361599999999463</v>
      </c>
      <c r="BM2774" s="147">
        <f t="shared" si="444"/>
        <v>4.5111252262461966E-2</v>
      </c>
      <c r="BN2774" s="130">
        <f t="shared" si="445"/>
        <v>1.0115121948203742E-4</v>
      </c>
      <c r="BO2774" s="130">
        <f t="shared" si="441"/>
        <v>1.0115121948203742E-4</v>
      </c>
      <c r="BP2774" s="122" t="str">
        <f t="shared" si="442"/>
        <v/>
      </c>
    </row>
    <row r="2775" spans="63:68" ht="20.100000000000001" customHeight="1" x14ac:dyDescent="0.25">
      <c r="BK2775" s="130"/>
      <c r="BL2775" s="130">
        <f t="shared" si="443"/>
        <v>14.367999999999462</v>
      </c>
      <c r="BM2775" s="147">
        <f t="shared" si="444"/>
        <v>4.5010101042979929E-2</v>
      </c>
      <c r="BN2775" s="130">
        <f t="shared" si="445"/>
        <v>1.0094039615706624E-4</v>
      </c>
      <c r="BO2775" s="130">
        <f t="shared" si="441"/>
        <v>1.0094039615706624E-4</v>
      </c>
      <c r="BP2775" s="122" t="str">
        <f t="shared" si="442"/>
        <v/>
      </c>
    </row>
    <row r="2776" spans="63:68" ht="20.100000000000001" customHeight="1" x14ac:dyDescent="0.25">
      <c r="BK2776" s="130"/>
      <c r="BL2776" s="130">
        <f t="shared" si="443"/>
        <v>14.374399999999461</v>
      </c>
      <c r="BM2776" s="147">
        <f t="shared" si="444"/>
        <v>4.4909160646822863E-2</v>
      </c>
      <c r="BN2776" s="130">
        <f t="shared" si="445"/>
        <v>1.0072996229575776E-4</v>
      </c>
      <c r="BO2776" s="130">
        <f t="shared" si="441"/>
        <v>1.0072996229575776E-4</v>
      </c>
      <c r="BP2776" s="122" t="str">
        <f t="shared" si="442"/>
        <v/>
      </c>
    </row>
    <row r="2777" spans="63:68" ht="20.100000000000001" customHeight="1" x14ac:dyDescent="0.25">
      <c r="BK2777" s="130"/>
      <c r="BL2777" s="130">
        <f t="shared" si="443"/>
        <v>14.380799999999461</v>
      </c>
      <c r="BM2777" s="147">
        <f t="shared" si="444"/>
        <v>4.4808430684527105E-2</v>
      </c>
      <c r="BN2777" s="130">
        <f t="shared" si="445"/>
        <v>1.0051991733866367E-4</v>
      </c>
      <c r="BO2777" s="130">
        <f t="shared" si="441"/>
        <v>1.0051991733866367E-4</v>
      </c>
      <c r="BP2777" s="122" t="str">
        <f t="shared" si="442"/>
        <v/>
      </c>
    </row>
    <row r="2778" spans="63:68" ht="20.100000000000001" customHeight="1" x14ac:dyDescent="0.25">
      <c r="BK2778" s="130"/>
      <c r="BL2778" s="130">
        <f t="shared" si="443"/>
        <v>14.38719999999946</v>
      </c>
      <c r="BM2778" s="147">
        <f t="shared" si="444"/>
        <v>4.4707910767188441E-2</v>
      </c>
      <c r="BN2778" s="130">
        <f t="shared" si="445"/>
        <v>1.0031026072702259E-4</v>
      </c>
      <c r="BO2778" s="130">
        <f t="shared" si="441"/>
        <v>1.0031026072702259E-4</v>
      </c>
      <c r="BP2778" s="122" t="str">
        <f t="shared" si="442"/>
        <v/>
      </c>
    </row>
    <row r="2779" spans="63:68" ht="20.100000000000001" customHeight="1" x14ac:dyDescent="0.25">
      <c r="BK2779" s="130"/>
      <c r="BL2779" s="130">
        <f t="shared" si="443"/>
        <v>14.393599999999459</v>
      </c>
      <c r="BM2779" s="147">
        <f t="shared" si="444"/>
        <v>4.4607600506461419E-2</v>
      </c>
      <c r="BN2779" s="130">
        <f t="shared" si="445"/>
        <v>1.0010099190217725E-4</v>
      </c>
      <c r="BO2779" s="130">
        <f t="shared" si="441"/>
        <v>1.0010099190217725E-4</v>
      </c>
      <c r="BP2779" s="122" t="str">
        <f t="shared" si="442"/>
        <v/>
      </c>
    </row>
    <row r="2780" spans="63:68" ht="20.100000000000001" customHeight="1" x14ac:dyDescent="0.25">
      <c r="BK2780" s="130"/>
      <c r="BL2780" s="130">
        <f t="shared" si="443"/>
        <v>14.399999999999459</v>
      </c>
      <c r="BM2780" s="147">
        <f t="shared" si="444"/>
        <v>4.4507499514559241E-2</v>
      </c>
      <c r="BN2780" s="130">
        <f t="shared" si="445"/>
        <v>9.9892110305914439E-5</v>
      </c>
      <c r="BO2780" s="130">
        <f t="shared" si="441"/>
        <v>9.9892110305914439E-5</v>
      </c>
      <c r="BP2780" s="122" t="str">
        <f t="shared" si="442"/>
        <v/>
      </c>
    </row>
    <row r="2781" spans="63:68" ht="20.100000000000001" customHeight="1" x14ac:dyDescent="0.25">
      <c r="BK2781" s="130"/>
      <c r="BL2781" s="130">
        <f t="shared" si="443"/>
        <v>14.406399999999458</v>
      </c>
      <c r="BM2781" s="147">
        <f t="shared" si="444"/>
        <v>4.4407607404253327E-2</v>
      </c>
      <c r="BN2781" s="130">
        <f t="shared" si="445"/>
        <v>9.9683615379965451E-5</v>
      </c>
      <c r="BO2781" s="130">
        <f t="shared" si="441"/>
        <v>9.9683615379965451E-5</v>
      </c>
      <c r="BP2781" s="122" t="str">
        <f t="shared" si="442"/>
        <v/>
      </c>
    </row>
    <row r="2782" spans="63:68" ht="20.100000000000001" customHeight="1" x14ac:dyDescent="0.25">
      <c r="BK2782" s="130"/>
      <c r="BL2782" s="130">
        <f t="shared" si="443"/>
        <v>14.412799999999457</v>
      </c>
      <c r="BM2782" s="147">
        <f t="shared" si="444"/>
        <v>4.4307923788873362E-2</v>
      </c>
      <c r="BN2782" s="130">
        <f t="shared" si="445"/>
        <v>9.9475506566554239E-5</v>
      </c>
      <c r="BO2782" s="130">
        <f t="shared" si="441"/>
        <v>9.9475506566554239E-5</v>
      </c>
      <c r="BP2782" s="122" t="str">
        <f t="shared" si="442"/>
        <v/>
      </c>
    </row>
    <row r="2783" spans="63:68" ht="20.100000000000001" customHeight="1" x14ac:dyDescent="0.25">
      <c r="BK2783" s="130"/>
      <c r="BL2783" s="130">
        <f t="shared" si="443"/>
        <v>14.419199999999456</v>
      </c>
      <c r="BM2783" s="147">
        <f t="shared" si="444"/>
        <v>4.4208448282306807E-2</v>
      </c>
      <c r="BN2783" s="130">
        <f t="shared" si="445"/>
        <v>9.9267783308147617E-5</v>
      </c>
      <c r="BO2783" s="130">
        <f t="shared" si="441"/>
        <v>9.9267783308147617E-5</v>
      </c>
      <c r="BP2783" s="122" t="str">
        <f t="shared" si="442"/>
        <v/>
      </c>
    </row>
    <row r="2784" spans="63:68" ht="20.100000000000001" customHeight="1" x14ac:dyDescent="0.25">
      <c r="BK2784" s="130"/>
      <c r="BL2784" s="130">
        <f t="shared" si="443"/>
        <v>14.425599999999456</v>
      </c>
      <c r="BM2784" s="147">
        <f t="shared" si="444"/>
        <v>4.410918049899866E-2</v>
      </c>
      <c r="BN2784" s="130">
        <f t="shared" si="445"/>
        <v>9.9060445047413626E-5</v>
      </c>
      <c r="BO2784" s="130">
        <f t="shared" si="441"/>
        <v>9.9060445047413626E-5</v>
      </c>
      <c r="BP2784" s="122" t="str">
        <f t="shared" si="442"/>
        <v/>
      </c>
    </row>
    <row r="2785" spans="63:68" ht="20.100000000000001" customHeight="1" x14ac:dyDescent="0.25">
      <c r="BK2785" s="130"/>
      <c r="BL2785" s="130">
        <f t="shared" si="443"/>
        <v>14.431999999999455</v>
      </c>
      <c r="BM2785" s="147">
        <f t="shared" si="444"/>
        <v>4.4010120053951246E-2</v>
      </c>
      <c r="BN2785" s="130">
        <f t="shared" si="445"/>
        <v>9.8853491227256229E-5</v>
      </c>
      <c r="BO2785" s="130">
        <f t="shared" si="441"/>
        <v>9.8853491227256229E-5</v>
      </c>
      <c r="BP2785" s="122" t="str">
        <f t="shared" si="442"/>
        <v/>
      </c>
    </row>
    <row r="2786" spans="63:68" ht="20.100000000000001" customHeight="1" x14ac:dyDescent="0.25">
      <c r="BK2786" s="130"/>
      <c r="BL2786" s="130">
        <f t="shared" si="443"/>
        <v>14.438399999999454</v>
      </c>
      <c r="BM2786" s="147">
        <f t="shared" si="444"/>
        <v>4.391126656272399E-2</v>
      </c>
      <c r="BN2786" s="130">
        <f t="shared" si="445"/>
        <v>9.8646921290995726E-5</v>
      </c>
      <c r="BO2786" s="130">
        <f t="shared" si="441"/>
        <v>9.8646921290995726E-5</v>
      </c>
      <c r="BP2786" s="122" t="str">
        <f t="shared" si="442"/>
        <v/>
      </c>
    </row>
    <row r="2787" spans="63:68" ht="20.100000000000001" customHeight="1" x14ac:dyDescent="0.25">
      <c r="BK2787" s="130"/>
      <c r="BL2787" s="130">
        <f t="shared" si="443"/>
        <v>14.444799999999454</v>
      </c>
      <c r="BM2787" s="147">
        <f t="shared" si="444"/>
        <v>4.3812619641432994E-2</v>
      </c>
      <c r="BN2787" s="130">
        <f t="shared" si="445"/>
        <v>9.844073468197323E-5</v>
      </c>
      <c r="BO2787" s="130">
        <f t="shared" si="441"/>
        <v>9.844073468197323E-5</v>
      </c>
      <c r="BP2787" s="122" t="str">
        <f t="shared" si="442"/>
        <v/>
      </c>
    </row>
    <row r="2788" spans="63:68" ht="20.100000000000001" customHeight="1" x14ac:dyDescent="0.25">
      <c r="BK2788" s="130"/>
      <c r="BL2788" s="130">
        <f t="shared" si="443"/>
        <v>14.451199999999453</v>
      </c>
      <c r="BM2788" s="147">
        <f t="shared" si="444"/>
        <v>4.3714178906751021E-2</v>
      </c>
      <c r="BN2788" s="130">
        <f t="shared" si="445"/>
        <v>9.823493084418905E-5</v>
      </c>
      <c r="BO2788" s="130">
        <f t="shared" si="441"/>
        <v>9.823493084418905E-5</v>
      </c>
      <c r="BP2788" s="122" t="str">
        <f t="shared" si="442"/>
        <v/>
      </c>
    </row>
    <row r="2789" spans="63:68" ht="20.100000000000001" customHeight="1" x14ac:dyDescent="0.25">
      <c r="BK2789" s="130"/>
      <c r="BL2789" s="130">
        <f t="shared" si="443"/>
        <v>14.457599999999452</v>
      </c>
      <c r="BM2789" s="147">
        <f t="shared" si="444"/>
        <v>4.3615943975906832E-2</v>
      </c>
      <c r="BN2789" s="130">
        <f t="shared" si="445"/>
        <v>9.8029509221442268E-5</v>
      </c>
      <c r="BO2789" s="130">
        <f t="shared" si="441"/>
        <v>9.8029509221442268E-5</v>
      </c>
      <c r="BP2789" s="122" t="str">
        <f t="shared" si="442"/>
        <v/>
      </c>
    </row>
    <row r="2790" spans="63:68" ht="20.100000000000001" customHeight="1" x14ac:dyDescent="0.25">
      <c r="BK2790" s="130"/>
      <c r="BL2790" s="130">
        <f t="shared" si="443"/>
        <v>14.463999999999452</v>
      </c>
      <c r="BM2790" s="147">
        <f t="shared" si="444"/>
        <v>4.351791446668539E-2</v>
      </c>
      <c r="BN2790" s="130">
        <f t="shared" si="445"/>
        <v>9.7824469258205038E-5</v>
      </c>
      <c r="BO2790" s="130">
        <f t="shared" si="441"/>
        <v>9.7824469258205038E-5</v>
      </c>
      <c r="BP2790" s="122" t="str">
        <f t="shared" si="442"/>
        <v/>
      </c>
    </row>
    <row r="2791" spans="63:68" ht="20.100000000000001" customHeight="1" x14ac:dyDescent="0.25">
      <c r="BK2791" s="130"/>
      <c r="BL2791" s="130">
        <f t="shared" si="443"/>
        <v>14.470399999999451</v>
      </c>
      <c r="BM2791" s="147">
        <f t="shared" si="444"/>
        <v>4.3420089997427185E-2</v>
      </c>
      <c r="BN2791" s="130">
        <f t="shared" si="445"/>
        <v>9.7619810399088291E-5</v>
      </c>
      <c r="BO2791" s="130">
        <f t="shared" si="441"/>
        <v>9.7619810399088291E-5</v>
      </c>
      <c r="BP2791" s="122" t="str">
        <f t="shared" si="442"/>
        <v/>
      </c>
    </row>
    <row r="2792" spans="63:68" ht="20.100000000000001" customHeight="1" x14ac:dyDescent="0.25">
      <c r="BK2792" s="130"/>
      <c r="BL2792" s="130">
        <f t="shared" si="443"/>
        <v>14.47679999999945</v>
      </c>
      <c r="BM2792" s="147">
        <f t="shared" si="444"/>
        <v>4.3322470187028096E-2</v>
      </c>
      <c r="BN2792" s="130">
        <f t="shared" si="445"/>
        <v>9.7415532088890311E-5</v>
      </c>
      <c r="BO2792" s="130">
        <f t="shared" si="441"/>
        <v>9.7415532088890311E-5</v>
      </c>
      <c r="BP2792" s="122" t="str">
        <f t="shared" si="442"/>
        <v/>
      </c>
    </row>
    <row r="2793" spans="63:68" ht="20.100000000000001" customHeight="1" x14ac:dyDescent="0.25">
      <c r="BK2793" s="130"/>
      <c r="BL2793" s="130">
        <f t="shared" si="443"/>
        <v>14.483199999999449</v>
      </c>
      <c r="BM2793" s="147">
        <f t="shared" si="444"/>
        <v>4.3225054654939206E-2</v>
      </c>
      <c r="BN2793" s="130">
        <f t="shared" si="445"/>
        <v>9.7211633772735506E-5</v>
      </c>
      <c r="BO2793" s="130">
        <f t="shared" si="441"/>
        <v>9.7211633772735506E-5</v>
      </c>
      <c r="BP2793" s="122" t="str">
        <f t="shared" si="442"/>
        <v/>
      </c>
    </row>
    <row r="2794" spans="63:68" ht="20.100000000000001" customHeight="1" x14ac:dyDescent="0.25">
      <c r="BK2794" s="130"/>
      <c r="BL2794" s="130">
        <f t="shared" si="443"/>
        <v>14.489599999999449</v>
      </c>
      <c r="BM2794" s="147">
        <f t="shared" si="444"/>
        <v>4.312784302116647E-2</v>
      </c>
      <c r="BN2794" s="130">
        <f t="shared" si="445"/>
        <v>9.7008114896254827E-5</v>
      </c>
      <c r="BO2794" s="130">
        <f t="shared" si="441"/>
        <v>9.7008114896254827E-5</v>
      </c>
      <c r="BP2794" s="122" t="str">
        <f t="shared" si="442"/>
        <v/>
      </c>
    </row>
    <row r="2795" spans="63:68" ht="20.100000000000001" customHeight="1" x14ac:dyDescent="0.25">
      <c r="BK2795" s="130"/>
      <c r="BL2795" s="130">
        <f t="shared" si="443"/>
        <v>14.495999999999448</v>
      </c>
      <c r="BM2795" s="147">
        <f t="shared" si="444"/>
        <v>4.3030834906270216E-2</v>
      </c>
      <c r="BN2795" s="130">
        <f t="shared" si="445"/>
        <v>9.6804974904954322E-5</v>
      </c>
      <c r="BO2795" s="130">
        <f t="shared" si="441"/>
        <v>9.6804974904954322E-5</v>
      </c>
      <c r="BP2795" s="122" t="str">
        <f t="shared" si="442"/>
        <v/>
      </c>
    </row>
    <row r="2796" spans="63:68" ht="20.100000000000001" customHeight="1" x14ac:dyDescent="0.25">
      <c r="BK2796" s="130"/>
      <c r="BL2796" s="130">
        <f t="shared" si="443"/>
        <v>14.502399999999447</v>
      </c>
      <c r="BM2796" s="147">
        <f t="shared" si="444"/>
        <v>4.2934029931365261E-2</v>
      </c>
      <c r="BN2796" s="130">
        <f t="shared" si="445"/>
        <v>9.6602213245040869E-5</v>
      </c>
      <c r="BO2796" s="130">
        <f t="shared" si="441"/>
        <v>9.6602213245040869E-5</v>
      </c>
      <c r="BP2796" s="122" t="str">
        <f t="shared" si="442"/>
        <v/>
      </c>
    </row>
    <row r="2797" spans="63:68" ht="20.100000000000001" customHeight="1" x14ac:dyDescent="0.25">
      <c r="BK2797" s="130"/>
      <c r="BL2797" s="130">
        <f t="shared" si="443"/>
        <v>14.508799999999447</v>
      </c>
      <c r="BM2797" s="147">
        <f t="shared" si="444"/>
        <v>4.283742771812022E-2</v>
      </c>
      <c r="BN2797" s="130">
        <f t="shared" si="445"/>
        <v>9.6399829362846245E-5</v>
      </c>
      <c r="BO2797" s="130">
        <f t="shared" si="441"/>
        <v>9.6399829362846245E-5</v>
      </c>
      <c r="BP2797" s="122" t="str">
        <f t="shared" si="442"/>
        <v/>
      </c>
    </row>
    <row r="2798" spans="63:68" ht="20.100000000000001" customHeight="1" x14ac:dyDescent="0.25">
      <c r="BK2798" s="130"/>
      <c r="BL2798" s="130">
        <f t="shared" si="443"/>
        <v>14.515199999999446</v>
      </c>
      <c r="BM2798" s="147">
        <f t="shared" si="444"/>
        <v>4.2741027888757374E-2</v>
      </c>
      <c r="BN2798" s="130">
        <f t="shared" si="445"/>
        <v>9.6197822704778557E-5</v>
      </c>
      <c r="BO2798" s="130">
        <f t="shared" si="441"/>
        <v>9.6197822704778557E-5</v>
      </c>
      <c r="BP2798" s="122" t="str">
        <f t="shared" si="442"/>
        <v/>
      </c>
    </row>
    <row r="2799" spans="63:68" ht="20.100000000000001" customHeight="1" x14ac:dyDescent="0.25">
      <c r="BK2799" s="130"/>
      <c r="BL2799" s="130">
        <f t="shared" si="443"/>
        <v>14.521599999999445</v>
      </c>
      <c r="BM2799" s="147">
        <f t="shared" si="444"/>
        <v>4.2644830066052596E-2</v>
      </c>
      <c r="BN2799" s="130">
        <f t="shared" si="445"/>
        <v>9.5996192717946738E-5</v>
      </c>
      <c r="BO2799" s="130">
        <f t="shared" si="441"/>
        <v>9.5996192717946738E-5</v>
      </c>
      <c r="BP2799" s="122" t="str">
        <f t="shared" si="442"/>
        <v/>
      </c>
    </row>
    <row r="2800" spans="63:68" ht="20.100000000000001" customHeight="1" x14ac:dyDescent="0.25">
      <c r="BK2800" s="130"/>
      <c r="BL2800" s="130">
        <f t="shared" si="443"/>
        <v>14.527999999999444</v>
      </c>
      <c r="BM2800" s="147">
        <f t="shared" si="444"/>
        <v>4.2548833873334649E-2</v>
      </c>
      <c r="BN2800" s="130">
        <f t="shared" si="445"/>
        <v>9.5794938849445843E-5</v>
      </c>
      <c r="BO2800" s="130">
        <f t="shared" si="441"/>
        <v>9.5794938849445843E-5</v>
      </c>
      <c r="BP2800" s="122" t="str">
        <f t="shared" si="442"/>
        <v/>
      </c>
    </row>
    <row r="2801" spans="63:68" ht="20.100000000000001" customHeight="1" x14ac:dyDescent="0.25">
      <c r="BK2801" s="130"/>
      <c r="BL2801" s="130">
        <f t="shared" si="443"/>
        <v>14.534399999999444</v>
      </c>
      <c r="BM2801" s="147">
        <f t="shared" si="444"/>
        <v>4.2453038934485203E-2</v>
      </c>
      <c r="BN2801" s="130">
        <f t="shared" si="445"/>
        <v>9.5594060546787263E-5</v>
      </c>
      <c r="BO2801" s="130">
        <f t="shared" si="441"/>
        <v>9.5594060546787263E-5</v>
      </c>
      <c r="BP2801" s="122" t="str">
        <f t="shared" si="442"/>
        <v/>
      </c>
    </row>
    <row r="2802" spans="63:68" ht="20.100000000000001" customHeight="1" x14ac:dyDescent="0.25">
      <c r="BK2802" s="130"/>
      <c r="BL2802" s="130">
        <f t="shared" si="443"/>
        <v>14.540799999999443</v>
      </c>
      <c r="BM2802" s="147">
        <f t="shared" si="444"/>
        <v>4.2357444873938416E-2</v>
      </c>
      <c r="BN2802" s="130">
        <f t="shared" si="445"/>
        <v>9.5393557257843209E-5</v>
      </c>
      <c r="BO2802" s="130">
        <f t="shared" si="441"/>
        <v>9.5393557257843209E-5</v>
      </c>
      <c r="BP2802" s="122" t="str">
        <f t="shared" si="442"/>
        <v/>
      </c>
    </row>
    <row r="2803" spans="63:68" ht="20.100000000000001" customHeight="1" x14ac:dyDescent="0.25">
      <c r="BK2803" s="130"/>
      <c r="BL2803" s="130">
        <f t="shared" si="443"/>
        <v>14.547199999999442</v>
      </c>
      <c r="BM2803" s="147">
        <f t="shared" si="444"/>
        <v>4.2262051316680573E-2</v>
      </c>
      <c r="BN2803" s="130">
        <f t="shared" si="445"/>
        <v>9.5193428430687121E-5</v>
      </c>
      <c r="BO2803" s="130">
        <f t="shared" si="441"/>
        <v>9.5193428430687121E-5</v>
      </c>
      <c r="BP2803" s="122" t="str">
        <f t="shared" si="442"/>
        <v/>
      </c>
    </row>
    <row r="2804" spans="63:68" ht="20.100000000000001" customHeight="1" x14ac:dyDescent="0.25">
      <c r="BK2804" s="130"/>
      <c r="BL2804" s="130">
        <f t="shared" si="443"/>
        <v>14.553599999999442</v>
      </c>
      <c r="BM2804" s="147">
        <f t="shared" si="444"/>
        <v>4.2166857888249885E-2</v>
      </c>
      <c r="BN2804" s="130">
        <f t="shared" si="445"/>
        <v>9.4993673513628363E-5</v>
      </c>
      <c r="BO2804" s="130">
        <f t="shared" si="441"/>
        <v>9.4993673513628363E-5</v>
      </c>
      <c r="BP2804" s="122" t="str">
        <f t="shared" si="442"/>
        <v/>
      </c>
    </row>
    <row r="2805" spans="63:68" ht="20.100000000000001" customHeight="1" x14ac:dyDescent="0.25">
      <c r="BK2805" s="130"/>
      <c r="BL2805" s="130">
        <f t="shared" si="443"/>
        <v>14.559999999999441</v>
      </c>
      <c r="BM2805" s="147">
        <f t="shared" si="444"/>
        <v>4.2071864214736257E-2</v>
      </c>
      <c r="BN2805" s="130">
        <f t="shared" si="445"/>
        <v>9.4794291955489773E-5</v>
      </c>
      <c r="BO2805" s="130">
        <f t="shared" si="441"/>
        <v>9.4794291955489773E-5</v>
      </c>
      <c r="BP2805" s="122" t="str">
        <f t="shared" si="442"/>
        <v/>
      </c>
    </row>
    <row r="2806" spans="63:68" ht="20.100000000000001" customHeight="1" x14ac:dyDescent="0.25">
      <c r="BK2806" s="130"/>
      <c r="BL2806" s="130">
        <f t="shared" si="443"/>
        <v>14.56639999999944</v>
      </c>
      <c r="BM2806" s="147">
        <f t="shared" si="444"/>
        <v>4.1977069922780767E-2</v>
      </c>
      <c r="BN2806" s="130">
        <f t="shared" si="445"/>
        <v>9.459528320537175E-5</v>
      </c>
      <c r="BO2806" s="130">
        <f t="shared" si="441"/>
        <v>9.459528320537175E-5</v>
      </c>
      <c r="BP2806" s="122" t="str">
        <f t="shared" si="442"/>
        <v/>
      </c>
    </row>
    <row r="2807" spans="63:68" ht="20.100000000000001" customHeight="1" x14ac:dyDescent="0.25">
      <c r="BK2807" s="130"/>
      <c r="BL2807" s="130">
        <f t="shared" si="443"/>
        <v>14.57279999999944</v>
      </c>
      <c r="BM2807" s="147">
        <f t="shared" si="444"/>
        <v>4.1882474639575396E-2</v>
      </c>
      <c r="BN2807" s="130">
        <f t="shared" si="445"/>
        <v>9.4396646712402443E-5</v>
      </c>
      <c r="BO2807" s="130">
        <f t="shared" si="441"/>
        <v>9.4396646712402443E-5</v>
      </c>
      <c r="BP2807" s="122" t="str">
        <f t="shared" si="442"/>
        <v/>
      </c>
    </row>
    <row r="2808" spans="63:68" ht="20.100000000000001" customHeight="1" x14ac:dyDescent="0.25">
      <c r="BK2808" s="130"/>
      <c r="BL2808" s="130">
        <f t="shared" si="443"/>
        <v>14.579199999999439</v>
      </c>
      <c r="BM2808" s="147">
        <f t="shared" si="444"/>
        <v>4.1788077992862993E-2</v>
      </c>
      <c r="BN2808" s="130">
        <f t="shared" si="445"/>
        <v>9.4198381926396957E-5</v>
      </c>
      <c r="BO2808" s="130">
        <f t="shared" si="441"/>
        <v>9.4198381926396957E-5</v>
      </c>
      <c r="BP2808" s="122" t="str">
        <f t="shared" si="442"/>
        <v/>
      </c>
    </row>
    <row r="2809" spans="63:68" ht="20.100000000000001" customHeight="1" x14ac:dyDescent="0.25">
      <c r="BK2809" s="130"/>
      <c r="BL2809" s="130">
        <f t="shared" si="443"/>
        <v>14.585599999999438</v>
      </c>
      <c r="BM2809" s="147">
        <f t="shared" si="444"/>
        <v>4.1693879610936596E-2</v>
      </c>
      <c r="BN2809" s="130">
        <f t="shared" si="445"/>
        <v>9.4000488297350804E-5</v>
      </c>
      <c r="BO2809" s="130">
        <f t="shared" si="441"/>
        <v>9.4000488297350804E-5</v>
      </c>
      <c r="BP2809" s="122" t="str">
        <f t="shared" si="442"/>
        <v/>
      </c>
    </row>
    <row r="2810" spans="63:68" ht="20.100000000000001" customHeight="1" x14ac:dyDescent="0.25">
      <c r="BK2810" s="130"/>
      <c r="BL2810" s="130">
        <f t="shared" si="443"/>
        <v>14.591999999999437</v>
      </c>
      <c r="BM2810" s="147">
        <f t="shared" si="444"/>
        <v>4.1599879122639245E-2</v>
      </c>
      <c r="BN2810" s="130">
        <f t="shared" si="445"/>
        <v>9.3802965275342765E-5</v>
      </c>
      <c r="BO2810" s="130">
        <f t="shared" si="441"/>
        <v>9.3802965275342765E-5</v>
      </c>
      <c r="BP2810" s="122" t="str">
        <f t="shared" si="442"/>
        <v/>
      </c>
    </row>
    <row r="2811" spans="63:68" ht="20.100000000000001" customHeight="1" x14ac:dyDescent="0.25">
      <c r="BK2811" s="130"/>
      <c r="BL2811" s="130">
        <f t="shared" si="443"/>
        <v>14.598399999999437</v>
      </c>
      <c r="BM2811" s="147">
        <f t="shared" si="444"/>
        <v>4.1506076157363903E-2</v>
      </c>
      <c r="BN2811" s="130">
        <f t="shared" si="445"/>
        <v>9.3605812311159386E-5</v>
      </c>
      <c r="BO2811" s="130">
        <f t="shared" si="441"/>
        <v>9.3605812311159386E-5</v>
      </c>
      <c r="BP2811" s="122" t="str">
        <f t="shared" si="442"/>
        <v/>
      </c>
    </row>
    <row r="2812" spans="63:68" ht="20.100000000000001" customHeight="1" x14ac:dyDescent="0.25">
      <c r="BK2812" s="130"/>
      <c r="BL2812" s="130">
        <f t="shared" si="443"/>
        <v>14.604799999999436</v>
      </c>
      <c r="BM2812" s="147">
        <f t="shared" si="444"/>
        <v>4.1412470345052743E-2</v>
      </c>
      <c r="BN2812" s="130">
        <f t="shared" si="445"/>
        <v>9.3409028855753751E-5</v>
      </c>
      <c r="BO2812" s="130">
        <f t="shared" si="441"/>
        <v>9.3409028855753751E-5</v>
      </c>
      <c r="BP2812" s="122" t="str">
        <f t="shared" si="442"/>
        <v/>
      </c>
    </row>
    <row r="2813" spans="63:68" ht="20.100000000000001" customHeight="1" x14ac:dyDescent="0.25">
      <c r="BK2813" s="130"/>
      <c r="BL2813" s="130">
        <f t="shared" si="443"/>
        <v>14.611199999999435</v>
      </c>
      <c r="BM2813" s="147">
        <f t="shared" si="444"/>
        <v>4.1319061316196989E-2</v>
      </c>
      <c r="BN2813" s="130">
        <f t="shared" si="445"/>
        <v>9.3212614360092816E-5</v>
      </c>
      <c r="BO2813" s="130">
        <f t="shared" si="441"/>
        <v>9.3212614360092816E-5</v>
      </c>
      <c r="BP2813" s="122" t="str">
        <f t="shared" si="442"/>
        <v/>
      </c>
    </row>
    <row r="2814" spans="63:68" ht="20.100000000000001" customHeight="1" x14ac:dyDescent="0.25">
      <c r="BK2814" s="130"/>
      <c r="BL2814" s="130">
        <f t="shared" si="443"/>
        <v>14.617599999999435</v>
      </c>
      <c r="BM2814" s="147">
        <f t="shared" si="444"/>
        <v>4.1225848701836897E-2</v>
      </c>
      <c r="BN2814" s="130">
        <f t="shared" si="445"/>
        <v>9.3016568276114986E-5</v>
      </c>
      <c r="BO2814" s="130">
        <f t="shared" si="441"/>
        <v>9.3016568276114986E-5</v>
      </c>
      <c r="BP2814" s="122" t="str">
        <f t="shared" si="442"/>
        <v/>
      </c>
    </row>
    <row r="2815" spans="63:68" ht="20.100000000000001" customHeight="1" x14ac:dyDescent="0.25">
      <c r="BK2815" s="130"/>
      <c r="BL2815" s="130">
        <f t="shared" si="443"/>
        <v>14.623999999999434</v>
      </c>
      <c r="BM2815" s="147">
        <f t="shared" si="444"/>
        <v>4.1132832133560782E-2</v>
      </c>
      <c r="BN2815" s="130">
        <f t="shared" si="445"/>
        <v>9.2820890055377026E-5</v>
      </c>
      <c r="BO2815" s="130">
        <f t="shared" si="441"/>
        <v>9.2820890055377026E-5</v>
      </c>
      <c r="BP2815" s="122" t="str">
        <f t="shared" si="442"/>
        <v/>
      </c>
    </row>
    <row r="2816" spans="63:68" ht="20.100000000000001" customHeight="1" x14ac:dyDescent="0.25">
      <c r="BK2816" s="130"/>
      <c r="BL2816" s="130">
        <f t="shared" si="443"/>
        <v>14.630399999999433</v>
      </c>
      <c r="BM2816" s="147">
        <f t="shared" si="444"/>
        <v>4.1040011243505405E-2</v>
      </c>
      <c r="BN2816" s="130">
        <f t="shared" si="445"/>
        <v>9.2625579150351633E-5</v>
      </c>
      <c r="BO2816" s="130">
        <f t="shared" si="441"/>
        <v>9.2625579150351633E-5</v>
      </c>
      <c r="BP2816" s="122" t="str">
        <f t="shared" si="442"/>
        <v/>
      </c>
    </row>
    <row r="2817" spans="63:68" ht="20.100000000000001" customHeight="1" x14ac:dyDescent="0.25">
      <c r="BK2817" s="130"/>
      <c r="BL2817" s="130">
        <f t="shared" si="443"/>
        <v>14.636799999999432</v>
      </c>
      <c r="BM2817" s="147">
        <f t="shared" si="444"/>
        <v>4.0947385664355053E-2</v>
      </c>
      <c r="BN2817" s="130">
        <f t="shared" si="445"/>
        <v>9.2430635013386608E-5</v>
      </c>
      <c r="BO2817" s="130">
        <f t="shared" si="441"/>
        <v>9.2430635013386608E-5</v>
      </c>
      <c r="BP2817" s="122" t="str">
        <f t="shared" si="442"/>
        <v/>
      </c>
    </row>
    <row r="2818" spans="63:68" ht="20.100000000000001" customHeight="1" x14ac:dyDescent="0.25">
      <c r="BK2818" s="130"/>
      <c r="BL2818" s="130">
        <f t="shared" si="443"/>
        <v>14.643199999999432</v>
      </c>
      <c r="BM2818" s="147">
        <f t="shared" si="444"/>
        <v>4.0854955029341666E-2</v>
      </c>
      <c r="BN2818" s="130">
        <f t="shared" si="445"/>
        <v>9.2236057097537516E-5</v>
      </c>
      <c r="BO2818" s="130">
        <f t="shared" si="441"/>
        <v>9.2236057097537516E-5</v>
      </c>
      <c r="BP2818" s="122" t="str">
        <f t="shared" si="442"/>
        <v/>
      </c>
    </row>
    <row r="2819" spans="63:68" ht="20.100000000000001" customHeight="1" x14ac:dyDescent="0.25">
      <c r="BK2819" s="130"/>
      <c r="BL2819" s="130">
        <f t="shared" si="443"/>
        <v>14.649599999999431</v>
      </c>
      <c r="BM2819" s="147">
        <f t="shared" si="444"/>
        <v>4.0762718972244129E-2</v>
      </c>
      <c r="BN2819" s="130">
        <f t="shared" si="445"/>
        <v>9.204184485593625E-5</v>
      </c>
      <c r="BO2819" s="130">
        <f t="shared" si="441"/>
        <v>9.204184485593625E-5</v>
      </c>
      <c r="BP2819" s="122" t="str">
        <f t="shared" si="442"/>
        <v/>
      </c>
    </row>
    <row r="2820" spans="63:68" ht="20.100000000000001" customHeight="1" x14ac:dyDescent="0.25">
      <c r="BK2820" s="130"/>
      <c r="BL2820" s="130">
        <f t="shared" si="443"/>
        <v>14.65599999999943</v>
      </c>
      <c r="BM2820" s="147">
        <f t="shared" si="444"/>
        <v>4.0670677127388193E-2</v>
      </c>
      <c r="BN2820" s="130">
        <f t="shared" si="445"/>
        <v>9.1847997742089404E-5</v>
      </c>
      <c r="BO2820" s="130">
        <f t="shared" si="441"/>
        <v>9.1847997742089404E-5</v>
      </c>
      <c r="BP2820" s="122" t="str">
        <f t="shared" si="442"/>
        <v/>
      </c>
    </row>
    <row r="2821" spans="63:68" ht="20.100000000000001" customHeight="1" x14ac:dyDescent="0.25">
      <c r="BK2821" s="130"/>
      <c r="BL2821" s="130">
        <f t="shared" si="443"/>
        <v>14.66239999999943</v>
      </c>
      <c r="BM2821" s="147">
        <f t="shared" si="444"/>
        <v>4.0578829129646103E-2</v>
      </c>
      <c r="BN2821" s="130">
        <f t="shared" si="445"/>
        <v>9.1654515209982357E-5</v>
      </c>
      <c r="BO2821" s="130">
        <f t="shared" si="441"/>
        <v>9.1654515209982357E-5</v>
      </c>
      <c r="BP2821" s="122" t="str">
        <f t="shared" si="442"/>
        <v/>
      </c>
    </row>
    <row r="2822" spans="63:68" ht="20.100000000000001" customHeight="1" x14ac:dyDescent="0.25">
      <c r="BK2822" s="130"/>
      <c r="BL2822" s="130">
        <f t="shared" si="443"/>
        <v>14.668799999999429</v>
      </c>
      <c r="BM2822" s="147">
        <f t="shared" si="444"/>
        <v>4.0487174614436121E-2</v>
      </c>
      <c r="BN2822" s="130">
        <f t="shared" si="445"/>
        <v>9.1461396713704568E-5</v>
      </c>
      <c r="BO2822" s="130">
        <f t="shared" si="441"/>
        <v>9.1461396713704568E-5</v>
      </c>
      <c r="BP2822" s="122" t="str">
        <f t="shared" si="442"/>
        <v/>
      </c>
    </row>
    <row r="2823" spans="63:68" ht="20.100000000000001" customHeight="1" x14ac:dyDescent="0.25">
      <c r="BK2823" s="130"/>
      <c r="BL2823" s="130">
        <f t="shared" si="443"/>
        <v>14.675199999999428</v>
      </c>
      <c r="BM2823" s="147">
        <f t="shared" si="444"/>
        <v>4.0395713217722416E-2</v>
      </c>
      <c r="BN2823" s="130">
        <f t="shared" si="445"/>
        <v>9.1268641707921427E-5</v>
      </c>
      <c r="BO2823" s="130">
        <f t="shared" si="441"/>
        <v>9.1268641707921427E-5</v>
      </c>
      <c r="BP2823" s="122" t="str">
        <f t="shared" si="442"/>
        <v/>
      </c>
    </row>
    <row r="2824" spans="63:68" ht="20.100000000000001" customHeight="1" x14ac:dyDescent="0.25">
      <c r="BK2824" s="130"/>
      <c r="BL2824" s="130">
        <f t="shared" si="443"/>
        <v>14.681599999999428</v>
      </c>
      <c r="BM2824" s="147">
        <f t="shared" si="444"/>
        <v>4.0304444576014495E-2</v>
      </c>
      <c r="BN2824" s="130">
        <f t="shared" si="445"/>
        <v>9.1076249647520369E-5</v>
      </c>
      <c r="BO2824" s="130">
        <f t="shared" si="441"/>
        <v>9.1076249647520369E-5</v>
      </c>
      <c r="BP2824" s="122" t="str">
        <f t="shared" si="442"/>
        <v/>
      </c>
    </row>
    <row r="2825" spans="63:68" ht="20.100000000000001" customHeight="1" x14ac:dyDescent="0.25">
      <c r="BK2825" s="130"/>
      <c r="BL2825" s="130">
        <f t="shared" si="443"/>
        <v>14.687999999999427</v>
      </c>
      <c r="BM2825" s="147">
        <f t="shared" si="444"/>
        <v>4.0213368326366974E-2</v>
      </c>
      <c r="BN2825" s="130">
        <f t="shared" si="445"/>
        <v>9.088421998773577E-5</v>
      </c>
      <c r="BO2825" s="130">
        <f t="shared" si="441"/>
        <v>9.088421998773577E-5</v>
      </c>
      <c r="BP2825" s="122" t="str">
        <f t="shared" si="442"/>
        <v/>
      </c>
    </row>
    <row r="2826" spans="63:68" ht="20.100000000000001" customHeight="1" x14ac:dyDescent="0.25">
      <c r="BK2826" s="130"/>
      <c r="BL2826" s="130">
        <f t="shared" si="443"/>
        <v>14.694399999999426</v>
      </c>
      <c r="BM2826" s="147">
        <f t="shared" si="444"/>
        <v>4.0122484106379239E-2</v>
      </c>
      <c r="BN2826" s="130">
        <f t="shared" si="445"/>
        <v>9.0692552184190589E-5</v>
      </c>
      <c r="BO2826" s="130">
        <f t="shared" si="441"/>
        <v>9.0692552184190589E-5</v>
      </c>
      <c r="BP2826" s="122" t="str">
        <f t="shared" si="442"/>
        <v/>
      </c>
    </row>
    <row r="2827" spans="63:68" ht="20.100000000000001" customHeight="1" x14ac:dyDescent="0.25">
      <c r="BK2827" s="130"/>
      <c r="BL2827" s="130">
        <f t="shared" si="443"/>
        <v>14.700799999999425</v>
      </c>
      <c r="BM2827" s="147">
        <f t="shared" si="444"/>
        <v>4.0031791554195048E-2</v>
      </c>
      <c r="BN2827" s="130">
        <f t="shared" si="445"/>
        <v>9.0501245692688193E-5</v>
      </c>
      <c r="BO2827" s="130">
        <f t="shared" si="441"/>
        <v>9.0501245692688193E-5</v>
      </c>
      <c r="BP2827" s="122" t="str">
        <f t="shared" si="442"/>
        <v/>
      </c>
    </row>
    <row r="2828" spans="63:68" ht="20.100000000000001" customHeight="1" x14ac:dyDescent="0.25">
      <c r="BK2828" s="130"/>
      <c r="BL2828" s="130">
        <f t="shared" si="443"/>
        <v>14.707199999999425</v>
      </c>
      <c r="BM2828" s="147">
        <f t="shared" si="444"/>
        <v>3.994129030850236E-2</v>
      </c>
      <c r="BN2828" s="130">
        <f t="shared" si="445"/>
        <v>9.0310299969725838E-5</v>
      </c>
      <c r="BO2828" s="130">
        <f t="shared" si="441"/>
        <v>9.0310299969725838E-5</v>
      </c>
      <c r="BP2828" s="122" t="str">
        <f t="shared" si="442"/>
        <v/>
      </c>
    </row>
    <row r="2829" spans="63:68" ht="20.100000000000001" customHeight="1" x14ac:dyDescent="0.25">
      <c r="BK2829" s="130"/>
      <c r="BL2829" s="130">
        <f t="shared" si="443"/>
        <v>14.713599999999424</v>
      </c>
      <c r="BM2829" s="147">
        <f t="shared" si="444"/>
        <v>3.9850980008532634E-2</v>
      </c>
      <c r="BN2829" s="130">
        <f t="shared" si="445"/>
        <v>9.0119714471821599E-5</v>
      </c>
      <c r="BO2829" s="130">
        <f t="shared" si="441"/>
        <v>9.0119714471821599E-5</v>
      </c>
      <c r="BP2829" s="122" t="str">
        <f t="shared" si="442"/>
        <v/>
      </c>
    </row>
    <row r="2830" spans="63:68" ht="20.100000000000001" customHeight="1" x14ac:dyDescent="0.25">
      <c r="BK2830" s="130"/>
      <c r="BL2830" s="130">
        <f t="shared" si="443"/>
        <v>14.719999999999423</v>
      </c>
      <c r="BM2830" s="147">
        <f t="shared" si="444"/>
        <v>3.9760860294060812E-2</v>
      </c>
      <c r="BN2830" s="130">
        <f t="shared" si="445"/>
        <v>8.9929488655965395E-5</v>
      </c>
      <c r="BO2830" s="130">
        <f t="shared" si="441"/>
        <v>8.9929488655965395E-5</v>
      </c>
      <c r="BP2830" s="122" t="str">
        <f t="shared" si="442"/>
        <v/>
      </c>
    </row>
    <row r="2831" spans="63:68" ht="20.100000000000001" customHeight="1" x14ac:dyDescent="0.25">
      <c r="BK2831" s="130"/>
      <c r="BL2831" s="130">
        <f t="shared" si="443"/>
        <v>14.726399999999423</v>
      </c>
      <c r="BM2831" s="147">
        <f t="shared" si="444"/>
        <v>3.9670930805404847E-2</v>
      </c>
      <c r="BN2831" s="130">
        <f t="shared" si="445"/>
        <v>8.97396219794247E-5</v>
      </c>
      <c r="BO2831" s="130">
        <f t="shared" si="441"/>
        <v>8.97396219794247E-5</v>
      </c>
      <c r="BP2831" s="122" t="str">
        <f t="shared" si="442"/>
        <v/>
      </c>
    </row>
    <row r="2832" spans="63:68" ht="20.100000000000001" customHeight="1" x14ac:dyDescent="0.25">
      <c r="BK2832" s="130"/>
      <c r="BL2832" s="130">
        <f t="shared" si="443"/>
        <v>14.732799999999422</v>
      </c>
      <c r="BM2832" s="147">
        <f t="shared" si="444"/>
        <v>3.9581191183425422E-2</v>
      </c>
      <c r="BN2832" s="130">
        <f t="shared" si="445"/>
        <v>8.9550113900119244E-5</v>
      </c>
      <c r="BO2832" s="130">
        <f t="shared" si="441"/>
        <v>8.9550113900119244E-5</v>
      </c>
      <c r="BP2832" s="122" t="str">
        <f t="shared" si="442"/>
        <v/>
      </c>
    </row>
    <row r="2833" spans="63:68" ht="20.100000000000001" customHeight="1" x14ac:dyDescent="0.25">
      <c r="BK2833" s="130"/>
      <c r="BL2833" s="130">
        <f t="shared" si="443"/>
        <v>14.739199999999421</v>
      </c>
      <c r="BM2833" s="147">
        <f t="shared" si="444"/>
        <v>3.9491641069525303E-2</v>
      </c>
      <c r="BN2833" s="130">
        <f t="shared" si="445"/>
        <v>8.9360963875961819E-5</v>
      </c>
      <c r="BO2833" s="130">
        <f t="shared" si="441"/>
        <v>8.9360963875961819E-5</v>
      </c>
      <c r="BP2833" s="122" t="str">
        <f t="shared" si="442"/>
        <v/>
      </c>
    </row>
    <row r="2834" spans="63:68" ht="20.100000000000001" customHeight="1" x14ac:dyDescent="0.25">
      <c r="BK2834" s="130"/>
      <c r="BL2834" s="130">
        <f t="shared" si="443"/>
        <v>14.745599999999421</v>
      </c>
      <c r="BM2834" s="147">
        <f t="shared" si="444"/>
        <v>3.9402280105649341E-2</v>
      </c>
      <c r="BN2834" s="130">
        <f t="shared" si="445"/>
        <v>8.9172171365302366E-5</v>
      </c>
      <c r="BO2834" s="130">
        <f t="shared" ref="BO2834:BO2897" si="446">IF(BM2834&lt;(1-$BK$534),BN2834,"")</f>
        <v>8.9172171365302366E-5</v>
      </c>
      <c r="BP2834" s="122" t="str">
        <f t="shared" ref="BP2834:BP2897" si="447">IF(BM2834&lt;(1-$BK$540),BN2834,"")</f>
        <v/>
      </c>
    </row>
    <row r="2835" spans="63:68" ht="20.100000000000001" customHeight="1" x14ac:dyDescent="0.25">
      <c r="BK2835" s="130"/>
      <c r="BL2835" s="130">
        <f t="shared" ref="BL2835:BL2898" si="448">BL2834+$BO$526</f>
        <v>14.75199999999942</v>
      </c>
      <c r="BM2835" s="147">
        <f t="shared" ref="BM2835:BM2898" si="449">_xlfn.CHISQ.DIST.RT(BL2835,7)</f>
        <v>3.9313107934284039E-2</v>
      </c>
      <c r="BN2835" s="130">
        <f t="shared" ref="BN2835:BN2898" si="450">BM2835-BM2836</f>
        <v>8.8983735826990429E-5</v>
      </c>
      <c r="BO2835" s="130">
        <f t="shared" si="446"/>
        <v>8.8983735826990429E-5</v>
      </c>
      <c r="BP2835" s="122" t="str">
        <f t="shared" si="447"/>
        <v/>
      </c>
    </row>
    <row r="2836" spans="63:68" ht="20.100000000000001" customHeight="1" x14ac:dyDescent="0.25">
      <c r="BK2836" s="130"/>
      <c r="BL2836" s="130">
        <f t="shared" si="448"/>
        <v>14.758399999999419</v>
      </c>
      <c r="BM2836" s="147">
        <f t="shared" si="449"/>
        <v>3.9224124198457049E-2</v>
      </c>
      <c r="BN2836" s="130">
        <f t="shared" si="450"/>
        <v>8.8795656720201677E-5</v>
      </c>
      <c r="BO2836" s="130">
        <f t="shared" si="446"/>
        <v>8.8795656720201677E-5</v>
      </c>
      <c r="BP2836" s="122" t="str">
        <f t="shared" si="447"/>
        <v/>
      </c>
    </row>
    <row r="2837" spans="63:68" ht="20.100000000000001" customHeight="1" x14ac:dyDescent="0.25">
      <c r="BK2837" s="130"/>
      <c r="BL2837" s="130">
        <f t="shared" si="448"/>
        <v>14.764799999999418</v>
      </c>
      <c r="BM2837" s="147">
        <f t="shared" si="449"/>
        <v>3.9135328541736847E-2</v>
      </c>
      <c r="BN2837" s="130">
        <f t="shared" si="450"/>
        <v>8.8607933504347702E-5</v>
      </c>
      <c r="BO2837" s="130">
        <f t="shared" si="446"/>
        <v>8.8607933504347702E-5</v>
      </c>
      <c r="BP2837" s="122" t="str">
        <f t="shared" si="447"/>
        <v/>
      </c>
    </row>
    <row r="2838" spans="63:68" ht="20.100000000000001" customHeight="1" x14ac:dyDescent="0.25">
      <c r="BK2838" s="130"/>
      <c r="BL2838" s="130">
        <f t="shared" si="448"/>
        <v>14.771199999999418</v>
      </c>
      <c r="BM2838" s="147">
        <f t="shared" si="449"/>
        <v>3.9046720608232499E-2</v>
      </c>
      <c r="BN2838" s="130">
        <f t="shared" si="450"/>
        <v>8.8420565639422966E-5</v>
      </c>
      <c r="BO2838" s="130">
        <f t="shared" si="446"/>
        <v>8.8420565639422966E-5</v>
      </c>
      <c r="BP2838" s="122" t="str">
        <f t="shared" si="447"/>
        <v/>
      </c>
    </row>
    <row r="2839" spans="63:68" ht="20.100000000000001" customHeight="1" x14ac:dyDescent="0.25">
      <c r="BK2839" s="130"/>
      <c r="BL2839" s="130">
        <f t="shared" si="448"/>
        <v>14.777599999999417</v>
      </c>
      <c r="BM2839" s="147">
        <f t="shared" si="449"/>
        <v>3.8958300042593076E-2</v>
      </c>
      <c r="BN2839" s="130">
        <f t="shared" si="450"/>
        <v>8.8233552585449682E-5</v>
      </c>
      <c r="BO2839" s="130">
        <f t="shared" si="446"/>
        <v>8.8233552585449682E-5</v>
      </c>
      <c r="BP2839" s="122" t="str">
        <f t="shared" si="447"/>
        <v/>
      </c>
    </row>
    <row r="2840" spans="63:68" ht="20.100000000000001" customHeight="1" x14ac:dyDescent="0.25">
      <c r="BK2840" s="130"/>
      <c r="BL2840" s="130">
        <f t="shared" si="448"/>
        <v>14.783999999999416</v>
      </c>
      <c r="BM2840" s="147">
        <f t="shared" si="449"/>
        <v>3.8870066490007626E-2</v>
      </c>
      <c r="BN2840" s="130">
        <f t="shared" si="450"/>
        <v>8.8046893803192527E-5</v>
      </c>
      <c r="BO2840" s="130">
        <f t="shared" si="446"/>
        <v>8.8046893803192527E-5</v>
      </c>
      <c r="BP2840" s="122" t="str">
        <f t="shared" si="447"/>
        <v/>
      </c>
    </row>
    <row r="2841" spans="63:68" ht="20.100000000000001" customHeight="1" x14ac:dyDescent="0.25">
      <c r="BK2841" s="130"/>
      <c r="BL2841" s="130">
        <f t="shared" si="448"/>
        <v>14.790399999999416</v>
      </c>
      <c r="BM2841" s="147">
        <f t="shared" si="449"/>
        <v>3.8782019596204434E-2</v>
      </c>
      <c r="BN2841" s="130">
        <f t="shared" si="450"/>
        <v>8.7860588753589652E-5</v>
      </c>
      <c r="BO2841" s="130">
        <f t="shared" si="446"/>
        <v>8.7860588753589652E-5</v>
      </c>
      <c r="BP2841" s="122" t="str">
        <f t="shared" si="447"/>
        <v/>
      </c>
    </row>
    <row r="2842" spans="63:68" ht="20.100000000000001" customHeight="1" x14ac:dyDescent="0.25">
      <c r="BK2842" s="130"/>
      <c r="BL2842" s="130">
        <f t="shared" si="448"/>
        <v>14.796799999999415</v>
      </c>
      <c r="BM2842" s="147">
        <f t="shared" si="449"/>
        <v>3.8694159007450844E-2</v>
      </c>
      <c r="BN2842" s="130">
        <f t="shared" si="450"/>
        <v>8.7674636897995539E-5</v>
      </c>
      <c r="BO2842" s="130">
        <f t="shared" si="446"/>
        <v>8.7674636897995539E-5</v>
      </c>
      <c r="BP2842" s="122" t="str">
        <f t="shared" si="447"/>
        <v/>
      </c>
    </row>
    <row r="2843" spans="63:68" ht="20.100000000000001" customHeight="1" x14ac:dyDescent="0.25">
      <c r="BK2843" s="130"/>
      <c r="BL2843" s="130">
        <f t="shared" si="448"/>
        <v>14.803199999999414</v>
      </c>
      <c r="BM2843" s="147">
        <f t="shared" si="449"/>
        <v>3.8606484370552849E-2</v>
      </c>
      <c r="BN2843" s="130">
        <f t="shared" si="450"/>
        <v>8.7489037698007532E-5</v>
      </c>
      <c r="BO2843" s="130">
        <f t="shared" si="446"/>
        <v>8.7489037698007532E-5</v>
      </c>
      <c r="BP2843" s="122" t="str">
        <f t="shared" si="447"/>
        <v/>
      </c>
    </row>
    <row r="2844" spans="63:68" ht="20.100000000000001" customHeight="1" x14ac:dyDescent="0.25">
      <c r="BK2844" s="130"/>
      <c r="BL2844" s="130">
        <f t="shared" si="448"/>
        <v>14.809599999999413</v>
      </c>
      <c r="BM2844" s="147">
        <f t="shared" si="449"/>
        <v>3.8518995332854841E-2</v>
      </c>
      <c r="BN2844" s="130">
        <f t="shared" si="450"/>
        <v>8.7303790615791965E-5</v>
      </c>
      <c r="BO2844" s="130">
        <f t="shared" si="446"/>
        <v>8.7303790615791965E-5</v>
      </c>
      <c r="BP2844" s="122" t="str">
        <f t="shared" si="447"/>
        <v/>
      </c>
    </row>
    <row r="2845" spans="63:68" ht="20.100000000000001" customHeight="1" x14ac:dyDescent="0.25">
      <c r="BK2845" s="130"/>
      <c r="BL2845" s="130">
        <f t="shared" si="448"/>
        <v>14.815999999999413</v>
      </c>
      <c r="BM2845" s="147">
        <f t="shared" si="449"/>
        <v>3.8431691542239049E-2</v>
      </c>
      <c r="BN2845" s="130">
        <f t="shared" si="450"/>
        <v>8.7118895113869055E-5</v>
      </c>
      <c r="BO2845" s="130">
        <f t="shared" si="446"/>
        <v>8.7118895113869055E-5</v>
      </c>
      <c r="BP2845" s="122" t="str">
        <f t="shared" si="447"/>
        <v/>
      </c>
    </row>
    <row r="2846" spans="63:68" ht="20.100000000000001" customHeight="1" x14ac:dyDescent="0.25">
      <c r="BK2846" s="130"/>
      <c r="BL2846" s="130">
        <f t="shared" si="448"/>
        <v>14.822399999999412</v>
      </c>
      <c r="BM2846" s="147">
        <f t="shared" si="449"/>
        <v>3.834457264712518E-2</v>
      </c>
      <c r="BN2846" s="130">
        <f t="shared" si="450"/>
        <v>8.6934350654925552E-5</v>
      </c>
      <c r="BO2846" s="130">
        <f t="shared" si="446"/>
        <v>8.6934350654925552E-5</v>
      </c>
      <c r="BP2846" s="122" t="str">
        <f t="shared" si="447"/>
        <v/>
      </c>
    </row>
    <row r="2847" spans="63:68" ht="20.100000000000001" customHeight="1" x14ac:dyDescent="0.25">
      <c r="BK2847" s="130"/>
      <c r="BL2847" s="130">
        <f t="shared" si="448"/>
        <v>14.828799999999411</v>
      </c>
      <c r="BM2847" s="147">
        <f t="shared" si="449"/>
        <v>3.8257638296470255E-2</v>
      </c>
      <c r="BN2847" s="130">
        <f t="shared" si="450"/>
        <v>8.6750156702376791E-5</v>
      </c>
      <c r="BO2847" s="130">
        <f t="shared" si="446"/>
        <v>8.6750156702376791E-5</v>
      </c>
      <c r="BP2847" s="122" t="str">
        <f t="shared" si="447"/>
        <v/>
      </c>
    </row>
    <row r="2848" spans="63:68" ht="20.100000000000001" customHeight="1" x14ac:dyDescent="0.25">
      <c r="BK2848" s="130"/>
      <c r="BL2848" s="130">
        <f t="shared" si="448"/>
        <v>14.835199999999411</v>
      </c>
      <c r="BM2848" s="147">
        <f t="shared" si="449"/>
        <v>3.8170888139767878E-2</v>
      </c>
      <c r="BN2848" s="130">
        <f t="shared" si="450"/>
        <v>8.6566312719582594E-5</v>
      </c>
      <c r="BO2848" s="130">
        <f t="shared" si="446"/>
        <v>8.6566312719582594E-5</v>
      </c>
      <c r="BP2848" s="122" t="str">
        <f t="shared" si="447"/>
        <v/>
      </c>
    </row>
    <row r="2849" spans="63:68" ht="20.100000000000001" customHeight="1" x14ac:dyDescent="0.25">
      <c r="BK2849" s="130"/>
      <c r="BL2849" s="130">
        <f t="shared" si="448"/>
        <v>14.84159999999941</v>
      </c>
      <c r="BM2849" s="147">
        <f t="shared" si="449"/>
        <v>3.8084321827048295E-2</v>
      </c>
      <c r="BN2849" s="130">
        <f t="shared" si="450"/>
        <v>8.6382818170784026E-5</v>
      </c>
      <c r="BO2849" s="130">
        <f t="shared" si="446"/>
        <v>8.6382818170784026E-5</v>
      </c>
      <c r="BP2849" s="122" t="str">
        <f t="shared" si="447"/>
        <v/>
      </c>
    </row>
    <row r="2850" spans="63:68" ht="20.100000000000001" customHeight="1" x14ac:dyDescent="0.25">
      <c r="BK2850" s="130"/>
      <c r="BL2850" s="130">
        <f t="shared" si="448"/>
        <v>14.847999999999409</v>
      </c>
      <c r="BM2850" s="147">
        <f t="shared" si="449"/>
        <v>3.7997939008877511E-2</v>
      </c>
      <c r="BN2850" s="130">
        <f t="shared" si="450"/>
        <v>8.619967252020827E-5</v>
      </c>
      <c r="BO2850" s="130">
        <f t="shared" si="446"/>
        <v>8.619967252020827E-5</v>
      </c>
      <c r="BP2850" s="122" t="str">
        <f t="shared" si="447"/>
        <v/>
      </c>
    </row>
    <row r="2851" spans="63:68" ht="20.100000000000001" customHeight="1" x14ac:dyDescent="0.25">
      <c r="BK2851" s="130"/>
      <c r="BL2851" s="130">
        <f t="shared" si="448"/>
        <v>14.854399999999409</v>
      </c>
      <c r="BM2851" s="147">
        <f t="shared" si="449"/>
        <v>3.7911739336357303E-2</v>
      </c>
      <c r="BN2851" s="130">
        <f t="shared" si="450"/>
        <v>8.6016875232478029E-5</v>
      </c>
      <c r="BO2851" s="130">
        <f t="shared" si="446"/>
        <v>8.6016875232478029E-5</v>
      </c>
      <c r="BP2851" s="122" t="str">
        <f t="shared" si="447"/>
        <v/>
      </c>
    </row>
    <row r="2852" spans="63:68" ht="20.100000000000001" customHeight="1" x14ac:dyDescent="0.25">
      <c r="BK2852" s="130"/>
      <c r="BL2852" s="130">
        <f t="shared" si="448"/>
        <v>14.860799999999408</v>
      </c>
      <c r="BM2852" s="147">
        <f t="shared" si="449"/>
        <v>3.7825722461124825E-2</v>
      </c>
      <c r="BN2852" s="130">
        <f t="shared" si="450"/>
        <v>8.5834425772993161E-5</v>
      </c>
      <c r="BO2852" s="130">
        <f t="shared" si="446"/>
        <v>8.5834425772993161E-5</v>
      </c>
      <c r="BP2852" s="122" t="str">
        <f t="shared" si="447"/>
        <v/>
      </c>
    </row>
    <row r="2853" spans="63:68" ht="20.100000000000001" customHeight="1" x14ac:dyDescent="0.25">
      <c r="BK2853" s="130"/>
      <c r="BL2853" s="130">
        <f t="shared" si="448"/>
        <v>14.867199999999407</v>
      </c>
      <c r="BM2853" s="147">
        <f t="shared" si="449"/>
        <v>3.7739888035351832E-2</v>
      </c>
      <c r="BN2853" s="130">
        <f t="shared" si="450"/>
        <v>8.565232360699393E-5</v>
      </c>
      <c r="BO2853" s="130">
        <f t="shared" si="446"/>
        <v>8.565232360699393E-5</v>
      </c>
      <c r="BP2853" s="122" t="str">
        <f t="shared" si="447"/>
        <v/>
      </c>
    </row>
    <row r="2854" spans="63:68" ht="20.100000000000001" customHeight="1" x14ac:dyDescent="0.25">
      <c r="BK2854" s="130"/>
      <c r="BL2854" s="130">
        <f t="shared" si="448"/>
        <v>14.873599999999406</v>
      </c>
      <c r="BM2854" s="147">
        <f t="shared" si="449"/>
        <v>3.7654235711744838E-2</v>
      </c>
      <c r="BN2854" s="130">
        <f t="shared" si="450"/>
        <v>8.5470568200719799E-5</v>
      </c>
      <c r="BO2854" s="130">
        <f t="shared" si="446"/>
        <v>8.5470568200719799E-5</v>
      </c>
      <c r="BP2854" s="122" t="str">
        <f t="shared" si="447"/>
        <v/>
      </c>
    </row>
    <row r="2855" spans="63:68" ht="20.100000000000001" customHeight="1" x14ac:dyDescent="0.25">
      <c r="BK2855" s="130"/>
      <c r="BL2855" s="130">
        <f t="shared" si="448"/>
        <v>14.879999999999406</v>
      </c>
      <c r="BM2855" s="147">
        <f t="shared" si="449"/>
        <v>3.7568765143544118E-2</v>
      </c>
      <c r="BN2855" s="130">
        <f t="shared" si="450"/>
        <v>8.5289159020125738E-5</v>
      </c>
      <c r="BO2855" s="130">
        <f t="shared" si="446"/>
        <v>8.5289159020125738E-5</v>
      </c>
      <c r="BP2855" s="122" t="str">
        <f t="shared" si="447"/>
        <v/>
      </c>
    </row>
    <row r="2856" spans="63:68" ht="20.100000000000001" customHeight="1" x14ac:dyDescent="0.25">
      <c r="BK2856" s="130"/>
      <c r="BL2856" s="130">
        <f t="shared" si="448"/>
        <v>14.886399999999405</v>
      </c>
      <c r="BM2856" s="147">
        <f t="shared" si="449"/>
        <v>3.7483475984523992E-2</v>
      </c>
      <c r="BN2856" s="130">
        <f t="shared" si="450"/>
        <v>8.5108095532200612E-5</v>
      </c>
      <c r="BO2856" s="130">
        <f t="shared" si="446"/>
        <v>8.5108095532200612E-5</v>
      </c>
      <c r="BP2856" s="122" t="str">
        <f t="shared" si="447"/>
        <v/>
      </c>
    </row>
    <row r="2857" spans="63:68" ht="20.100000000000001" customHeight="1" x14ac:dyDescent="0.25">
      <c r="BK2857" s="130"/>
      <c r="BL2857" s="130">
        <f t="shared" si="448"/>
        <v>14.892799999999404</v>
      </c>
      <c r="BM2857" s="147">
        <f t="shared" si="449"/>
        <v>3.7398367888991792E-2</v>
      </c>
      <c r="BN2857" s="130">
        <f t="shared" si="450"/>
        <v>8.4927377203745935E-5</v>
      </c>
      <c r="BO2857" s="130">
        <f t="shared" si="446"/>
        <v>8.4927377203745935E-5</v>
      </c>
      <c r="BP2857" s="122" t="str">
        <f t="shared" si="447"/>
        <v/>
      </c>
    </row>
    <row r="2858" spans="63:68" ht="20.100000000000001" customHeight="1" x14ac:dyDescent="0.25">
      <c r="BK2858" s="130"/>
      <c r="BL2858" s="130">
        <f t="shared" si="448"/>
        <v>14.899199999999404</v>
      </c>
      <c r="BM2858" s="147">
        <f t="shared" si="449"/>
        <v>3.7313440511788046E-2</v>
      </c>
      <c r="BN2858" s="130">
        <f t="shared" si="450"/>
        <v>8.4747003502576301E-5</v>
      </c>
      <c r="BO2858" s="130">
        <f t="shared" si="446"/>
        <v>8.4747003502576301E-5</v>
      </c>
      <c r="BP2858" s="122" t="str">
        <f t="shared" si="447"/>
        <v/>
      </c>
    </row>
    <row r="2859" spans="63:68" ht="20.100000000000001" customHeight="1" x14ac:dyDescent="0.25">
      <c r="BK2859" s="130"/>
      <c r="BL2859" s="130">
        <f t="shared" si="448"/>
        <v>14.905599999999403</v>
      </c>
      <c r="BM2859" s="147">
        <f t="shared" si="449"/>
        <v>3.7228693508285469E-2</v>
      </c>
      <c r="BN2859" s="130">
        <f t="shared" si="450"/>
        <v>8.4566973896256503E-5</v>
      </c>
      <c r="BO2859" s="130">
        <f t="shared" si="446"/>
        <v>8.4566973896256503E-5</v>
      </c>
      <c r="BP2859" s="122" t="str">
        <f t="shared" si="447"/>
        <v/>
      </c>
    </row>
    <row r="2860" spans="63:68" ht="20.100000000000001" customHeight="1" x14ac:dyDescent="0.25">
      <c r="BK2860" s="130"/>
      <c r="BL2860" s="130">
        <f t="shared" si="448"/>
        <v>14.911999999999402</v>
      </c>
      <c r="BM2860" s="147">
        <f t="shared" si="449"/>
        <v>3.7144126534389213E-2</v>
      </c>
      <c r="BN2860" s="130">
        <f t="shared" si="450"/>
        <v>8.4387287853274207E-5</v>
      </c>
      <c r="BO2860" s="130">
        <f t="shared" si="446"/>
        <v>8.4387287853274207E-5</v>
      </c>
      <c r="BP2860" s="122" t="str">
        <f t="shared" si="447"/>
        <v/>
      </c>
    </row>
    <row r="2861" spans="63:68" ht="20.100000000000001" customHeight="1" x14ac:dyDescent="0.25">
      <c r="BK2861" s="130"/>
      <c r="BL2861" s="130">
        <f t="shared" si="448"/>
        <v>14.918399999999401</v>
      </c>
      <c r="BM2861" s="147">
        <f t="shared" si="449"/>
        <v>3.7059739246535939E-2</v>
      </c>
      <c r="BN2861" s="130">
        <f t="shared" si="450"/>
        <v>8.420794484216565E-5</v>
      </c>
      <c r="BO2861" s="130">
        <f t="shared" si="446"/>
        <v>8.420794484216565E-5</v>
      </c>
      <c r="BP2861" s="122" t="str">
        <f t="shared" si="447"/>
        <v/>
      </c>
    </row>
    <row r="2862" spans="63:68" ht="20.100000000000001" customHeight="1" x14ac:dyDescent="0.25">
      <c r="BK2862" s="130"/>
      <c r="BL2862" s="130">
        <f t="shared" si="448"/>
        <v>14.924799999999401</v>
      </c>
      <c r="BM2862" s="147">
        <f t="shared" si="449"/>
        <v>3.6975531301693773E-2</v>
      </c>
      <c r="BN2862" s="130">
        <f t="shared" si="450"/>
        <v>8.402894433209851E-5</v>
      </c>
      <c r="BO2862" s="130">
        <f t="shared" si="446"/>
        <v>8.402894433209851E-5</v>
      </c>
      <c r="BP2862" s="122" t="str">
        <f t="shared" si="447"/>
        <v/>
      </c>
    </row>
    <row r="2863" spans="63:68" ht="20.100000000000001" customHeight="1" x14ac:dyDescent="0.25">
      <c r="BK2863" s="130"/>
      <c r="BL2863" s="130">
        <f t="shared" si="448"/>
        <v>14.9311999999994</v>
      </c>
      <c r="BM2863" s="147">
        <f t="shared" si="449"/>
        <v>3.6891502357361675E-2</v>
      </c>
      <c r="BN2863" s="130">
        <f t="shared" si="450"/>
        <v>8.3850285792573531E-5</v>
      </c>
      <c r="BO2863" s="130">
        <f t="shared" si="446"/>
        <v>8.3850285792573531E-5</v>
      </c>
      <c r="BP2863" s="122" t="str">
        <f t="shared" si="447"/>
        <v/>
      </c>
    </row>
    <row r="2864" spans="63:68" ht="20.100000000000001" customHeight="1" x14ac:dyDescent="0.25">
      <c r="BK2864" s="130"/>
      <c r="BL2864" s="130">
        <f t="shared" si="448"/>
        <v>14.937599999999399</v>
      </c>
      <c r="BM2864" s="147">
        <f t="shared" si="449"/>
        <v>3.6807652071569101E-2</v>
      </c>
      <c r="BN2864" s="130">
        <f t="shared" si="450"/>
        <v>8.3671968693341259E-5</v>
      </c>
      <c r="BO2864" s="130">
        <f t="shared" si="446"/>
        <v>8.3671968693341259E-5</v>
      </c>
      <c r="BP2864" s="122" t="str">
        <f t="shared" si="447"/>
        <v/>
      </c>
    </row>
    <row r="2865" spans="63:68" ht="20.100000000000001" customHeight="1" x14ac:dyDescent="0.25">
      <c r="BK2865" s="130"/>
      <c r="BL2865" s="130">
        <f t="shared" si="448"/>
        <v>14.943999999999399</v>
      </c>
      <c r="BM2865" s="147">
        <f t="shared" si="449"/>
        <v>3.672398010287576E-2</v>
      </c>
      <c r="BN2865" s="130">
        <f t="shared" si="450"/>
        <v>8.3493992504790615E-5</v>
      </c>
      <c r="BO2865" s="130">
        <f t="shared" si="446"/>
        <v>8.3493992504790615E-5</v>
      </c>
      <c r="BP2865" s="122" t="str">
        <f t="shared" si="447"/>
        <v/>
      </c>
    </row>
    <row r="2866" spans="63:68" ht="20.100000000000001" customHeight="1" x14ac:dyDescent="0.25">
      <c r="BK2866" s="130"/>
      <c r="BL2866" s="130">
        <f t="shared" si="448"/>
        <v>14.950399999999398</v>
      </c>
      <c r="BM2866" s="147">
        <f t="shared" si="449"/>
        <v>3.6640486110370969E-2</v>
      </c>
      <c r="BN2866" s="130">
        <f t="shared" si="450"/>
        <v>8.3316356697595018E-5</v>
      </c>
      <c r="BO2866" s="130">
        <f t="shared" si="446"/>
        <v>8.3316356697595018E-5</v>
      </c>
      <c r="BP2866" s="122" t="str">
        <f t="shared" si="447"/>
        <v/>
      </c>
    </row>
    <row r="2867" spans="63:68" ht="20.100000000000001" customHeight="1" x14ac:dyDescent="0.25">
      <c r="BK2867" s="130"/>
      <c r="BL2867" s="130">
        <f t="shared" si="448"/>
        <v>14.956799999999397</v>
      </c>
      <c r="BM2867" s="147">
        <f t="shared" si="449"/>
        <v>3.6557169753673374E-2</v>
      </c>
      <c r="BN2867" s="130">
        <f t="shared" si="450"/>
        <v>8.3139060742885851E-5</v>
      </c>
      <c r="BO2867" s="130">
        <f t="shared" si="446"/>
        <v>8.3139060742885851E-5</v>
      </c>
      <c r="BP2867" s="122" t="str">
        <f t="shared" si="447"/>
        <v/>
      </c>
    </row>
    <row r="2868" spans="63:68" ht="20.100000000000001" customHeight="1" x14ac:dyDescent="0.25">
      <c r="BK2868" s="130"/>
      <c r="BL2868" s="130">
        <f t="shared" si="448"/>
        <v>14.963199999999397</v>
      </c>
      <c r="BM2868" s="147">
        <f t="shared" si="449"/>
        <v>3.6474030692930488E-2</v>
      </c>
      <c r="BN2868" s="130">
        <f t="shared" si="450"/>
        <v>8.2962104112078994E-5</v>
      </c>
      <c r="BO2868" s="130">
        <f t="shared" si="446"/>
        <v>8.2962104112078994E-5</v>
      </c>
      <c r="BP2868" s="122" t="str">
        <f t="shared" si="447"/>
        <v/>
      </c>
    </row>
    <row r="2869" spans="63:68" ht="20.100000000000001" customHeight="1" x14ac:dyDescent="0.25">
      <c r="BK2869" s="130"/>
      <c r="BL2869" s="130">
        <f t="shared" si="448"/>
        <v>14.969599999999396</v>
      </c>
      <c r="BM2869" s="147">
        <f t="shared" si="449"/>
        <v>3.6391068588818409E-2</v>
      </c>
      <c r="BN2869" s="130">
        <f t="shared" si="450"/>
        <v>8.2785486277117681E-5</v>
      </c>
      <c r="BO2869" s="130">
        <f t="shared" si="446"/>
        <v>8.2785486277117681E-5</v>
      </c>
      <c r="BP2869" s="122" t="str">
        <f t="shared" si="447"/>
        <v/>
      </c>
    </row>
    <row r="2870" spans="63:68" ht="20.100000000000001" customHeight="1" x14ac:dyDescent="0.25">
      <c r="BK2870" s="130"/>
      <c r="BL2870" s="130">
        <f t="shared" si="448"/>
        <v>14.975999999999395</v>
      </c>
      <c r="BM2870" s="147">
        <f t="shared" si="449"/>
        <v>3.6308283102541292E-2</v>
      </c>
      <c r="BN2870" s="130">
        <f t="shared" si="450"/>
        <v>8.2609206710382299E-5</v>
      </c>
      <c r="BO2870" s="130">
        <f t="shared" si="446"/>
        <v>8.2609206710382299E-5</v>
      </c>
      <c r="BP2870" s="122" t="str">
        <f t="shared" si="447"/>
        <v/>
      </c>
    </row>
    <row r="2871" spans="63:68" ht="20.100000000000001" customHeight="1" x14ac:dyDescent="0.25">
      <c r="BK2871" s="130"/>
      <c r="BL2871" s="130">
        <f t="shared" si="448"/>
        <v>14.982399999999394</v>
      </c>
      <c r="BM2871" s="147">
        <f t="shared" si="449"/>
        <v>3.6225673895830909E-2</v>
      </c>
      <c r="BN2871" s="130">
        <f t="shared" si="450"/>
        <v>8.2433264884655688E-5</v>
      </c>
      <c r="BO2871" s="130">
        <f t="shared" si="446"/>
        <v>8.2433264884655688E-5</v>
      </c>
      <c r="BP2871" s="122" t="str">
        <f t="shared" si="447"/>
        <v/>
      </c>
    </row>
    <row r="2872" spans="63:68" ht="20.100000000000001" customHeight="1" x14ac:dyDescent="0.25">
      <c r="BK2872" s="130"/>
      <c r="BL2872" s="130">
        <f t="shared" si="448"/>
        <v>14.988799999999394</v>
      </c>
      <c r="BM2872" s="147">
        <f t="shared" si="449"/>
        <v>3.6143240630946254E-2</v>
      </c>
      <c r="BN2872" s="130">
        <f t="shared" si="450"/>
        <v>8.225766027297049E-5</v>
      </c>
      <c r="BO2872" s="130">
        <f t="shared" si="446"/>
        <v>8.225766027297049E-5</v>
      </c>
      <c r="BP2872" s="122" t="str">
        <f t="shared" si="447"/>
        <v/>
      </c>
    </row>
    <row r="2873" spans="63:68" ht="20.100000000000001" customHeight="1" x14ac:dyDescent="0.25">
      <c r="BK2873" s="130"/>
      <c r="BL2873" s="130">
        <f t="shared" si="448"/>
        <v>14.995199999999393</v>
      </c>
      <c r="BM2873" s="147">
        <f t="shared" si="449"/>
        <v>3.6060982970673283E-2</v>
      </c>
      <c r="BN2873" s="130">
        <f t="shared" si="450"/>
        <v>8.2082392348921396E-5</v>
      </c>
      <c r="BO2873" s="130">
        <f t="shared" si="446"/>
        <v>8.2082392348921396E-5</v>
      </c>
      <c r="BP2873" s="122" t="str">
        <f t="shared" si="447"/>
        <v/>
      </c>
    </row>
    <row r="2874" spans="63:68" ht="20.100000000000001" customHeight="1" x14ac:dyDescent="0.25">
      <c r="BK2874" s="130"/>
      <c r="BL2874" s="130">
        <f t="shared" si="448"/>
        <v>15.001599999999392</v>
      </c>
      <c r="BM2874" s="147">
        <f t="shared" si="449"/>
        <v>3.5978900578324362E-2</v>
      </c>
      <c r="BN2874" s="130">
        <f t="shared" si="450"/>
        <v>8.1907460586526371E-5</v>
      </c>
      <c r="BO2874" s="130">
        <f t="shared" si="446"/>
        <v>8.1907460586526371E-5</v>
      </c>
      <c r="BP2874" s="122" t="str">
        <f t="shared" si="447"/>
        <v/>
      </c>
    </row>
    <row r="2875" spans="63:68" ht="20.100000000000001" customHeight="1" x14ac:dyDescent="0.25">
      <c r="BK2875" s="130"/>
      <c r="BL2875" s="130">
        <f t="shared" si="448"/>
        <v>15.007999999999392</v>
      </c>
      <c r="BM2875" s="147">
        <f t="shared" si="449"/>
        <v>3.5896993117737835E-2</v>
      </c>
      <c r="BN2875" s="130">
        <f t="shared" si="450"/>
        <v>8.173286446029604E-5</v>
      </c>
      <c r="BO2875" s="130">
        <f t="shared" si="446"/>
        <v>8.173286446029604E-5</v>
      </c>
      <c r="BP2875" s="122" t="str">
        <f t="shared" si="447"/>
        <v/>
      </c>
    </row>
    <row r="2876" spans="63:68" ht="20.100000000000001" customHeight="1" x14ac:dyDescent="0.25">
      <c r="BK2876" s="130"/>
      <c r="BL2876" s="130">
        <f t="shared" si="448"/>
        <v>15.014399999999391</v>
      </c>
      <c r="BM2876" s="147">
        <f t="shared" si="449"/>
        <v>3.5815260253277539E-2</v>
      </c>
      <c r="BN2876" s="130">
        <f t="shared" si="450"/>
        <v>8.1558603444831235E-5</v>
      </c>
      <c r="BO2876" s="130">
        <f t="shared" si="446"/>
        <v>8.1558603444831235E-5</v>
      </c>
      <c r="BP2876" s="122" t="str">
        <f t="shared" si="447"/>
        <v/>
      </c>
    </row>
    <row r="2877" spans="63:68" ht="20.100000000000001" customHeight="1" x14ac:dyDescent="0.25">
      <c r="BK2877" s="130"/>
      <c r="BL2877" s="130">
        <f t="shared" si="448"/>
        <v>15.02079999999939</v>
      </c>
      <c r="BM2877" s="147">
        <f t="shared" si="449"/>
        <v>3.5733701649832708E-2</v>
      </c>
      <c r="BN2877" s="130">
        <f t="shared" si="450"/>
        <v>8.1384677015523821E-5</v>
      </c>
      <c r="BO2877" s="130">
        <f t="shared" si="446"/>
        <v>8.1384677015523821E-5</v>
      </c>
      <c r="BP2877" s="122" t="str">
        <f t="shared" si="447"/>
        <v/>
      </c>
    </row>
    <row r="2878" spans="63:68" ht="20.100000000000001" customHeight="1" x14ac:dyDescent="0.25">
      <c r="BK2878" s="130"/>
      <c r="BL2878" s="130">
        <f t="shared" si="448"/>
        <v>15.027199999999389</v>
      </c>
      <c r="BM2878" s="147">
        <f t="shared" si="449"/>
        <v>3.5652316972817184E-2</v>
      </c>
      <c r="BN2878" s="130">
        <f t="shared" si="450"/>
        <v>8.1211084647994647E-5</v>
      </c>
      <c r="BO2878" s="130">
        <f t="shared" si="446"/>
        <v>8.1211084647994647E-5</v>
      </c>
      <c r="BP2878" s="122" t="str">
        <f t="shared" si="447"/>
        <v/>
      </c>
    </row>
    <row r="2879" spans="63:68" ht="20.100000000000001" customHeight="1" x14ac:dyDescent="0.25">
      <c r="BK2879" s="130"/>
      <c r="BL2879" s="130">
        <f t="shared" si="448"/>
        <v>15.033599999999389</v>
      </c>
      <c r="BM2879" s="147">
        <f t="shared" si="449"/>
        <v>3.557110588816919E-2</v>
      </c>
      <c r="BN2879" s="130">
        <f t="shared" si="450"/>
        <v>8.1037825818343345E-5</v>
      </c>
      <c r="BO2879" s="130">
        <f t="shared" si="446"/>
        <v>8.1037825818343345E-5</v>
      </c>
      <c r="BP2879" s="122" t="str">
        <f t="shared" si="447"/>
        <v/>
      </c>
    </row>
    <row r="2880" spans="63:68" ht="20.100000000000001" customHeight="1" x14ac:dyDescent="0.25">
      <c r="BK2880" s="130"/>
      <c r="BL2880" s="130">
        <f t="shared" si="448"/>
        <v>15.039999999999388</v>
      </c>
      <c r="BM2880" s="147">
        <f t="shared" si="449"/>
        <v>3.5490068062350846E-2</v>
      </c>
      <c r="BN2880" s="130">
        <f t="shared" si="450"/>
        <v>8.0864900003141393E-5</v>
      </c>
      <c r="BO2880" s="130">
        <f t="shared" si="446"/>
        <v>8.0864900003141393E-5</v>
      </c>
      <c r="BP2880" s="122" t="str">
        <f t="shared" si="447"/>
        <v/>
      </c>
    </row>
    <row r="2881" spans="63:68" ht="20.100000000000001" customHeight="1" x14ac:dyDescent="0.25">
      <c r="BK2881" s="130"/>
      <c r="BL2881" s="130">
        <f t="shared" si="448"/>
        <v>15.046399999999387</v>
      </c>
      <c r="BM2881" s="147">
        <f t="shared" si="449"/>
        <v>3.5409203162347705E-2</v>
      </c>
      <c r="BN2881" s="130">
        <f t="shared" si="450"/>
        <v>8.0692306679182313E-5</v>
      </c>
      <c r="BO2881" s="130">
        <f t="shared" si="446"/>
        <v>8.0692306679182313E-5</v>
      </c>
      <c r="BP2881" s="122" t="str">
        <f t="shared" si="447"/>
        <v/>
      </c>
    </row>
    <row r="2882" spans="63:68" ht="20.100000000000001" customHeight="1" x14ac:dyDescent="0.25">
      <c r="BK2882" s="130"/>
      <c r="BL2882" s="130">
        <f t="shared" si="448"/>
        <v>15.052799999999387</v>
      </c>
      <c r="BM2882" s="147">
        <f t="shared" si="449"/>
        <v>3.5328510855668523E-2</v>
      </c>
      <c r="BN2882" s="130">
        <f t="shared" si="450"/>
        <v>8.052004532392576E-5</v>
      </c>
      <c r="BO2882" s="130">
        <f t="shared" si="446"/>
        <v>8.052004532392576E-5</v>
      </c>
      <c r="BP2882" s="122" t="str">
        <f t="shared" si="447"/>
        <v/>
      </c>
    </row>
    <row r="2883" spans="63:68" ht="20.100000000000001" customHeight="1" x14ac:dyDescent="0.25">
      <c r="BK2883" s="130"/>
      <c r="BL2883" s="130">
        <f t="shared" si="448"/>
        <v>15.059199999999386</v>
      </c>
      <c r="BM2883" s="147">
        <f t="shared" si="449"/>
        <v>3.5247990810344597E-2</v>
      </c>
      <c r="BN2883" s="130">
        <f t="shared" si="450"/>
        <v>8.0348115415185273E-5</v>
      </c>
      <c r="BO2883" s="130">
        <f t="shared" si="446"/>
        <v>8.0348115415185273E-5</v>
      </c>
      <c r="BP2883" s="122" t="str">
        <f t="shared" si="447"/>
        <v/>
      </c>
    </row>
    <row r="2884" spans="63:68" ht="20.100000000000001" customHeight="1" x14ac:dyDescent="0.25">
      <c r="BK2884" s="130"/>
      <c r="BL2884" s="130">
        <f t="shared" si="448"/>
        <v>15.065599999999385</v>
      </c>
      <c r="BM2884" s="147">
        <f t="shared" si="449"/>
        <v>3.5167642694929412E-2</v>
      </c>
      <c r="BN2884" s="130">
        <f t="shared" si="450"/>
        <v>8.0176516431093581E-5</v>
      </c>
      <c r="BO2884" s="130">
        <f t="shared" si="446"/>
        <v>8.0176516431093581E-5</v>
      </c>
      <c r="BP2884" s="122" t="str">
        <f t="shared" si="447"/>
        <v/>
      </c>
    </row>
    <row r="2885" spans="63:68" ht="20.100000000000001" customHeight="1" x14ac:dyDescent="0.25">
      <c r="BK2885" s="130"/>
      <c r="BL2885" s="130">
        <f t="shared" si="448"/>
        <v>15.071999999999385</v>
      </c>
      <c r="BM2885" s="147">
        <f t="shared" si="449"/>
        <v>3.5087466178498318E-2</v>
      </c>
      <c r="BN2885" s="130">
        <f t="shared" si="450"/>
        <v>8.0005247850414851E-5</v>
      </c>
      <c r="BO2885" s="130">
        <f t="shared" si="446"/>
        <v>8.0005247850414851E-5</v>
      </c>
      <c r="BP2885" s="122" t="str">
        <f t="shared" si="447"/>
        <v/>
      </c>
    </row>
    <row r="2886" spans="63:68" ht="20.100000000000001" customHeight="1" x14ac:dyDescent="0.25">
      <c r="BK2886" s="130"/>
      <c r="BL2886" s="130">
        <f t="shared" si="448"/>
        <v>15.078399999999384</v>
      </c>
      <c r="BM2886" s="147">
        <f t="shared" si="449"/>
        <v>3.5007460930647903E-2</v>
      </c>
      <c r="BN2886" s="130">
        <f t="shared" si="450"/>
        <v>7.9834309152128358E-5</v>
      </c>
      <c r="BO2886" s="130">
        <f t="shared" si="446"/>
        <v>7.9834309152128358E-5</v>
      </c>
      <c r="BP2886" s="122" t="str">
        <f t="shared" si="447"/>
        <v/>
      </c>
    </row>
    <row r="2887" spans="63:68" ht="20.100000000000001" customHeight="1" x14ac:dyDescent="0.25">
      <c r="BK2887" s="130"/>
      <c r="BL2887" s="130">
        <f t="shared" si="448"/>
        <v>15.084799999999383</v>
      </c>
      <c r="BM2887" s="147">
        <f t="shared" si="449"/>
        <v>3.4927626621495775E-2</v>
      </c>
      <c r="BN2887" s="130">
        <f t="shared" si="450"/>
        <v>7.9663699815706035E-5</v>
      </c>
      <c r="BO2887" s="130">
        <f t="shared" si="446"/>
        <v>7.9663699815706035E-5</v>
      </c>
      <c r="BP2887" s="122" t="str">
        <f t="shared" si="447"/>
        <v/>
      </c>
    </row>
    <row r="2888" spans="63:68" ht="20.100000000000001" customHeight="1" x14ac:dyDescent="0.25">
      <c r="BK2888" s="130"/>
      <c r="BL2888" s="130">
        <f t="shared" si="448"/>
        <v>15.091199999999382</v>
      </c>
      <c r="BM2888" s="147">
        <f t="shared" si="449"/>
        <v>3.4847962921680069E-2</v>
      </c>
      <c r="BN2888" s="130">
        <f t="shared" si="450"/>
        <v>7.9493419321320646E-5</v>
      </c>
      <c r="BO2888" s="130">
        <f t="shared" si="446"/>
        <v>7.9493419321320646E-5</v>
      </c>
      <c r="BP2888" s="122" t="str">
        <f t="shared" si="447"/>
        <v/>
      </c>
    </row>
    <row r="2889" spans="63:68" ht="20.100000000000001" customHeight="1" x14ac:dyDescent="0.25">
      <c r="BK2889" s="130"/>
      <c r="BL2889" s="130">
        <f t="shared" si="448"/>
        <v>15.097599999999382</v>
      </c>
      <c r="BM2889" s="147">
        <f t="shared" si="449"/>
        <v>3.4768469502358748E-2</v>
      </c>
      <c r="BN2889" s="130">
        <f t="shared" si="450"/>
        <v>7.9323467149117199E-5</v>
      </c>
      <c r="BO2889" s="130">
        <f t="shared" si="446"/>
        <v>7.9323467149117199E-5</v>
      </c>
      <c r="BP2889" s="122" t="str">
        <f t="shared" si="447"/>
        <v/>
      </c>
    </row>
    <row r="2890" spans="63:68" ht="20.100000000000001" customHeight="1" x14ac:dyDescent="0.25">
      <c r="BK2890" s="130"/>
      <c r="BL2890" s="130">
        <f t="shared" si="448"/>
        <v>15.103999999999381</v>
      </c>
      <c r="BM2890" s="147">
        <f t="shared" si="449"/>
        <v>3.4689146035209631E-2</v>
      </c>
      <c r="BN2890" s="130">
        <f t="shared" si="450"/>
        <v>7.9153842779976225E-5</v>
      </c>
      <c r="BO2890" s="130">
        <f t="shared" si="446"/>
        <v>7.9153842779976225E-5</v>
      </c>
      <c r="BP2890" s="122" t="str">
        <f t="shared" si="447"/>
        <v/>
      </c>
    </row>
    <row r="2891" spans="63:68" ht="20.100000000000001" customHeight="1" x14ac:dyDescent="0.25">
      <c r="BK2891" s="130"/>
      <c r="BL2891" s="130">
        <f t="shared" si="448"/>
        <v>15.11039999999938</v>
      </c>
      <c r="BM2891" s="147">
        <f t="shared" si="449"/>
        <v>3.4609992192429655E-2</v>
      </c>
      <c r="BN2891" s="130">
        <f t="shared" si="450"/>
        <v>7.8984545695187647E-5</v>
      </c>
      <c r="BO2891" s="130">
        <f t="shared" si="446"/>
        <v>7.8984545695187647E-5</v>
      </c>
      <c r="BP2891" s="122" t="str">
        <f t="shared" si="447"/>
        <v/>
      </c>
    </row>
    <row r="2892" spans="63:68" ht="20.100000000000001" customHeight="1" x14ac:dyDescent="0.25">
      <c r="BK2892" s="130"/>
      <c r="BL2892" s="130">
        <f t="shared" si="448"/>
        <v>15.11679999999938</v>
      </c>
      <c r="BM2892" s="147">
        <f t="shared" si="449"/>
        <v>3.4531007646734467E-2</v>
      </c>
      <c r="BN2892" s="130">
        <f t="shared" si="450"/>
        <v>7.8815575376478542E-5</v>
      </c>
      <c r="BO2892" s="130">
        <f t="shared" si="446"/>
        <v>7.8815575376478542E-5</v>
      </c>
      <c r="BP2892" s="122" t="str">
        <f t="shared" si="447"/>
        <v/>
      </c>
    </row>
    <row r="2893" spans="63:68" ht="20.100000000000001" customHeight="1" x14ac:dyDescent="0.25">
      <c r="BK2893" s="130"/>
      <c r="BL2893" s="130">
        <f t="shared" si="448"/>
        <v>15.123199999999379</v>
      </c>
      <c r="BM2893" s="147">
        <f t="shared" si="449"/>
        <v>3.4452192071357989E-2</v>
      </c>
      <c r="BN2893" s="130">
        <f t="shared" si="450"/>
        <v>7.8646931305860479E-5</v>
      </c>
      <c r="BO2893" s="130">
        <f t="shared" si="446"/>
        <v>7.8646931305860479E-5</v>
      </c>
      <c r="BP2893" s="122" t="str">
        <f t="shared" si="447"/>
        <v/>
      </c>
    </row>
    <row r="2894" spans="63:68" ht="20.100000000000001" customHeight="1" x14ac:dyDescent="0.25">
      <c r="BK2894" s="130"/>
      <c r="BL2894" s="130">
        <f t="shared" si="448"/>
        <v>15.129599999999378</v>
      </c>
      <c r="BM2894" s="147">
        <f t="shared" si="449"/>
        <v>3.4373545140052128E-2</v>
      </c>
      <c r="BN2894" s="130">
        <f t="shared" si="450"/>
        <v>7.8478612966011163E-5</v>
      </c>
      <c r="BO2894" s="130">
        <f t="shared" si="446"/>
        <v>7.8478612966011163E-5</v>
      </c>
      <c r="BP2894" s="122" t="str">
        <f t="shared" si="447"/>
        <v/>
      </c>
    </row>
    <row r="2895" spans="63:68" ht="20.100000000000001" customHeight="1" x14ac:dyDescent="0.25">
      <c r="BK2895" s="130"/>
      <c r="BL2895" s="130">
        <f t="shared" si="448"/>
        <v>15.135999999999378</v>
      </c>
      <c r="BM2895" s="147">
        <f t="shared" si="449"/>
        <v>3.4295066527086117E-2</v>
      </c>
      <c r="BN2895" s="130">
        <f t="shared" si="450"/>
        <v>7.8310619839878914E-5</v>
      </c>
      <c r="BO2895" s="130">
        <f t="shared" si="446"/>
        <v>7.8310619839878914E-5</v>
      </c>
      <c r="BP2895" s="122" t="str">
        <f t="shared" si="447"/>
        <v/>
      </c>
    </row>
    <row r="2896" spans="63:68" ht="20.100000000000001" customHeight="1" x14ac:dyDescent="0.25">
      <c r="BK2896" s="130"/>
      <c r="BL2896" s="130">
        <f t="shared" si="448"/>
        <v>15.142399999999377</v>
      </c>
      <c r="BM2896" s="147">
        <f t="shared" si="449"/>
        <v>3.4216755907246238E-2</v>
      </c>
      <c r="BN2896" s="130">
        <f t="shared" si="450"/>
        <v>7.8142951410981043E-5</v>
      </c>
      <c r="BO2896" s="130">
        <f t="shared" si="446"/>
        <v>7.8142951410981043E-5</v>
      </c>
      <c r="BP2896" s="122" t="str">
        <f t="shared" si="447"/>
        <v/>
      </c>
    </row>
    <row r="2897" spans="63:68" ht="20.100000000000001" customHeight="1" x14ac:dyDescent="0.25">
      <c r="BK2897" s="130"/>
      <c r="BL2897" s="130">
        <f t="shared" si="448"/>
        <v>15.148799999999376</v>
      </c>
      <c r="BM2897" s="147">
        <f t="shared" si="449"/>
        <v>3.4138612955835257E-2</v>
      </c>
      <c r="BN2897" s="130">
        <f t="shared" si="450"/>
        <v>7.7975607163230376E-5</v>
      </c>
      <c r="BO2897" s="130">
        <f t="shared" si="446"/>
        <v>7.7975607163230376E-5</v>
      </c>
      <c r="BP2897" s="122" t="str">
        <f t="shared" si="447"/>
        <v/>
      </c>
    </row>
    <row r="2898" spans="63:68" ht="20.100000000000001" customHeight="1" x14ac:dyDescent="0.25">
      <c r="BK2898" s="130"/>
      <c r="BL2898" s="130">
        <f t="shared" si="448"/>
        <v>15.155199999999375</v>
      </c>
      <c r="BM2898" s="147">
        <f t="shared" si="449"/>
        <v>3.4060637348672027E-2</v>
      </c>
      <c r="BN2898" s="130">
        <f t="shared" si="450"/>
        <v>7.780858658078954E-5</v>
      </c>
      <c r="BO2898" s="130">
        <f t="shared" ref="BO2898:BO2961" si="451">IF(BM2898&lt;(1-$BK$534),BN2898,"")</f>
        <v>7.780858658078954E-5</v>
      </c>
      <c r="BP2898" s="122" t="str">
        <f t="shared" ref="BP2898:BP2961" si="452">IF(BM2898&lt;(1-$BK$540),BN2898,"")</f>
        <v/>
      </c>
    </row>
    <row r="2899" spans="63:68" ht="20.100000000000001" customHeight="1" x14ac:dyDescent="0.25">
      <c r="BK2899" s="130"/>
      <c r="BL2899" s="130">
        <f t="shared" ref="BL2899:BL2962" si="453">BL2898+$BO$526</f>
        <v>15.161599999999375</v>
      </c>
      <c r="BM2899" s="147">
        <f t="shared" ref="BM2899:BM2962" si="454">_xlfn.CHISQ.DIST.RT(BL2899,7)</f>
        <v>3.3982828762091237E-2</v>
      </c>
      <c r="BN2899" s="130">
        <f t="shared" ref="BN2899:BN2962" si="455">BM2899-BM2900</f>
        <v>7.7641889148653831E-5</v>
      </c>
      <c r="BO2899" s="130">
        <f t="shared" si="451"/>
        <v>7.7641889148653831E-5</v>
      </c>
      <c r="BP2899" s="122" t="str">
        <f t="shared" si="452"/>
        <v/>
      </c>
    </row>
    <row r="2900" spans="63:68" ht="20.100000000000001" customHeight="1" x14ac:dyDescent="0.25">
      <c r="BK2900" s="130"/>
      <c r="BL2900" s="130">
        <f t="shared" si="453"/>
        <v>15.167999999999374</v>
      </c>
      <c r="BM2900" s="147">
        <f t="shared" si="454"/>
        <v>3.3905186872942583E-2</v>
      </c>
      <c r="BN2900" s="130">
        <f t="shared" si="455"/>
        <v>7.7475514351964259E-5</v>
      </c>
      <c r="BO2900" s="130">
        <f t="shared" si="451"/>
        <v>7.7475514351964259E-5</v>
      </c>
      <c r="BP2900" s="122" t="str">
        <f t="shared" si="452"/>
        <v/>
      </c>
    </row>
    <row r="2901" spans="63:68" ht="20.100000000000001" customHeight="1" x14ac:dyDescent="0.25">
      <c r="BK2901" s="130"/>
      <c r="BL2901" s="130">
        <f t="shared" si="453"/>
        <v>15.174399999999373</v>
      </c>
      <c r="BM2901" s="147">
        <f t="shared" si="454"/>
        <v>3.3827711358590619E-2</v>
      </c>
      <c r="BN2901" s="130">
        <f t="shared" si="455"/>
        <v>7.730946167652103E-5</v>
      </c>
      <c r="BO2901" s="130">
        <f t="shared" si="451"/>
        <v>7.730946167652103E-5</v>
      </c>
      <c r="BP2901" s="122" t="str">
        <f t="shared" si="452"/>
        <v/>
      </c>
    </row>
    <row r="2902" spans="63:68" ht="20.100000000000001" customHeight="1" x14ac:dyDescent="0.25">
      <c r="BK2902" s="130"/>
      <c r="BL2902" s="130">
        <f t="shared" si="453"/>
        <v>15.180799999999373</v>
      </c>
      <c r="BM2902" s="147">
        <f t="shared" si="454"/>
        <v>3.3750401896914098E-2</v>
      </c>
      <c r="BN2902" s="130">
        <f t="shared" si="455"/>
        <v>7.7143730608221495E-5</v>
      </c>
      <c r="BO2902" s="130">
        <f t="shared" si="451"/>
        <v>7.7143730608221495E-5</v>
      </c>
      <c r="BP2902" s="122" t="str">
        <f t="shared" si="452"/>
        <v/>
      </c>
    </row>
    <row r="2903" spans="63:68" ht="20.100000000000001" customHeight="1" x14ac:dyDescent="0.25">
      <c r="BK2903" s="130"/>
      <c r="BL2903" s="130">
        <f t="shared" si="453"/>
        <v>15.187199999999372</v>
      </c>
      <c r="BM2903" s="147">
        <f t="shared" si="454"/>
        <v>3.3673258166305876E-2</v>
      </c>
      <c r="BN2903" s="130">
        <f t="shared" si="455"/>
        <v>7.6978320633858122E-5</v>
      </c>
      <c r="BO2903" s="130">
        <f t="shared" si="451"/>
        <v>7.6978320633858122E-5</v>
      </c>
      <c r="BP2903" s="122" t="str">
        <f t="shared" si="452"/>
        <v/>
      </c>
    </row>
    <row r="2904" spans="63:68" ht="20.100000000000001" customHeight="1" x14ac:dyDescent="0.25">
      <c r="BK2904" s="130"/>
      <c r="BL2904" s="130">
        <f t="shared" si="453"/>
        <v>15.193599999999371</v>
      </c>
      <c r="BM2904" s="147">
        <f t="shared" si="454"/>
        <v>3.3596279845672018E-2</v>
      </c>
      <c r="BN2904" s="130">
        <f t="shared" si="455"/>
        <v>7.681323124040379E-5</v>
      </c>
      <c r="BO2904" s="130">
        <f t="shared" si="451"/>
        <v>7.681323124040379E-5</v>
      </c>
      <c r="BP2904" s="122" t="str">
        <f t="shared" si="452"/>
        <v/>
      </c>
    </row>
    <row r="2905" spans="63:68" ht="20.100000000000001" customHeight="1" x14ac:dyDescent="0.25">
      <c r="BK2905" s="130"/>
      <c r="BL2905" s="130">
        <f t="shared" si="453"/>
        <v>15.19999999999937</v>
      </c>
      <c r="BM2905" s="147">
        <f t="shared" si="454"/>
        <v>3.3519466614431614E-2</v>
      </c>
      <c r="BN2905" s="130">
        <f t="shared" si="455"/>
        <v>7.6648461915351795E-5</v>
      </c>
      <c r="BO2905" s="130">
        <f t="shared" si="451"/>
        <v>7.6648461915351795E-5</v>
      </c>
      <c r="BP2905" s="122" t="str">
        <f t="shared" si="452"/>
        <v/>
      </c>
    </row>
    <row r="2906" spans="63:68" ht="20.100000000000001" customHeight="1" x14ac:dyDescent="0.25">
      <c r="BK2906" s="130"/>
      <c r="BL2906" s="130">
        <f t="shared" si="453"/>
        <v>15.20639999999937</v>
      </c>
      <c r="BM2906" s="147">
        <f t="shared" si="454"/>
        <v>3.3442818152516263E-2</v>
      </c>
      <c r="BN2906" s="130">
        <f t="shared" si="455"/>
        <v>7.6484012146584013E-5</v>
      </c>
      <c r="BO2906" s="130">
        <f t="shared" si="451"/>
        <v>7.6484012146584013E-5</v>
      </c>
      <c r="BP2906" s="122" t="str">
        <f t="shared" si="452"/>
        <v/>
      </c>
    </row>
    <row r="2907" spans="63:68" ht="20.100000000000001" customHeight="1" x14ac:dyDescent="0.25">
      <c r="BK2907" s="130"/>
      <c r="BL2907" s="130">
        <f t="shared" si="453"/>
        <v>15.212799999999369</v>
      </c>
      <c r="BM2907" s="147">
        <f t="shared" si="454"/>
        <v>3.3366334140369679E-2</v>
      </c>
      <c r="BN2907" s="130">
        <f t="shared" si="455"/>
        <v>7.6319881422558244E-5</v>
      </c>
      <c r="BO2907" s="130">
        <f t="shared" si="451"/>
        <v>7.6319881422558244E-5</v>
      </c>
      <c r="BP2907" s="122" t="str">
        <f t="shared" si="452"/>
        <v/>
      </c>
    </row>
    <row r="2908" spans="63:68" ht="20.100000000000001" customHeight="1" x14ac:dyDescent="0.25">
      <c r="BK2908" s="130"/>
      <c r="BL2908" s="130">
        <f t="shared" si="453"/>
        <v>15.219199999999368</v>
      </c>
      <c r="BM2908" s="147">
        <f t="shared" si="454"/>
        <v>3.329001425894712E-2</v>
      </c>
      <c r="BN2908" s="130">
        <f t="shared" si="455"/>
        <v>7.6156069232113932E-5</v>
      </c>
      <c r="BO2908" s="130">
        <f t="shared" si="451"/>
        <v>7.6156069232113932E-5</v>
      </c>
      <c r="BP2908" s="122" t="str">
        <f t="shared" si="452"/>
        <v/>
      </c>
    </row>
    <row r="2909" spans="63:68" ht="20.100000000000001" customHeight="1" x14ac:dyDescent="0.25">
      <c r="BK2909" s="130"/>
      <c r="BL2909" s="130">
        <f t="shared" si="453"/>
        <v>15.225599999999368</v>
      </c>
      <c r="BM2909" s="147">
        <f t="shared" si="454"/>
        <v>3.3213858189715006E-2</v>
      </c>
      <c r="BN2909" s="130">
        <f t="shared" si="455"/>
        <v>7.5992575064548484E-5</v>
      </c>
      <c r="BO2909" s="130">
        <f t="shared" si="451"/>
        <v>7.5992575064548484E-5</v>
      </c>
      <c r="BP2909" s="122" t="str">
        <f t="shared" si="452"/>
        <v/>
      </c>
    </row>
    <row r="2910" spans="63:68" ht="20.100000000000001" customHeight="1" x14ac:dyDescent="0.25">
      <c r="BK2910" s="130"/>
      <c r="BL2910" s="130">
        <f t="shared" si="453"/>
        <v>15.231999999999367</v>
      </c>
      <c r="BM2910" s="147">
        <f t="shared" si="454"/>
        <v>3.3137865614650458E-2</v>
      </c>
      <c r="BN2910" s="130">
        <f t="shared" si="455"/>
        <v>7.5829398409603399E-5</v>
      </c>
      <c r="BO2910" s="130">
        <f t="shared" si="451"/>
        <v>7.5829398409603399E-5</v>
      </c>
      <c r="BP2910" s="122" t="str">
        <f t="shared" si="452"/>
        <v/>
      </c>
    </row>
    <row r="2911" spans="63:68" ht="20.100000000000001" customHeight="1" x14ac:dyDescent="0.25">
      <c r="BK2911" s="130"/>
      <c r="BL2911" s="130">
        <f t="shared" si="453"/>
        <v>15.238399999999366</v>
      </c>
      <c r="BM2911" s="147">
        <f t="shared" si="454"/>
        <v>3.3062036216240855E-2</v>
      </c>
      <c r="BN2911" s="130">
        <f t="shared" si="455"/>
        <v>7.5666538757561408E-5</v>
      </c>
      <c r="BO2911" s="130">
        <f t="shared" si="451"/>
        <v>7.5666538757561408E-5</v>
      </c>
      <c r="BP2911" s="122" t="str">
        <f t="shared" si="452"/>
        <v/>
      </c>
    </row>
    <row r="2912" spans="63:68" ht="20.100000000000001" customHeight="1" x14ac:dyDescent="0.25">
      <c r="BK2912" s="130"/>
      <c r="BL2912" s="130">
        <f t="shared" si="453"/>
        <v>15.244799999999366</v>
      </c>
      <c r="BM2912" s="147">
        <f t="shared" si="454"/>
        <v>3.2986369677483293E-2</v>
      </c>
      <c r="BN2912" s="130">
        <f t="shared" si="455"/>
        <v>7.5503995598982798E-5</v>
      </c>
      <c r="BO2912" s="130">
        <f t="shared" si="451"/>
        <v>7.5503995598982798E-5</v>
      </c>
      <c r="BP2912" s="122" t="str">
        <f t="shared" si="452"/>
        <v/>
      </c>
    </row>
    <row r="2913" spans="63:68" ht="20.100000000000001" customHeight="1" x14ac:dyDescent="0.25">
      <c r="BK2913" s="130"/>
      <c r="BL2913" s="130">
        <f t="shared" si="453"/>
        <v>15.251199999999365</v>
      </c>
      <c r="BM2913" s="147">
        <f t="shared" si="454"/>
        <v>3.291086568188431E-2</v>
      </c>
      <c r="BN2913" s="130">
        <f t="shared" si="455"/>
        <v>7.5341768425156441E-5</v>
      </c>
      <c r="BO2913" s="130">
        <f t="shared" si="451"/>
        <v>7.5341768425156441E-5</v>
      </c>
      <c r="BP2913" s="122" t="str">
        <f t="shared" si="452"/>
        <v/>
      </c>
    </row>
    <row r="2914" spans="63:68" ht="20.100000000000001" customHeight="1" x14ac:dyDescent="0.25">
      <c r="BK2914" s="130"/>
      <c r="BL2914" s="130">
        <f t="shared" si="453"/>
        <v>15.257599999999364</v>
      </c>
      <c r="BM2914" s="147">
        <f t="shared" si="454"/>
        <v>3.2835523913459154E-2</v>
      </c>
      <c r="BN2914" s="130">
        <f t="shared" si="455"/>
        <v>7.5179856727607131E-5</v>
      </c>
      <c r="BO2914" s="130">
        <f t="shared" si="451"/>
        <v>7.5179856727607131E-5</v>
      </c>
      <c r="BP2914" s="122" t="str">
        <f t="shared" si="452"/>
        <v/>
      </c>
    </row>
    <row r="2915" spans="63:68" ht="20.100000000000001" customHeight="1" x14ac:dyDescent="0.25">
      <c r="BK2915" s="130"/>
      <c r="BL2915" s="130">
        <f t="shared" si="453"/>
        <v>15.263999999999363</v>
      </c>
      <c r="BM2915" s="147">
        <f t="shared" si="454"/>
        <v>3.2760344056731547E-2</v>
      </c>
      <c r="BN2915" s="130">
        <f t="shared" si="455"/>
        <v>7.5018259998345382E-5</v>
      </c>
      <c r="BO2915" s="130">
        <f t="shared" si="451"/>
        <v>7.5018259998345382E-5</v>
      </c>
      <c r="BP2915" s="122" t="str">
        <f t="shared" si="452"/>
        <v/>
      </c>
    </row>
    <row r="2916" spans="63:68" ht="20.100000000000001" customHeight="1" x14ac:dyDescent="0.25">
      <c r="BK2916" s="130"/>
      <c r="BL2916" s="130">
        <f t="shared" si="453"/>
        <v>15.270399999999363</v>
      </c>
      <c r="BM2916" s="147">
        <f t="shared" si="454"/>
        <v>3.2685325796733201E-2</v>
      </c>
      <c r="BN2916" s="130">
        <f t="shared" si="455"/>
        <v>7.485697773002703E-5</v>
      </c>
      <c r="BO2916" s="130">
        <f t="shared" si="451"/>
        <v>7.485697773002703E-5</v>
      </c>
      <c r="BP2916" s="122" t="str">
        <f t="shared" si="452"/>
        <v/>
      </c>
    </row>
    <row r="2917" spans="63:68" ht="20.100000000000001" customHeight="1" x14ac:dyDescent="0.25">
      <c r="BK2917" s="130"/>
      <c r="BL2917" s="130">
        <f t="shared" si="453"/>
        <v>15.276799999999362</v>
      </c>
      <c r="BM2917" s="147">
        <f t="shared" si="454"/>
        <v>3.2610468819003174E-2</v>
      </c>
      <c r="BN2917" s="130">
        <f t="shared" si="455"/>
        <v>7.4696009415543829E-5</v>
      </c>
      <c r="BO2917" s="130">
        <f t="shared" si="451"/>
        <v>7.4696009415543829E-5</v>
      </c>
      <c r="BP2917" s="122" t="str">
        <f t="shared" si="452"/>
        <v/>
      </c>
    </row>
    <row r="2918" spans="63:68" ht="20.100000000000001" customHeight="1" x14ac:dyDescent="0.25">
      <c r="BK2918" s="130"/>
      <c r="BL2918" s="130">
        <f t="shared" si="453"/>
        <v>15.283199999999361</v>
      </c>
      <c r="BM2918" s="147">
        <f t="shared" si="454"/>
        <v>3.2535772809587631E-2</v>
      </c>
      <c r="BN2918" s="130">
        <f t="shared" si="455"/>
        <v>7.4535354548377342E-5</v>
      </c>
      <c r="BO2918" s="130">
        <f t="shared" si="451"/>
        <v>7.4535354548377342E-5</v>
      </c>
      <c r="BP2918" s="122" t="str">
        <f t="shared" si="452"/>
        <v/>
      </c>
    </row>
    <row r="2919" spans="63:68" ht="20.100000000000001" customHeight="1" x14ac:dyDescent="0.25">
      <c r="BK2919" s="130"/>
      <c r="BL2919" s="130">
        <f t="shared" si="453"/>
        <v>15.289599999999361</v>
      </c>
      <c r="BM2919" s="147">
        <f t="shared" si="454"/>
        <v>3.2461237455039253E-2</v>
      </c>
      <c r="BN2919" s="130">
        <f t="shared" si="455"/>
        <v>7.4375012622411585E-5</v>
      </c>
      <c r="BO2919" s="130">
        <f t="shared" si="451"/>
        <v>7.4375012622411585E-5</v>
      </c>
      <c r="BP2919" s="122" t="str">
        <f t="shared" si="452"/>
        <v/>
      </c>
    </row>
    <row r="2920" spans="63:68" ht="20.100000000000001" customHeight="1" x14ac:dyDescent="0.25">
      <c r="BK2920" s="130"/>
      <c r="BL2920" s="130">
        <f t="shared" si="453"/>
        <v>15.29599999999936</v>
      </c>
      <c r="BM2920" s="147">
        <f t="shared" si="454"/>
        <v>3.2386862442416842E-2</v>
      </c>
      <c r="BN2920" s="130">
        <f t="shared" si="455"/>
        <v>7.4214983132099566E-5</v>
      </c>
      <c r="BO2920" s="130">
        <f t="shared" si="451"/>
        <v>7.4214983132099566E-5</v>
      </c>
      <c r="BP2920" s="122" t="str">
        <f t="shared" si="452"/>
        <v/>
      </c>
    </row>
    <row r="2921" spans="63:68" ht="20.100000000000001" customHeight="1" x14ac:dyDescent="0.25">
      <c r="BK2921" s="130"/>
      <c r="BL2921" s="130">
        <f t="shared" si="453"/>
        <v>15.302399999999359</v>
      </c>
      <c r="BM2921" s="147">
        <f t="shared" si="454"/>
        <v>3.2312647459284742E-2</v>
      </c>
      <c r="BN2921" s="130">
        <f t="shared" si="455"/>
        <v>7.4055265572324502E-5</v>
      </c>
      <c r="BO2921" s="130">
        <f t="shared" si="451"/>
        <v>7.4055265572324502E-5</v>
      </c>
      <c r="BP2921" s="122" t="str">
        <f t="shared" si="452"/>
        <v/>
      </c>
    </row>
    <row r="2922" spans="63:68" ht="20.100000000000001" customHeight="1" x14ac:dyDescent="0.25">
      <c r="BK2922" s="130"/>
      <c r="BL2922" s="130">
        <f t="shared" si="453"/>
        <v>15.308799999999358</v>
      </c>
      <c r="BM2922" s="147">
        <f t="shared" si="454"/>
        <v>3.2238592193712418E-2</v>
      </c>
      <c r="BN2922" s="130">
        <f t="shared" si="455"/>
        <v>7.3895859438295741E-5</v>
      </c>
      <c r="BO2922" s="130">
        <f t="shared" si="451"/>
        <v>7.3895859438295741E-5</v>
      </c>
      <c r="BP2922" s="122" t="str">
        <f t="shared" si="452"/>
        <v/>
      </c>
    </row>
    <row r="2923" spans="63:68" ht="20.100000000000001" customHeight="1" x14ac:dyDescent="0.25">
      <c r="BK2923" s="130"/>
      <c r="BL2923" s="130">
        <f t="shared" si="453"/>
        <v>15.315199999999358</v>
      </c>
      <c r="BM2923" s="147">
        <f t="shared" si="454"/>
        <v>3.2164696334274122E-2</v>
      </c>
      <c r="BN2923" s="130">
        <f t="shared" si="455"/>
        <v>7.3736764225916518E-5</v>
      </c>
      <c r="BO2923" s="130">
        <f t="shared" si="451"/>
        <v>7.3736764225916518E-5</v>
      </c>
      <c r="BP2923" s="122" t="str">
        <f t="shared" si="452"/>
        <v/>
      </c>
    </row>
    <row r="2924" spans="63:68" ht="20.100000000000001" customHeight="1" x14ac:dyDescent="0.25">
      <c r="BK2924" s="130"/>
      <c r="BL2924" s="130">
        <f t="shared" si="453"/>
        <v>15.321599999999357</v>
      </c>
      <c r="BM2924" s="147">
        <f t="shared" si="454"/>
        <v>3.2090959570048205E-2</v>
      </c>
      <c r="BN2924" s="130">
        <f t="shared" si="455"/>
        <v>7.3577979431298235E-5</v>
      </c>
      <c r="BO2924" s="130">
        <f t="shared" si="451"/>
        <v>7.3577979431298235E-5</v>
      </c>
      <c r="BP2924" s="122" t="str">
        <f t="shared" si="452"/>
        <v/>
      </c>
    </row>
    <row r="2925" spans="63:68" ht="20.100000000000001" customHeight="1" x14ac:dyDescent="0.25">
      <c r="BK2925" s="130"/>
      <c r="BL2925" s="130">
        <f t="shared" si="453"/>
        <v>15.327999999999356</v>
      </c>
      <c r="BM2925" s="147">
        <f t="shared" si="454"/>
        <v>3.2017381590616907E-2</v>
      </c>
      <c r="BN2925" s="130">
        <f t="shared" si="455"/>
        <v>7.3419504551350268E-5</v>
      </c>
      <c r="BO2925" s="130">
        <f t="shared" si="451"/>
        <v>7.3419504551350268E-5</v>
      </c>
      <c r="BP2925" s="122" t="str">
        <f t="shared" si="452"/>
        <v/>
      </c>
    </row>
    <row r="2926" spans="63:68" ht="20.100000000000001" customHeight="1" x14ac:dyDescent="0.25">
      <c r="BK2926" s="130"/>
      <c r="BL2926" s="130">
        <f t="shared" si="453"/>
        <v>15.334399999999356</v>
      </c>
      <c r="BM2926" s="147">
        <f t="shared" si="454"/>
        <v>3.1943962086065557E-2</v>
      </c>
      <c r="BN2926" s="130">
        <f t="shared" si="455"/>
        <v>7.326133908330118E-5</v>
      </c>
      <c r="BO2926" s="130">
        <f t="shared" si="451"/>
        <v>7.326133908330118E-5</v>
      </c>
      <c r="BP2926" s="122" t="str">
        <f t="shared" si="452"/>
        <v/>
      </c>
    </row>
    <row r="2927" spans="63:68" ht="20.100000000000001" customHeight="1" x14ac:dyDescent="0.25">
      <c r="BK2927" s="130"/>
      <c r="BL2927" s="130">
        <f t="shared" si="453"/>
        <v>15.340799999999355</v>
      </c>
      <c r="BM2927" s="147">
        <f t="shared" si="454"/>
        <v>3.1870700746982256E-2</v>
      </c>
      <c r="BN2927" s="130">
        <f t="shared" si="455"/>
        <v>7.310348252455301E-5</v>
      </c>
      <c r="BO2927" s="130">
        <f t="shared" si="451"/>
        <v>7.310348252455301E-5</v>
      </c>
      <c r="BP2927" s="122" t="str">
        <f t="shared" si="452"/>
        <v/>
      </c>
    </row>
    <row r="2928" spans="63:68" ht="20.100000000000001" customHeight="1" x14ac:dyDescent="0.25">
      <c r="BK2928" s="130"/>
      <c r="BL2928" s="130">
        <f t="shared" si="453"/>
        <v>15.347199999999354</v>
      </c>
      <c r="BM2928" s="147">
        <f t="shared" si="454"/>
        <v>3.1797597264457703E-2</v>
      </c>
      <c r="BN2928" s="130">
        <f t="shared" si="455"/>
        <v>7.294593437359026E-5</v>
      </c>
      <c r="BO2928" s="130">
        <f t="shared" si="451"/>
        <v>7.294593437359026E-5</v>
      </c>
      <c r="BP2928" s="122" t="str">
        <f t="shared" si="452"/>
        <v/>
      </c>
    </row>
    <row r="2929" spans="63:68" ht="20.100000000000001" customHeight="1" x14ac:dyDescent="0.25">
      <c r="BK2929" s="130"/>
      <c r="BL2929" s="130">
        <f t="shared" si="453"/>
        <v>15.353599999999354</v>
      </c>
      <c r="BM2929" s="147">
        <f t="shared" si="454"/>
        <v>3.1724651330084112E-2</v>
      </c>
      <c r="BN2929" s="130">
        <f t="shared" si="455"/>
        <v>7.2788694128855802E-5</v>
      </c>
      <c r="BO2929" s="130">
        <f t="shared" si="451"/>
        <v>7.2788694128855802E-5</v>
      </c>
      <c r="BP2929" s="122" t="str">
        <f t="shared" si="452"/>
        <v/>
      </c>
    </row>
    <row r="2930" spans="63:68" ht="20.100000000000001" customHeight="1" x14ac:dyDescent="0.25">
      <c r="BK2930" s="130"/>
      <c r="BL2930" s="130">
        <f t="shared" si="453"/>
        <v>15.359999999999353</v>
      </c>
      <c r="BM2930" s="147">
        <f t="shared" si="454"/>
        <v>3.1651862635955257E-2</v>
      </c>
      <c r="BN2930" s="130">
        <f t="shared" si="455"/>
        <v>7.2631761289541907E-5</v>
      </c>
      <c r="BO2930" s="130">
        <f t="shared" si="451"/>
        <v>7.2631761289541907E-5</v>
      </c>
      <c r="BP2930" s="122" t="str">
        <f t="shared" si="452"/>
        <v/>
      </c>
    </row>
    <row r="2931" spans="63:68" ht="20.100000000000001" customHeight="1" x14ac:dyDescent="0.25">
      <c r="BK2931" s="130"/>
      <c r="BL2931" s="130">
        <f t="shared" si="453"/>
        <v>15.366399999999352</v>
      </c>
      <c r="BM2931" s="147">
        <f t="shared" si="454"/>
        <v>3.1579230874665715E-2</v>
      </c>
      <c r="BN2931" s="130">
        <f t="shared" si="455"/>
        <v>7.2475135355125342E-5</v>
      </c>
      <c r="BO2931" s="130">
        <f t="shared" si="451"/>
        <v>7.2475135355125342E-5</v>
      </c>
      <c r="BP2931" s="122" t="str">
        <f t="shared" si="452"/>
        <v/>
      </c>
    </row>
    <row r="2932" spans="63:68" ht="20.100000000000001" customHeight="1" x14ac:dyDescent="0.25">
      <c r="BK2932" s="130"/>
      <c r="BL2932" s="130">
        <f t="shared" si="453"/>
        <v>15.372799999999351</v>
      </c>
      <c r="BM2932" s="147">
        <f t="shared" si="454"/>
        <v>3.1506755739310589E-2</v>
      </c>
      <c r="BN2932" s="130">
        <f t="shared" si="455"/>
        <v>7.2318815825714311E-5</v>
      </c>
      <c r="BO2932" s="130">
        <f t="shared" si="451"/>
        <v>7.2318815825714311E-5</v>
      </c>
      <c r="BP2932" s="122" t="str">
        <f t="shared" si="452"/>
        <v/>
      </c>
    </row>
    <row r="2933" spans="63:68" ht="20.100000000000001" customHeight="1" x14ac:dyDescent="0.25">
      <c r="BK2933" s="130"/>
      <c r="BL2933" s="130">
        <f t="shared" si="453"/>
        <v>15.379199999999351</v>
      </c>
      <c r="BM2933" s="147">
        <f t="shared" si="454"/>
        <v>3.1434436923484875E-2</v>
      </c>
      <c r="BN2933" s="130">
        <f t="shared" si="455"/>
        <v>7.216280220197907E-5</v>
      </c>
      <c r="BO2933" s="130">
        <f t="shared" si="451"/>
        <v>7.216280220197907E-5</v>
      </c>
      <c r="BP2933" s="122" t="str">
        <f t="shared" si="452"/>
        <v/>
      </c>
    </row>
    <row r="2934" spans="63:68" ht="20.100000000000001" customHeight="1" x14ac:dyDescent="0.25">
      <c r="BK2934" s="130"/>
      <c r="BL2934" s="130">
        <f t="shared" si="453"/>
        <v>15.38559999999935</v>
      </c>
      <c r="BM2934" s="147">
        <f t="shared" si="454"/>
        <v>3.1362274121282896E-2</v>
      </c>
      <c r="BN2934" s="130">
        <f t="shared" si="455"/>
        <v>7.2007093984714776E-5</v>
      </c>
      <c r="BO2934" s="130">
        <f t="shared" si="451"/>
        <v>7.2007093984714776E-5</v>
      </c>
      <c r="BP2934" s="122" t="str">
        <f t="shared" si="452"/>
        <v/>
      </c>
    </row>
    <row r="2935" spans="63:68" ht="20.100000000000001" customHeight="1" x14ac:dyDescent="0.25">
      <c r="BK2935" s="130"/>
      <c r="BL2935" s="130">
        <f t="shared" si="453"/>
        <v>15.391999999999349</v>
      </c>
      <c r="BM2935" s="147">
        <f t="shared" si="454"/>
        <v>3.1290267027298181E-2</v>
      </c>
      <c r="BN2935" s="130">
        <f t="shared" si="455"/>
        <v>7.1851690675545782E-5</v>
      </c>
      <c r="BO2935" s="130">
        <f t="shared" si="451"/>
        <v>7.1851690675545782E-5</v>
      </c>
      <c r="BP2935" s="122" t="str">
        <f t="shared" si="452"/>
        <v/>
      </c>
    </row>
    <row r="2936" spans="63:68" ht="20.100000000000001" customHeight="1" x14ac:dyDescent="0.25">
      <c r="BK2936" s="130"/>
      <c r="BL2936" s="130">
        <f t="shared" si="453"/>
        <v>15.398399999999349</v>
      </c>
      <c r="BM2936" s="147">
        <f t="shared" si="454"/>
        <v>3.1218415336622635E-2</v>
      </c>
      <c r="BN2936" s="130">
        <f t="shared" si="455"/>
        <v>7.1696591776453794E-5</v>
      </c>
      <c r="BO2936" s="130">
        <f t="shared" si="451"/>
        <v>7.1696591776453794E-5</v>
      </c>
      <c r="BP2936" s="122" t="str">
        <f t="shared" si="452"/>
        <v/>
      </c>
    </row>
    <row r="2937" spans="63:68" ht="20.100000000000001" customHeight="1" x14ac:dyDescent="0.25">
      <c r="BK2937" s="130"/>
      <c r="BL2937" s="130">
        <f t="shared" si="453"/>
        <v>15.404799999999348</v>
      </c>
      <c r="BM2937" s="147">
        <f t="shared" si="454"/>
        <v>3.1146718744846182E-2</v>
      </c>
      <c r="BN2937" s="130">
        <f t="shared" si="455"/>
        <v>7.1541796789864609E-5</v>
      </c>
      <c r="BO2937" s="130">
        <f t="shared" si="451"/>
        <v>7.1541796789864609E-5</v>
      </c>
      <c r="BP2937" s="122" t="str">
        <f t="shared" si="452"/>
        <v/>
      </c>
    </row>
    <row r="2938" spans="63:68" ht="20.100000000000001" customHeight="1" x14ac:dyDescent="0.25">
      <c r="BK2938" s="130"/>
      <c r="BL2938" s="130">
        <f t="shared" si="453"/>
        <v>15.411199999999347</v>
      </c>
      <c r="BM2938" s="147">
        <f t="shared" si="454"/>
        <v>3.1075176948056317E-2</v>
      </c>
      <c r="BN2938" s="130">
        <f t="shared" si="455"/>
        <v>7.1387305218661989E-5</v>
      </c>
      <c r="BO2938" s="130">
        <f t="shared" si="451"/>
        <v>7.1387305218661989E-5</v>
      </c>
      <c r="BP2938" s="122" t="str">
        <f t="shared" si="452"/>
        <v/>
      </c>
    </row>
    <row r="2939" spans="63:68" ht="20.100000000000001" customHeight="1" x14ac:dyDescent="0.25">
      <c r="BK2939" s="130"/>
      <c r="BL2939" s="130">
        <f t="shared" si="453"/>
        <v>15.417599999999346</v>
      </c>
      <c r="BM2939" s="147">
        <f t="shared" si="454"/>
        <v>3.1003789642837655E-2</v>
      </c>
      <c r="BN2939" s="130">
        <f t="shared" si="455"/>
        <v>7.1233116566454813E-5</v>
      </c>
      <c r="BO2939" s="130">
        <f t="shared" si="451"/>
        <v>7.1233116566454813E-5</v>
      </c>
      <c r="BP2939" s="122" t="str">
        <f t="shared" si="452"/>
        <v/>
      </c>
    </row>
    <row r="2940" spans="63:68" ht="20.100000000000001" customHeight="1" x14ac:dyDescent="0.25">
      <c r="BK2940" s="130"/>
      <c r="BL2940" s="130">
        <f t="shared" si="453"/>
        <v>15.423999999999346</v>
      </c>
      <c r="BM2940" s="147">
        <f t="shared" si="454"/>
        <v>3.09325565262712E-2</v>
      </c>
      <c r="BN2940" s="130">
        <f t="shared" si="455"/>
        <v>7.1079230336914406E-5</v>
      </c>
      <c r="BO2940" s="130">
        <f t="shared" si="451"/>
        <v>7.1079230336914406E-5</v>
      </c>
      <c r="BP2940" s="122" t="str">
        <f t="shared" si="452"/>
        <v/>
      </c>
    </row>
    <row r="2941" spans="63:68" ht="20.100000000000001" customHeight="1" x14ac:dyDescent="0.25">
      <c r="BK2941" s="130"/>
      <c r="BL2941" s="130">
        <f t="shared" si="453"/>
        <v>15.430399999999345</v>
      </c>
      <c r="BM2941" s="147">
        <f t="shared" si="454"/>
        <v>3.0861477295934286E-2</v>
      </c>
      <c r="BN2941" s="130">
        <f t="shared" si="455"/>
        <v>7.0925646034628032E-5</v>
      </c>
      <c r="BO2941" s="130">
        <f t="shared" si="451"/>
        <v>7.0925646034628032E-5</v>
      </c>
      <c r="BP2941" s="122" t="str">
        <f t="shared" si="452"/>
        <v/>
      </c>
    </row>
    <row r="2942" spans="63:68" ht="20.100000000000001" customHeight="1" x14ac:dyDescent="0.25">
      <c r="BK2942" s="130"/>
      <c r="BL2942" s="130">
        <f t="shared" si="453"/>
        <v>15.436799999999344</v>
      </c>
      <c r="BM2942" s="147">
        <f t="shared" si="454"/>
        <v>3.0790551649899658E-2</v>
      </c>
      <c r="BN2942" s="130">
        <f t="shared" si="455"/>
        <v>7.0772363164380708E-5</v>
      </c>
      <c r="BO2942" s="130">
        <f t="shared" si="451"/>
        <v>7.0772363164380708E-5</v>
      </c>
      <c r="BP2942" s="122" t="str">
        <f t="shared" si="452"/>
        <v/>
      </c>
    </row>
    <row r="2943" spans="63:68" ht="20.100000000000001" customHeight="1" x14ac:dyDescent="0.25">
      <c r="BK2943" s="130"/>
      <c r="BL2943" s="130">
        <f t="shared" si="453"/>
        <v>15.443199999999344</v>
      </c>
      <c r="BM2943" s="147">
        <f t="shared" si="454"/>
        <v>3.0719779286735277E-2</v>
      </c>
      <c r="BN2943" s="130">
        <f t="shared" si="455"/>
        <v>7.0619381231522976E-5</v>
      </c>
      <c r="BO2943" s="130">
        <f t="shared" si="451"/>
        <v>7.0619381231522976E-5</v>
      </c>
      <c r="BP2943" s="122" t="str">
        <f t="shared" si="452"/>
        <v/>
      </c>
    </row>
    <row r="2944" spans="63:68" ht="20.100000000000001" customHeight="1" x14ac:dyDescent="0.25">
      <c r="BK2944" s="130"/>
      <c r="BL2944" s="130">
        <f t="shared" si="453"/>
        <v>15.449599999999343</v>
      </c>
      <c r="BM2944" s="147">
        <f t="shared" si="454"/>
        <v>3.0649159905503754E-2</v>
      </c>
      <c r="BN2944" s="130">
        <f t="shared" si="455"/>
        <v>7.0466699741911915E-5</v>
      </c>
      <c r="BO2944" s="130">
        <f t="shared" si="451"/>
        <v>7.0466699741911915E-5</v>
      </c>
      <c r="BP2944" s="122" t="str">
        <f t="shared" si="452"/>
        <v/>
      </c>
    </row>
    <row r="2945" spans="63:68" ht="20.100000000000001" customHeight="1" x14ac:dyDescent="0.25">
      <c r="BK2945" s="130"/>
      <c r="BL2945" s="130">
        <f t="shared" si="453"/>
        <v>15.455999999999342</v>
      </c>
      <c r="BM2945" s="147">
        <f t="shared" si="454"/>
        <v>3.0578693205761842E-2</v>
      </c>
      <c r="BN2945" s="130">
        <f t="shared" si="455"/>
        <v>7.0314318201963183E-5</v>
      </c>
      <c r="BO2945" s="130">
        <f t="shared" si="451"/>
        <v>7.0314318201963183E-5</v>
      </c>
      <c r="BP2945" s="122" t="str">
        <f t="shared" si="452"/>
        <v/>
      </c>
    </row>
    <row r="2946" spans="63:68" ht="20.100000000000001" customHeight="1" x14ac:dyDescent="0.25">
      <c r="BK2946" s="130"/>
      <c r="BL2946" s="130">
        <f t="shared" si="453"/>
        <v>15.462399999999342</v>
      </c>
      <c r="BM2946" s="147">
        <f t="shared" si="454"/>
        <v>3.0508378887559879E-2</v>
      </c>
      <c r="BN2946" s="130">
        <f t="shared" si="455"/>
        <v>7.0162236118449794E-5</v>
      </c>
      <c r="BO2946" s="130">
        <f t="shared" si="451"/>
        <v>7.0162236118449794E-5</v>
      </c>
      <c r="BP2946" s="122" t="str">
        <f t="shared" si="452"/>
        <v/>
      </c>
    </row>
    <row r="2947" spans="63:68" ht="20.100000000000001" customHeight="1" x14ac:dyDescent="0.25">
      <c r="BK2947" s="130"/>
      <c r="BL2947" s="130">
        <f t="shared" si="453"/>
        <v>15.468799999999341</v>
      </c>
      <c r="BM2947" s="147">
        <f t="shared" si="454"/>
        <v>3.0438216651441429E-2</v>
      </c>
      <c r="BN2947" s="130">
        <f t="shared" si="455"/>
        <v>7.0010452998675587E-5</v>
      </c>
      <c r="BO2947" s="130">
        <f t="shared" si="451"/>
        <v>7.0010452998675587E-5</v>
      </c>
      <c r="BP2947" s="122" t="str">
        <f t="shared" si="452"/>
        <v/>
      </c>
    </row>
    <row r="2948" spans="63:68" ht="20.100000000000001" customHeight="1" x14ac:dyDescent="0.25">
      <c r="BK2948" s="130"/>
      <c r="BL2948" s="130">
        <f t="shared" si="453"/>
        <v>15.47519999999934</v>
      </c>
      <c r="BM2948" s="147">
        <f t="shared" si="454"/>
        <v>3.0368206198442754E-2</v>
      </c>
      <c r="BN2948" s="130">
        <f t="shared" si="455"/>
        <v>6.985896835044747E-5</v>
      </c>
      <c r="BO2948" s="130">
        <f t="shared" si="451"/>
        <v>6.985896835044747E-5</v>
      </c>
      <c r="BP2948" s="122" t="str">
        <f t="shared" si="452"/>
        <v/>
      </c>
    </row>
    <row r="2949" spans="63:68" ht="20.100000000000001" customHeight="1" x14ac:dyDescent="0.25">
      <c r="BK2949" s="130"/>
      <c r="BL2949" s="130">
        <f t="shared" si="453"/>
        <v>15.481599999999339</v>
      </c>
      <c r="BM2949" s="147">
        <f t="shared" si="454"/>
        <v>3.0298347230092306E-2</v>
      </c>
      <c r="BN2949" s="130">
        <f t="shared" si="455"/>
        <v>6.9707781682148279E-5</v>
      </c>
      <c r="BO2949" s="130">
        <f t="shared" si="451"/>
        <v>6.9707781682148279E-5</v>
      </c>
      <c r="BP2949" s="122" t="str">
        <f t="shared" si="452"/>
        <v/>
      </c>
    </row>
    <row r="2950" spans="63:68" ht="20.100000000000001" customHeight="1" x14ac:dyDescent="0.25">
      <c r="BK2950" s="130"/>
      <c r="BL2950" s="130">
        <f t="shared" si="453"/>
        <v>15.487999999999339</v>
      </c>
      <c r="BM2950" s="147">
        <f t="shared" si="454"/>
        <v>3.0228639448410158E-2</v>
      </c>
      <c r="BN2950" s="130">
        <f t="shared" si="455"/>
        <v>6.9556892502400242E-5</v>
      </c>
      <c r="BO2950" s="130">
        <f t="shared" si="451"/>
        <v>6.9556892502400242E-5</v>
      </c>
      <c r="BP2950" s="122" t="str">
        <f t="shared" si="452"/>
        <v/>
      </c>
    </row>
    <row r="2951" spans="63:68" ht="20.100000000000001" customHeight="1" x14ac:dyDescent="0.25">
      <c r="BK2951" s="130"/>
      <c r="BL2951" s="130">
        <f t="shared" si="453"/>
        <v>15.494399999999338</v>
      </c>
      <c r="BM2951" s="147">
        <f t="shared" si="454"/>
        <v>3.0159082555907758E-2</v>
      </c>
      <c r="BN2951" s="130">
        <f t="shared" si="455"/>
        <v>6.9406300320616621E-5</v>
      </c>
      <c r="BO2951" s="130">
        <f t="shared" si="451"/>
        <v>6.9406300320616621E-5</v>
      </c>
      <c r="BP2951" s="122" t="str">
        <f t="shared" si="452"/>
        <v/>
      </c>
    </row>
    <row r="2952" spans="63:68" ht="20.100000000000001" customHeight="1" x14ac:dyDescent="0.25">
      <c r="BK2952" s="130"/>
      <c r="BL2952" s="130">
        <f t="shared" si="453"/>
        <v>15.500799999999337</v>
      </c>
      <c r="BM2952" s="147">
        <f t="shared" si="454"/>
        <v>3.0089676255587141E-2</v>
      </c>
      <c r="BN2952" s="130">
        <f t="shared" si="455"/>
        <v>6.9256004646585378E-5</v>
      </c>
      <c r="BO2952" s="130">
        <f t="shared" si="451"/>
        <v>6.9256004646585378E-5</v>
      </c>
      <c r="BP2952" s="122" t="str">
        <f t="shared" si="452"/>
        <v/>
      </c>
    </row>
    <row r="2953" spans="63:68" ht="20.100000000000001" customHeight="1" x14ac:dyDescent="0.25">
      <c r="BK2953" s="130"/>
      <c r="BL2953" s="130">
        <f t="shared" si="453"/>
        <v>15.507199999999337</v>
      </c>
      <c r="BM2953" s="147">
        <f t="shared" si="454"/>
        <v>3.0020420250940556E-2</v>
      </c>
      <c r="BN2953" s="130">
        <f t="shared" si="455"/>
        <v>6.9106004990458769E-5</v>
      </c>
      <c r="BO2953" s="130">
        <f t="shared" si="451"/>
        <v>6.9106004990458769E-5</v>
      </c>
      <c r="BP2953" s="122" t="str">
        <f t="shared" si="452"/>
        <v/>
      </c>
    </row>
    <row r="2954" spans="63:68" ht="20.100000000000001" customHeight="1" x14ac:dyDescent="0.25">
      <c r="BK2954" s="130"/>
      <c r="BL2954" s="130">
        <f t="shared" si="453"/>
        <v>15.513599999999336</v>
      </c>
      <c r="BM2954" s="147">
        <f t="shared" si="454"/>
        <v>2.9951314245950097E-2</v>
      </c>
      <c r="BN2954" s="130">
        <f t="shared" si="455"/>
        <v>6.8956300863096814E-5</v>
      </c>
      <c r="BO2954" s="130">
        <f t="shared" si="451"/>
        <v>6.8956300863096814E-5</v>
      </c>
      <c r="BP2954" s="122" t="str">
        <f t="shared" si="452"/>
        <v/>
      </c>
    </row>
    <row r="2955" spans="63:68" ht="20.100000000000001" customHeight="1" x14ac:dyDescent="0.25">
      <c r="BK2955" s="130"/>
      <c r="BL2955" s="130">
        <f t="shared" si="453"/>
        <v>15.519999999999335</v>
      </c>
      <c r="BM2955" s="147">
        <f t="shared" si="454"/>
        <v>2.9882357945087E-2</v>
      </c>
      <c r="BN2955" s="130">
        <f t="shared" si="455"/>
        <v>6.8806891775751583E-5</v>
      </c>
      <c r="BO2955" s="130">
        <f t="shared" si="451"/>
        <v>6.8806891775751583E-5</v>
      </c>
      <c r="BP2955" s="122" t="str">
        <f t="shared" si="452"/>
        <v/>
      </c>
    </row>
    <row r="2956" spans="63:68" ht="20.100000000000001" customHeight="1" x14ac:dyDescent="0.25">
      <c r="BK2956" s="130"/>
      <c r="BL2956" s="130">
        <f t="shared" si="453"/>
        <v>15.526399999999335</v>
      </c>
      <c r="BM2956" s="147">
        <f t="shared" si="454"/>
        <v>2.9813551053311248E-2</v>
      </c>
      <c r="BN2956" s="130">
        <f t="shared" si="455"/>
        <v>6.8657777240112294E-5</v>
      </c>
      <c r="BO2956" s="130">
        <f t="shared" si="451"/>
        <v>6.8657777240112294E-5</v>
      </c>
      <c r="BP2956" s="122" t="str">
        <f t="shared" si="452"/>
        <v/>
      </c>
    </row>
    <row r="2957" spans="63:68" ht="20.100000000000001" customHeight="1" x14ac:dyDescent="0.25">
      <c r="BK2957" s="130"/>
      <c r="BL2957" s="130">
        <f t="shared" si="453"/>
        <v>15.532799999999334</v>
      </c>
      <c r="BM2957" s="147">
        <f t="shared" si="454"/>
        <v>2.9744893276071136E-2</v>
      </c>
      <c r="BN2957" s="130">
        <f t="shared" si="455"/>
        <v>6.8508956768464913E-5</v>
      </c>
      <c r="BO2957" s="130">
        <f t="shared" si="451"/>
        <v>6.8508956768464913E-5</v>
      </c>
      <c r="BP2957" s="122" t="str">
        <f t="shared" si="452"/>
        <v/>
      </c>
    </row>
    <row r="2958" spans="63:68" ht="20.100000000000001" customHeight="1" x14ac:dyDescent="0.25">
      <c r="BK2958" s="130"/>
      <c r="BL2958" s="130">
        <f t="shared" si="453"/>
        <v>15.539199999999333</v>
      </c>
      <c r="BM2958" s="147">
        <f t="shared" si="454"/>
        <v>2.9676384319302671E-2</v>
      </c>
      <c r="BN2958" s="130">
        <f t="shared" si="455"/>
        <v>6.8360429873601941E-5</v>
      </c>
      <c r="BO2958" s="130">
        <f t="shared" si="451"/>
        <v>6.8360429873601941E-5</v>
      </c>
      <c r="BP2958" s="122" t="str">
        <f t="shared" si="452"/>
        <v/>
      </c>
    </row>
    <row r="2959" spans="63:68" ht="20.100000000000001" customHeight="1" x14ac:dyDescent="0.25">
      <c r="BK2959" s="130"/>
      <c r="BL2959" s="130">
        <f t="shared" si="453"/>
        <v>15.545599999999332</v>
      </c>
      <c r="BM2959" s="147">
        <f t="shared" si="454"/>
        <v>2.9608023889429069E-2</v>
      </c>
      <c r="BN2959" s="130">
        <f t="shared" si="455"/>
        <v>6.8212196068676706E-5</v>
      </c>
      <c r="BO2959" s="130">
        <f t="shared" si="451"/>
        <v>6.8212196068676706E-5</v>
      </c>
      <c r="BP2959" s="122" t="str">
        <f t="shared" si="452"/>
        <v/>
      </c>
    </row>
    <row r="2960" spans="63:68" ht="20.100000000000001" customHeight="1" x14ac:dyDescent="0.25">
      <c r="BK2960" s="130"/>
      <c r="BL2960" s="130">
        <f t="shared" si="453"/>
        <v>15.551999999999332</v>
      </c>
      <c r="BM2960" s="147">
        <f t="shared" si="454"/>
        <v>2.9539811693360393E-2</v>
      </c>
      <c r="BN2960" s="130">
        <f t="shared" si="455"/>
        <v>6.8064254867526014E-5</v>
      </c>
      <c r="BO2960" s="130">
        <f t="shared" si="451"/>
        <v>6.8064254867526014E-5</v>
      </c>
      <c r="BP2960" s="122" t="str">
        <f t="shared" si="452"/>
        <v/>
      </c>
    </row>
    <row r="2961" spans="63:68" ht="20.100000000000001" customHeight="1" x14ac:dyDescent="0.25">
      <c r="BK2961" s="130"/>
      <c r="BL2961" s="130">
        <f t="shared" si="453"/>
        <v>15.558399999999331</v>
      </c>
      <c r="BM2961" s="147">
        <f t="shared" si="454"/>
        <v>2.9471747438492867E-2</v>
      </c>
      <c r="BN2961" s="130">
        <f t="shared" si="455"/>
        <v>6.7916605784323208E-5</v>
      </c>
      <c r="BO2961" s="130">
        <f t="shared" si="451"/>
        <v>6.7916605784323208E-5</v>
      </c>
      <c r="BP2961" s="122" t="str">
        <f t="shared" si="452"/>
        <v/>
      </c>
    </row>
    <row r="2962" spans="63:68" ht="20.100000000000001" customHeight="1" x14ac:dyDescent="0.25">
      <c r="BK2962" s="130"/>
      <c r="BL2962" s="130">
        <f t="shared" si="453"/>
        <v>15.56479999999933</v>
      </c>
      <c r="BM2962" s="147">
        <f t="shared" si="454"/>
        <v>2.9403830832708543E-2</v>
      </c>
      <c r="BN2962" s="130">
        <f t="shared" si="455"/>
        <v>6.7769248333838378E-5</v>
      </c>
      <c r="BO2962" s="130">
        <f t="shared" ref="BO2962:BO3025" si="456">IF(BM2962&lt;(1-$BK$534),BN2962,"")</f>
        <v>6.7769248333838378E-5</v>
      </c>
      <c r="BP2962" s="122" t="str">
        <f t="shared" ref="BP2962:BP3025" si="457">IF(BM2962&lt;(1-$BK$540),BN2962,"")</f>
        <v/>
      </c>
    </row>
    <row r="2963" spans="63:68" ht="20.100000000000001" customHeight="1" x14ac:dyDescent="0.25">
      <c r="BK2963" s="130"/>
      <c r="BL2963" s="130">
        <f t="shared" ref="BL2963:BL3026" si="458">BL2962+$BO$526</f>
        <v>15.57119999999933</v>
      </c>
      <c r="BM2963" s="147">
        <f t="shared" ref="BM2963:BM3026" si="459">_xlfn.CHISQ.DIST.RT(BL2963,7)</f>
        <v>2.9336061584374705E-2</v>
      </c>
      <c r="BN2963" s="130">
        <f t="shared" ref="BN2963:BN3026" si="460">BM2963-BM2964</f>
        <v>6.7622182031306516E-5</v>
      </c>
      <c r="BO2963" s="130">
        <f t="shared" si="456"/>
        <v>6.7622182031306516E-5</v>
      </c>
      <c r="BP2963" s="122" t="str">
        <f t="shared" si="457"/>
        <v/>
      </c>
    </row>
    <row r="2964" spans="63:68" ht="20.100000000000001" customHeight="1" x14ac:dyDescent="0.25">
      <c r="BK2964" s="130"/>
      <c r="BL2964" s="130">
        <f t="shared" si="458"/>
        <v>15.577599999999329</v>
      </c>
      <c r="BM2964" s="147">
        <f t="shared" si="459"/>
        <v>2.9268439402343398E-2</v>
      </c>
      <c r="BN2964" s="130">
        <f t="shared" si="460"/>
        <v>6.7475406392427523E-5</v>
      </c>
      <c r="BO2964" s="130">
        <f t="shared" si="456"/>
        <v>6.7475406392427523E-5</v>
      </c>
      <c r="BP2964" s="122" t="str">
        <f t="shared" si="457"/>
        <v/>
      </c>
    </row>
    <row r="2965" spans="63:68" ht="20.100000000000001" customHeight="1" x14ac:dyDescent="0.25">
      <c r="BK2965" s="130"/>
      <c r="BL2965" s="130">
        <f t="shared" si="458"/>
        <v>15.583999999999328</v>
      </c>
      <c r="BM2965" s="147">
        <f t="shared" si="459"/>
        <v>2.9200963995950971E-2</v>
      </c>
      <c r="BN2965" s="130">
        <f t="shared" si="460"/>
        <v>6.7328920933501513E-5</v>
      </c>
      <c r="BO2965" s="130">
        <f t="shared" si="456"/>
        <v>6.7328920933501513E-5</v>
      </c>
      <c r="BP2965" s="122" t="str">
        <f t="shared" si="457"/>
        <v/>
      </c>
    </row>
    <row r="2966" spans="63:68" ht="20.100000000000001" customHeight="1" x14ac:dyDescent="0.25">
      <c r="BK2966" s="130"/>
      <c r="BL2966" s="130">
        <f t="shared" si="458"/>
        <v>15.590399999999327</v>
      </c>
      <c r="BM2966" s="147">
        <f t="shared" si="459"/>
        <v>2.9133635075017469E-2</v>
      </c>
      <c r="BN2966" s="130">
        <f t="shared" si="460"/>
        <v>6.7182725171303914E-5</v>
      </c>
      <c r="BO2966" s="130">
        <f t="shared" si="456"/>
        <v>6.7182725171303914E-5</v>
      </c>
      <c r="BP2966" s="122" t="str">
        <f t="shared" si="457"/>
        <v/>
      </c>
    </row>
    <row r="2967" spans="63:68" ht="20.100000000000001" customHeight="1" x14ac:dyDescent="0.25">
      <c r="BK2967" s="130"/>
      <c r="BL2967" s="130">
        <f t="shared" si="458"/>
        <v>15.596799999999327</v>
      </c>
      <c r="BM2967" s="147">
        <f t="shared" si="459"/>
        <v>2.9066452349846165E-2</v>
      </c>
      <c r="BN2967" s="130">
        <f t="shared" si="460"/>
        <v>6.7036818623029959E-5</v>
      </c>
      <c r="BO2967" s="130">
        <f t="shared" si="456"/>
        <v>6.7036818623029959E-5</v>
      </c>
      <c r="BP2967" s="122" t="str">
        <f t="shared" si="457"/>
        <v/>
      </c>
    </row>
    <row r="2968" spans="63:68" ht="20.100000000000001" customHeight="1" x14ac:dyDescent="0.25">
      <c r="BK2968" s="130"/>
      <c r="BL2968" s="130">
        <f t="shared" si="458"/>
        <v>15.603199999999326</v>
      </c>
      <c r="BM2968" s="147">
        <f t="shared" si="459"/>
        <v>2.8999415531223136E-2</v>
      </c>
      <c r="BN2968" s="130">
        <f t="shared" si="460"/>
        <v>6.6891200806423051E-5</v>
      </c>
      <c r="BO2968" s="130">
        <f t="shared" si="456"/>
        <v>6.6891200806423051E-5</v>
      </c>
      <c r="BP2968" s="122" t="str">
        <f t="shared" si="457"/>
        <v/>
      </c>
    </row>
    <row r="2969" spans="63:68" ht="20.100000000000001" customHeight="1" x14ac:dyDescent="0.25">
      <c r="BK2969" s="130"/>
      <c r="BL2969" s="130">
        <f t="shared" si="458"/>
        <v>15.609599999999325</v>
      </c>
      <c r="BM2969" s="147">
        <f t="shared" si="459"/>
        <v>2.8932524330416712E-2</v>
      </c>
      <c r="BN2969" s="130">
        <f t="shared" si="460"/>
        <v>6.674587123976089E-5</v>
      </c>
      <c r="BO2969" s="130">
        <f t="shared" si="456"/>
        <v>6.674587123976089E-5</v>
      </c>
      <c r="BP2969" s="122" t="str">
        <f t="shared" si="457"/>
        <v/>
      </c>
    </row>
    <row r="2970" spans="63:68" ht="20.100000000000001" customHeight="1" x14ac:dyDescent="0.25">
      <c r="BK2970" s="130"/>
      <c r="BL2970" s="130">
        <f t="shared" si="458"/>
        <v>15.615999999999325</v>
      </c>
      <c r="BM2970" s="147">
        <f t="shared" si="459"/>
        <v>2.8865778459176952E-2</v>
      </c>
      <c r="BN2970" s="130">
        <f t="shared" si="460"/>
        <v>6.660082944184853E-5</v>
      </c>
      <c r="BO2970" s="130">
        <f t="shared" si="456"/>
        <v>6.660082944184853E-5</v>
      </c>
      <c r="BP2970" s="122" t="str">
        <f t="shared" si="457"/>
        <v/>
      </c>
    </row>
    <row r="2971" spans="63:68" ht="20.100000000000001" customHeight="1" x14ac:dyDescent="0.25">
      <c r="BK2971" s="130"/>
      <c r="BL2971" s="130">
        <f t="shared" si="458"/>
        <v>15.622399999999324</v>
      </c>
      <c r="BM2971" s="147">
        <f t="shared" si="459"/>
        <v>2.8799177629735103E-2</v>
      </c>
      <c r="BN2971" s="130">
        <f t="shared" si="460"/>
        <v>6.6456074931855319E-5</v>
      </c>
      <c r="BO2971" s="130">
        <f t="shared" si="456"/>
        <v>6.6456074931855319E-5</v>
      </c>
      <c r="BP2971" s="122" t="str">
        <f t="shared" si="457"/>
        <v/>
      </c>
    </row>
    <row r="2972" spans="63:68" ht="20.100000000000001" customHeight="1" x14ac:dyDescent="0.25">
      <c r="BK2972" s="130"/>
      <c r="BL2972" s="130">
        <f t="shared" si="458"/>
        <v>15.628799999999323</v>
      </c>
      <c r="BM2972" s="147">
        <f t="shared" si="459"/>
        <v>2.8732721554803248E-2</v>
      </c>
      <c r="BN2972" s="130">
        <f t="shared" si="460"/>
        <v>6.6311607229606329E-5</v>
      </c>
      <c r="BO2972" s="130">
        <f t="shared" si="456"/>
        <v>6.6311607229606329E-5</v>
      </c>
      <c r="BP2972" s="122" t="str">
        <f t="shared" si="457"/>
        <v/>
      </c>
    </row>
    <row r="2973" spans="63:68" ht="20.100000000000001" customHeight="1" x14ac:dyDescent="0.25">
      <c r="BK2973" s="130"/>
      <c r="BL2973" s="130">
        <f t="shared" si="458"/>
        <v>15.635199999999323</v>
      </c>
      <c r="BM2973" s="147">
        <f t="shared" si="459"/>
        <v>2.8666409947573641E-2</v>
      </c>
      <c r="BN2973" s="130">
        <f t="shared" si="460"/>
        <v>6.6167425855401946E-5</v>
      </c>
      <c r="BO2973" s="130">
        <f t="shared" si="456"/>
        <v>6.6167425855401946E-5</v>
      </c>
      <c r="BP2973" s="122" t="str">
        <f t="shared" si="457"/>
        <v/>
      </c>
    </row>
    <row r="2974" spans="63:68" ht="20.100000000000001" customHeight="1" x14ac:dyDescent="0.25">
      <c r="BK2974" s="130"/>
      <c r="BL2974" s="130">
        <f t="shared" si="458"/>
        <v>15.641599999999322</v>
      </c>
      <c r="BM2974" s="147">
        <f t="shared" si="459"/>
        <v>2.8600242521718239E-2</v>
      </c>
      <c r="BN2974" s="130">
        <f t="shared" si="460"/>
        <v>6.6023530330028279E-5</v>
      </c>
      <c r="BO2974" s="130">
        <f t="shared" si="456"/>
        <v>6.6023530330028279E-5</v>
      </c>
      <c r="BP2974" s="122" t="str">
        <f t="shared" si="457"/>
        <v/>
      </c>
    </row>
    <row r="2975" spans="63:68" ht="20.100000000000001" customHeight="1" x14ac:dyDescent="0.25">
      <c r="BK2975" s="130"/>
      <c r="BL2975" s="130">
        <f t="shared" si="458"/>
        <v>15.647999999999321</v>
      </c>
      <c r="BM2975" s="147">
        <f t="shared" si="459"/>
        <v>2.8534218991388211E-2</v>
      </c>
      <c r="BN2975" s="130">
        <f t="shared" si="460"/>
        <v>6.5879920174743284E-5</v>
      </c>
      <c r="BO2975" s="130">
        <f t="shared" si="456"/>
        <v>6.5879920174743284E-5</v>
      </c>
      <c r="BP2975" s="122" t="str">
        <f t="shared" si="457"/>
        <v/>
      </c>
    </row>
    <row r="2976" spans="63:68" ht="20.100000000000001" customHeight="1" x14ac:dyDescent="0.25">
      <c r="BK2976" s="130"/>
      <c r="BL2976" s="130">
        <f t="shared" si="458"/>
        <v>15.65439999999932</v>
      </c>
      <c r="BM2976" s="147">
        <f t="shared" si="459"/>
        <v>2.8468339071213468E-2</v>
      </c>
      <c r="BN2976" s="130">
        <f t="shared" si="460"/>
        <v>6.5736594911363494E-5</v>
      </c>
      <c r="BO2976" s="130">
        <f t="shared" si="456"/>
        <v>6.5736594911363494E-5</v>
      </c>
      <c r="BP2976" s="122" t="str">
        <f t="shared" si="457"/>
        <v/>
      </c>
    </row>
    <row r="2977" spans="63:68" ht="20.100000000000001" customHeight="1" x14ac:dyDescent="0.25">
      <c r="BK2977" s="130"/>
      <c r="BL2977" s="130">
        <f t="shared" si="458"/>
        <v>15.66079999999932</v>
      </c>
      <c r="BM2977" s="147">
        <f t="shared" si="459"/>
        <v>2.8402602476302104E-2</v>
      </c>
      <c r="BN2977" s="130">
        <f t="shared" si="460"/>
        <v>6.5593554062225862E-5</v>
      </c>
      <c r="BO2977" s="130">
        <f t="shared" si="456"/>
        <v>6.5593554062225862E-5</v>
      </c>
      <c r="BP2977" s="122" t="str">
        <f t="shared" si="457"/>
        <v/>
      </c>
    </row>
    <row r="2978" spans="63:68" ht="20.100000000000001" customHeight="1" x14ac:dyDescent="0.25">
      <c r="BK2978" s="130"/>
      <c r="BL2978" s="130">
        <f t="shared" si="458"/>
        <v>15.667199999999319</v>
      </c>
      <c r="BM2978" s="147">
        <f t="shared" si="459"/>
        <v>2.8337008922239879E-2</v>
      </c>
      <c r="BN2978" s="130">
        <f t="shared" si="460"/>
        <v>6.5450797150069795E-5</v>
      </c>
      <c r="BO2978" s="130">
        <f t="shared" si="456"/>
        <v>6.5450797150069795E-5</v>
      </c>
      <c r="BP2978" s="122" t="str">
        <f t="shared" si="457"/>
        <v/>
      </c>
    </row>
    <row r="2979" spans="63:68" ht="20.100000000000001" customHeight="1" x14ac:dyDescent="0.25">
      <c r="BK2979" s="130"/>
      <c r="BL2979" s="130">
        <f t="shared" si="458"/>
        <v>15.673599999999318</v>
      </c>
      <c r="BM2979" s="147">
        <f t="shared" si="459"/>
        <v>2.8271558125089809E-2</v>
      </c>
      <c r="BN2979" s="130">
        <f t="shared" si="460"/>
        <v>6.5308323698345938E-5</v>
      </c>
      <c r="BO2979" s="130">
        <f t="shared" si="456"/>
        <v>6.5308323698345938E-5</v>
      </c>
      <c r="BP2979" s="122" t="str">
        <f t="shared" si="457"/>
        <v/>
      </c>
    </row>
    <row r="2980" spans="63:68" ht="20.100000000000001" customHeight="1" x14ac:dyDescent="0.25">
      <c r="BK2980" s="130"/>
      <c r="BL2980" s="130">
        <f t="shared" si="458"/>
        <v>15.679999999999318</v>
      </c>
      <c r="BM2980" s="147">
        <f t="shared" si="459"/>
        <v>2.8206249801391463E-2</v>
      </c>
      <c r="BN2980" s="130">
        <f t="shared" si="460"/>
        <v>6.5166133230827594E-5</v>
      </c>
      <c r="BO2980" s="130">
        <f t="shared" si="456"/>
        <v>6.5166133230827594E-5</v>
      </c>
      <c r="BP2980" s="122" t="str">
        <f t="shared" si="457"/>
        <v/>
      </c>
    </row>
    <row r="2981" spans="63:68" ht="20.100000000000001" customHeight="1" x14ac:dyDescent="0.25">
      <c r="BK2981" s="130"/>
      <c r="BL2981" s="130">
        <f t="shared" si="458"/>
        <v>15.686399999999317</v>
      </c>
      <c r="BM2981" s="147">
        <f t="shared" si="459"/>
        <v>2.8141083668160635E-2</v>
      </c>
      <c r="BN2981" s="130">
        <f t="shared" si="460"/>
        <v>6.5024225271843178E-5</v>
      </c>
      <c r="BO2981" s="130">
        <f t="shared" si="456"/>
        <v>6.5024225271843178E-5</v>
      </c>
      <c r="BP2981" s="122" t="str">
        <f t="shared" si="457"/>
        <v/>
      </c>
    </row>
    <row r="2982" spans="63:68" ht="20.100000000000001" customHeight="1" x14ac:dyDescent="0.25">
      <c r="BK2982" s="130"/>
      <c r="BL2982" s="130">
        <f t="shared" si="458"/>
        <v>15.692799999999316</v>
      </c>
      <c r="BM2982" s="147">
        <f t="shared" si="459"/>
        <v>2.8076059442888792E-2</v>
      </c>
      <c r="BN2982" s="130">
        <f t="shared" si="460"/>
        <v>6.4882599346241521E-5</v>
      </c>
      <c r="BO2982" s="130">
        <f t="shared" si="456"/>
        <v>6.4882599346241521E-5</v>
      </c>
      <c r="BP2982" s="122" t="str">
        <f t="shared" si="457"/>
        <v/>
      </c>
    </row>
    <row r="2983" spans="63:68" ht="20.100000000000001" customHeight="1" x14ac:dyDescent="0.25">
      <c r="BK2983" s="130"/>
      <c r="BL2983" s="130">
        <f t="shared" si="458"/>
        <v>15.699199999999315</v>
      </c>
      <c r="BM2983" s="147">
        <f t="shared" si="459"/>
        <v>2.8011176843542551E-2</v>
      </c>
      <c r="BN2983" s="130">
        <f t="shared" si="460"/>
        <v>6.4741254979534119E-5</v>
      </c>
      <c r="BO2983" s="130">
        <f t="shared" si="456"/>
        <v>6.4741254979534119E-5</v>
      </c>
      <c r="BP2983" s="122" t="str">
        <f t="shared" si="457"/>
        <v/>
      </c>
    </row>
    <row r="2984" spans="63:68" ht="20.100000000000001" customHeight="1" x14ac:dyDescent="0.25">
      <c r="BK2984" s="130"/>
      <c r="BL2984" s="130">
        <f t="shared" si="458"/>
        <v>15.705599999999315</v>
      </c>
      <c r="BM2984" s="147">
        <f t="shared" si="459"/>
        <v>2.7946435588563016E-2</v>
      </c>
      <c r="BN2984" s="130">
        <f t="shared" si="460"/>
        <v>6.4600191697447573E-5</v>
      </c>
      <c r="BO2984" s="130">
        <f t="shared" si="456"/>
        <v>6.4600191697447573E-5</v>
      </c>
      <c r="BP2984" s="122" t="str">
        <f t="shared" si="457"/>
        <v/>
      </c>
    </row>
    <row r="2985" spans="63:68" ht="20.100000000000001" customHeight="1" x14ac:dyDescent="0.25">
      <c r="BK2985" s="130"/>
      <c r="BL2985" s="130">
        <f t="shared" si="458"/>
        <v>15.711999999999314</v>
      </c>
      <c r="BM2985" s="147">
        <f t="shared" si="459"/>
        <v>2.7881835396865569E-2</v>
      </c>
      <c r="BN2985" s="130">
        <f t="shared" si="460"/>
        <v>6.4459409026516867E-5</v>
      </c>
      <c r="BO2985" s="130">
        <f t="shared" si="456"/>
        <v>6.4459409026516867E-5</v>
      </c>
      <c r="BP2985" s="122" t="str">
        <f t="shared" si="457"/>
        <v/>
      </c>
    </row>
    <row r="2986" spans="63:68" ht="20.100000000000001" customHeight="1" x14ac:dyDescent="0.25">
      <c r="BK2986" s="130"/>
      <c r="BL2986" s="130">
        <f t="shared" si="458"/>
        <v>15.718399999999313</v>
      </c>
      <c r="BM2986" s="147">
        <f t="shared" si="459"/>
        <v>2.7817375987839052E-2</v>
      </c>
      <c r="BN2986" s="130">
        <f t="shared" si="460"/>
        <v>6.4318906493516376E-5</v>
      </c>
      <c r="BO2986" s="130">
        <f t="shared" si="456"/>
        <v>6.4318906493516376E-5</v>
      </c>
      <c r="BP2986" s="122" t="str">
        <f t="shared" si="457"/>
        <v/>
      </c>
    </row>
    <row r="2987" spans="63:68" ht="20.100000000000001" customHeight="1" x14ac:dyDescent="0.25">
      <c r="BK2987" s="130"/>
      <c r="BL2987" s="130">
        <f t="shared" si="458"/>
        <v>15.724799999999313</v>
      </c>
      <c r="BM2987" s="147">
        <f t="shared" si="459"/>
        <v>2.7753057081345536E-2</v>
      </c>
      <c r="BN2987" s="130">
        <f t="shared" si="460"/>
        <v>6.4178683625945587E-5</v>
      </c>
      <c r="BO2987" s="130">
        <f t="shared" si="456"/>
        <v>6.4178683625945587E-5</v>
      </c>
      <c r="BP2987" s="122" t="str">
        <f t="shared" si="457"/>
        <v/>
      </c>
    </row>
    <row r="2988" spans="63:68" ht="20.100000000000001" customHeight="1" x14ac:dyDescent="0.25">
      <c r="BK2988" s="130"/>
      <c r="BL2988" s="130">
        <f t="shared" si="458"/>
        <v>15.731199999999312</v>
      </c>
      <c r="BM2988" s="147">
        <f t="shared" si="459"/>
        <v>2.768887839771959E-2</v>
      </c>
      <c r="BN2988" s="130">
        <f t="shared" si="460"/>
        <v>6.4038739951834817E-5</v>
      </c>
      <c r="BO2988" s="130">
        <f t="shared" si="456"/>
        <v>6.4038739951834817E-5</v>
      </c>
      <c r="BP2988" s="122" t="str">
        <f t="shared" si="457"/>
        <v/>
      </c>
    </row>
    <row r="2989" spans="63:68" ht="20.100000000000001" customHeight="1" x14ac:dyDescent="0.25">
      <c r="BK2989" s="130"/>
      <c r="BL2989" s="130">
        <f t="shared" si="458"/>
        <v>15.737599999999311</v>
      </c>
      <c r="BM2989" s="147">
        <f t="shared" si="459"/>
        <v>2.7624839657767755E-2</v>
      </c>
      <c r="BN2989" s="130">
        <f t="shared" si="460"/>
        <v>6.3899074999481525E-5</v>
      </c>
      <c r="BO2989" s="130">
        <f t="shared" si="456"/>
        <v>6.3899074999481525E-5</v>
      </c>
      <c r="BP2989" s="122" t="str">
        <f t="shared" si="457"/>
        <v/>
      </c>
    </row>
    <row r="2990" spans="63:68" ht="20.100000000000001" customHeight="1" x14ac:dyDescent="0.25">
      <c r="BK2990" s="130"/>
      <c r="BL2990" s="130">
        <f t="shared" si="458"/>
        <v>15.743999999999311</v>
      </c>
      <c r="BM2990" s="147">
        <f t="shared" si="459"/>
        <v>2.7560940582768274E-2</v>
      </c>
      <c r="BN2990" s="130">
        <f t="shared" si="460"/>
        <v>6.3759688297932576E-5</v>
      </c>
      <c r="BO2990" s="130">
        <f t="shared" si="456"/>
        <v>6.3759688297932576E-5</v>
      </c>
      <c r="BP2990" s="122" t="str">
        <f t="shared" si="457"/>
        <v/>
      </c>
    </row>
    <row r="2991" spans="63:68" ht="20.100000000000001" customHeight="1" x14ac:dyDescent="0.25">
      <c r="BK2991" s="130"/>
      <c r="BL2991" s="130">
        <f t="shared" si="458"/>
        <v>15.75039999999931</v>
      </c>
      <c r="BM2991" s="147">
        <f t="shared" si="459"/>
        <v>2.7497180894470341E-2</v>
      </c>
      <c r="BN2991" s="130">
        <f t="shared" si="460"/>
        <v>6.3620579376734432E-5</v>
      </c>
      <c r="BO2991" s="130">
        <f t="shared" si="456"/>
        <v>6.3620579376734432E-5</v>
      </c>
      <c r="BP2991" s="122" t="str">
        <f t="shared" si="457"/>
        <v/>
      </c>
    </row>
    <row r="2992" spans="63:68" ht="20.100000000000001" customHeight="1" x14ac:dyDescent="0.25">
      <c r="BK2992" s="130"/>
      <c r="BL2992" s="130">
        <f t="shared" si="458"/>
        <v>15.756799999999309</v>
      </c>
      <c r="BM2992" s="147">
        <f t="shared" si="459"/>
        <v>2.7433560315093607E-2</v>
      </c>
      <c r="BN2992" s="130">
        <f t="shared" si="460"/>
        <v>6.3481747765787438E-5</v>
      </c>
      <c r="BO2992" s="130">
        <f t="shared" si="456"/>
        <v>6.3481747765787438E-5</v>
      </c>
      <c r="BP2992" s="122" t="str">
        <f t="shared" si="457"/>
        <v/>
      </c>
    </row>
    <row r="2993" spans="63:68" ht="20.100000000000001" customHeight="1" x14ac:dyDescent="0.25">
      <c r="BK2993" s="130"/>
      <c r="BL2993" s="130">
        <f t="shared" si="458"/>
        <v>15.763199999999308</v>
      </c>
      <c r="BM2993" s="147">
        <f t="shared" si="459"/>
        <v>2.7370078567327819E-2</v>
      </c>
      <c r="BN2993" s="130">
        <f t="shared" si="460"/>
        <v>6.3343192995720526E-5</v>
      </c>
      <c r="BO2993" s="130">
        <f t="shared" si="456"/>
        <v>6.3343192995720526E-5</v>
      </c>
      <c r="BP2993" s="122" t="str">
        <f t="shared" si="457"/>
        <v/>
      </c>
    </row>
    <row r="2994" spans="63:68" ht="20.100000000000001" customHeight="1" x14ac:dyDescent="0.25">
      <c r="BK2994" s="130"/>
      <c r="BL2994" s="130">
        <f t="shared" si="458"/>
        <v>15.769599999999308</v>
      </c>
      <c r="BM2994" s="147">
        <f t="shared" si="459"/>
        <v>2.7306735374332099E-2</v>
      </c>
      <c r="BN2994" s="130">
        <f t="shared" si="460"/>
        <v>6.3204914597405487E-5</v>
      </c>
      <c r="BO2994" s="130">
        <f t="shared" si="456"/>
        <v>6.3204914597405487E-5</v>
      </c>
      <c r="BP2994" s="122" t="str">
        <f t="shared" si="457"/>
        <v/>
      </c>
    </row>
    <row r="2995" spans="63:68" ht="20.100000000000001" customHeight="1" x14ac:dyDescent="0.25">
      <c r="BK2995" s="130"/>
      <c r="BL2995" s="130">
        <f t="shared" si="458"/>
        <v>15.775999999999307</v>
      </c>
      <c r="BM2995" s="147">
        <f t="shared" si="459"/>
        <v>2.7243530459734693E-2</v>
      </c>
      <c r="BN2995" s="130">
        <f t="shared" si="460"/>
        <v>6.3066912102671679E-5</v>
      </c>
      <c r="BO2995" s="130">
        <f t="shared" si="456"/>
        <v>6.3066912102671679E-5</v>
      </c>
      <c r="BP2995" s="122" t="str">
        <f t="shared" si="457"/>
        <v/>
      </c>
    </row>
    <row r="2996" spans="63:68" ht="20.100000000000001" customHeight="1" x14ac:dyDescent="0.25">
      <c r="BK2996" s="130"/>
      <c r="BL2996" s="130">
        <f t="shared" si="458"/>
        <v>15.782399999999306</v>
      </c>
      <c r="BM2996" s="147">
        <f t="shared" si="459"/>
        <v>2.7180463547632022E-2</v>
      </c>
      <c r="BN2996" s="130">
        <f t="shared" si="460"/>
        <v>6.2929185043355401E-5</v>
      </c>
      <c r="BO2996" s="130">
        <f t="shared" si="456"/>
        <v>6.2929185043355401E-5</v>
      </c>
      <c r="BP2996" s="122" t="str">
        <f t="shared" si="457"/>
        <v/>
      </c>
    </row>
    <row r="2997" spans="63:68" ht="20.100000000000001" customHeight="1" x14ac:dyDescent="0.25">
      <c r="BK2997" s="130"/>
      <c r="BL2997" s="130">
        <f t="shared" si="458"/>
        <v>15.788799999999306</v>
      </c>
      <c r="BM2997" s="147">
        <f t="shared" si="459"/>
        <v>2.7117534362588666E-2</v>
      </c>
      <c r="BN2997" s="130">
        <f t="shared" si="460"/>
        <v>6.2791732952142965E-5</v>
      </c>
      <c r="BO2997" s="130">
        <f t="shared" si="456"/>
        <v>6.2791732952142965E-5</v>
      </c>
      <c r="BP2997" s="122" t="str">
        <f t="shared" si="457"/>
        <v/>
      </c>
    </row>
    <row r="2998" spans="63:68" ht="20.100000000000001" customHeight="1" x14ac:dyDescent="0.25">
      <c r="BK2998" s="130"/>
      <c r="BL2998" s="130">
        <f t="shared" si="458"/>
        <v>15.795199999999305</v>
      </c>
      <c r="BM2998" s="147">
        <f t="shared" si="459"/>
        <v>2.7054742629636523E-2</v>
      </c>
      <c r="BN2998" s="130">
        <f t="shared" si="460"/>
        <v>6.2654555362182118E-5</v>
      </c>
      <c r="BO2998" s="130">
        <f t="shared" si="456"/>
        <v>6.2654555362182118E-5</v>
      </c>
      <c r="BP2998" s="122" t="str">
        <f t="shared" si="457"/>
        <v/>
      </c>
    </row>
    <row r="2999" spans="63:68" ht="20.100000000000001" customHeight="1" x14ac:dyDescent="0.25">
      <c r="BK2999" s="130"/>
      <c r="BL2999" s="130">
        <f t="shared" si="458"/>
        <v>15.801599999999304</v>
      </c>
      <c r="BM2999" s="147">
        <f t="shared" si="459"/>
        <v>2.6992088074274341E-2</v>
      </c>
      <c r="BN2999" s="130">
        <f t="shared" si="460"/>
        <v>6.2517651807043884E-5</v>
      </c>
      <c r="BO2999" s="130">
        <f t="shared" si="456"/>
        <v>6.2517651807043884E-5</v>
      </c>
      <c r="BP2999" s="122" t="str">
        <f t="shared" si="457"/>
        <v/>
      </c>
    </row>
    <row r="3000" spans="63:68" ht="20.100000000000001" customHeight="1" x14ac:dyDescent="0.25">
      <c r="BK3000" s="130"/>
      <c r="BL3000" s="130">
        <f t="shared" si="458"/>
        <v>15.807999999999303</v>
      </c>
      <c r="BM3000" s="147">
        <f t="shared" si="459"/>
        <v>2.6929570422467297E-2</v>
      </c>
      <c r="BN3000" s="130">
        <f t="shared" si="460"/>
        <v>6.2381021820892557E-5</v>
      </c>
      <c r="BO3000" s="130">
        <f t="shared" si="456"/>
        <v>6.2381021820892557E-5</v>
      </c>
      <c r="BP3000" s="122" t="str">
        <f t="shared" si="457"/>
        <v/>
      </c>
    </row>
    <row r="3001" spans="63:68" ht="20.100000000000001" customHeight="1" x14ac:dyDescent="0.25">
      <c r="BK3001" s="130"/>
      <c r="BL3001" s="130">
        <f t="shared" si="458"/>
        <v>15.814399999999303</v>
      </c>
      <c r="BM3001" s="147">
        <f t="shared" si="459"/>
        <v>2.6867189400646405E-2</v>
      </c>
      <c r="BN3001" s="130">
        <f t="shared" si="460"/>
        <v>6.2244664938423261E-5</v>
      </c>
      <c r="BO3001" s="130">
        <f t="shared" si="456"/>
        <v>6.2244664938423261E-5</v>
      </c>
      <c r="BP3001" s="122" t="str">
        <f t="shared" si="457"/>
        <v/>
      </c>
    </row>
    <row r="3002" spans="63:68" ht="20.100000000000001" customHeight="1" x14ac:dyDescent="0.25">
      <c r="BK3002" s="130"/>
      <c r="BL3002" s="130">
        <f t="shared" si="458"/>
        <v>15.820799999999302</v>
      </c>
      <c r="BM3002" s="147">
        <f t="shared" si="459"/>
        <v>2.6804944735707981E-2</v>
      </c>
      <c r="BN3002" s="130">
        <f t="shared" si="460"/>
        <v>6.2108580694913984E-5</v>
      </c>
      <c r="BO3002" s="130">
        <f t="shared" si="456"/>
        <v>6.2108580694913984E-5</v>
      </c>
      <c r="BP3002" s="122" t="str">
        <f t="shared" si="457"/>
        <v/>
      </c>
    </row>
    <row r="3003" spans="63:68" ht="20.100000000000001" customHeight="1" x14ac:dyDescent="0.25">
      <c r="BK3003" s="130"/>
      <c r="BL3003" s="130">
        <f t="shared" si="458"/>
        <v>15.827199999999301</v>
      </c>
      <c r="BM3003" s="147">
        <f t="shared" si="459"/>
        <v>2.6742836155013067E-2</v>
      </c>
      <c r="BN3003" s="130">
        <f t="shared" si="460"/>
        <v>6.1972768625923741E-5</v>
      </c>
      <c r="BO3003" s="130">
        <f t="shared" si="456"/>
        <v>6.1972768625923741E-5</v>
      </c>
      <c r="BP3003" s="122" t="str">
        <f t="shared" si="457"/>
        <v/>
      </c>
    </row>
    <row r="3004" spans="63:68" ht="20.100000000000001" customHeight="1" x14ac:dyDescent="0.25">
      <c r="BK3004" s="130"/>
      <c r="BL3004" s="130">
        <f t="shared" si="458"/>
        <v>15.833599999999301</v>
      </c>
      <c r="BM3004" s="147">
        <f t="shared" si="459"/>
        <v>2.6680863386387144E-2</v>
      </c>
      <c r="BN3004" s="130">
        <f t="shared" si="460"/>
        <v>6.1837228267771355E-5</v>
      </c>
      <c r="BO3004" s="130">
        <f t="shared" si="456"/>
        <v>6.1837228267771355E-5</v>
      </c>
      <c r="BP3004" s="122" t="str">
        <f t="shared" si="457"/>
        <v/>
      </c>
    </row>
    <row r="3005" spans="63:68" ht="20.100000000000001" customHeight="1" x14ac:dyDescent="0.25">
      <c r="BK3005" s="130"/>
      <c r="BL3005" s="130">
        <f t="shared" si="458"/>
        <v>15.8399999999993</v>
      </c>
      <c r="BM3005" s="147">
        <f t="shared" si="459"/>
        <v>2.6619026158119372E-2</v>
      </c>
      <c r="BN3005" s="130">
        <f t="shared" si="460"/>
        <v>6.1701959157306474E-5</v>
      </c>
      <c r="BO3005" s="130">
        <f t="shared" si="456"/>
        <v>6.1701959157306474E-5</v>
      </c>
      <c r="BP3005" s="122" t="str">
        <f t="shared" si="457"/>
        <v/>
      </c>
    </row>
    <row r="3006" spans="63:68" ht="20.100000000000001" customHeight="1" x14ac:dyDescent="0.25">
      <c r="BK3006" s="130"/>
      <c r="BL3006" s="130">
        <f t="shared" si="458"/>
        <v>15.846399999999299</v>
      </c>
      <c r="BM3006" s="147">
        <f t="shared" si="459"/>
        <v>2.6557324198962066E-2</v>
      </c>
      <c r="BN3006" s="130">
        <f t="shared" si="460"/>
        <v>6.1566960831628548E-5</v>
      </c>
      <c r="BO3006" s="130">
        <f t="shared" si="456"/>
        <v>6.1566960831628548E-5</v>
      </c>
      <c r="BP3006" s="122" t="str">
        <f t="shared" si="457"/>
        <v/>
      </c>
    </row>
    <row r="3007" spans="63:68" ht="20.100000000000001" customHeight="1" x14ac:dyDescent="0.25">
      <c r="BK3007" s="130"/>
      <c r="BL3007" s="130">
        <f t="shared" si="458"/>
        <v>15.852799999999299</v>
      </c>
      <c r="BM3007" s="147">
        <f t="shared" si="459"/>
        <v>2.6495757238130437E-2</v>
      </c>
      <c r="BN3007" s="130">
        <f t="shared" si="460"/>
        <v>6.1432232828739081E-5</v>
      </c>
      <c r="BO3007" s="130">
        <f t="shared" si="456"/>
        <v>6.1432232828739081E-5</v>
      </c>
      <c r="BP3007" s="122" t="str">
        <f t="shared" si="457"/>
        <v/>
      </c>
    </row>
    <row r="3008" spans="63:68" ht="20.100000000000001" customHeight="1" x14ac:dyDescent="0.25">
      <c r="BK3008" s="130"/>
      <c r="BL3008" s="130">
        <f t="shared" si="458"/>
        <v>15.859199999999298</v>
      </c>
      <c r="BM3008" s="147">
        <f t="shared" si="459"/>
        <v>2.6434325005301698E-2</v>
      </c>
      <c r="BN3008" s="130">
        <f t="shared" si="460"/>
        <v>6.1297774686795703E-5</v>
      </c>
      <c r="BO3008" s="130">
        <f t="shared" si="456"/>
        <v>6.1297774686795703E-5</v>
      </c>
      <c r="BP3008" s="122" t="str">
        <f t="shared" si="457"/>
        <v/>
      </c>
    </row>
    <row r="3009" spans="63:68" ht="20.100000000000001" customHeight="1" x14ac:dyDescent="0.25">
      <c r="BK3009" s="130"/>
      <c r="BL3009" s="130">
        <f t="shared" si="458"/>
        <v>15.865599999999297</v>
      </c>
      <c r="BM3009" s="147">
        <f t="shared" si="459"/>
        <v>2.6373027230614902E-2</v>
      </c>
      <c r="BN3009" s="130">
        <f t="shared" si="460"/>
        <v>6.1163585944781773E-5</v>
      </c>
      <c r="BO3009" s="130">
        <f t="shared" si="456"/>
        <v>6.1163585944781773E-5</v>
      </c>
      <c r="BP3009" s="122" t="str">
        <f t="shared" si="457"/>
        <v/>
      </c>
    </row>
    <row r="3010" spans="63:68" ht="20.100000000000001" customHeight="1" x14ac:dyDescent="0.25">
      <c r="BK3010" s="130"/>
      <c r="BL3010" s="130">
        <f t="shared" si="458"/>
        <v>15.871999999999296</v>
      </c>
      <c r="BM3010" s="147">
        <f t="shared" si="459"/>
        <v>2.6311863644670121E-2</v>
      </c>
      <c r="BN3010" s="130">
        <f t="shared" si="460"/>
        <v>6.1029666142086575E-5</v>
      </c>
      <c r="BO3010" s="130">
        <f t="shared" si="456"/>
        <v>6.1029666142086575E-5</v>
      </c>
      <c r="BP3010" s="122" t="str">
        <f t="shared" si="457"/>
        <v/>
      </c>
    </row>
    <row r="3011" spans="63:68" ht="20.100000000000001" customHeight="1" x14ac:dyDescent="0.25">
      <c r="BK3011" s="130"/>
      <c r="BL3011" s="130">
        <f t="shared" si="458"/>
        <v>15.878399999999296</v>
      </c>
      <c r="BM3011" s="147">
        <f t="shared" si="459"/>
        <v>2.6250833978528034E-2</v>
      </c>
      <c r="BN3011" s="130">
        <f t="shared" si="460"/>
        <v>6.0896014818460215E-5</v>
      </c>
      <c r="BO3011" s="130">
        <f t="shared" si="456"/>
        <v>6.0896014818460215E-5</v>
      </c>
      <c r="BP3011" s="122" t="str">
        <f t="shared" si="457"/>
        <v/>
      </c>
    </row>
    <row r="3012" spans="63:68" ht="20.100000000000001" customHeight="1" x14ac:dyDescent="0.25">
      <c r="BK3012" s="130"/>
      <c r="BL3012" s="130">
        <f t="shared" si="458"/>
        <v>15.884799999999295</v>
      </c>
      <c r="BM3012" s="147">
        <f t="shared" si="459"/>
        <v>2.6189937963709574E-2</v>
      </c>
      <c r="BN3012" s="130">
        <f t="shared" si="460"/>
        <v>6.0762631514547916E-5</v>
      </c>
      <c r="BO3012" s="130">
        <f t="shared" si="456"/>
        <v>6.0762631514547916E-5</v>
      </c>
      <c r="BP3012" s="122" t="str">
        <f t="shared" si="457"/>
        <v/>
      </c>
    </row>
    <row r="3013" spans="63:68" ht="20.100000000000001" customHeight="1" x14ac:dyDescent="0.25">
      <c r="BK3013" s="130"/>
      <c r="BL3013" s="130">
        <f t="shared" si="458"/>
        <v>15.891199999999294</v>
      </c>
      <c r="BM3013" s="147">
        <f t="shared" si="459"/>
        <v>2.6129175332195026E-2</v>
      </c>
      <c r="BN3013" s="130">
        <f t="shared" si="460"/>
        <v>6.0629515771109393E-5</v>
      </c>
      <c r="BO3013" s="130">
        <f t="shared" si="456"/>
        <v>6.0629515771109393E-5</v>
      </c>
      <c r="BP3013" s="122" t="str">
        <f t="shared" si="457"/>
        <v/>
      </c>
    </row>
    <row r="3014" spans="63:68" ht="20.100000000000001" customHeight="1" x14ac:dyDescent="0.25">
      <c r="BK3014" s="130"/>
      <c r="BL3014" s="130">
        <f t="shared" si="458"/>
        <v>15.897599999999294</v>
      </c>
      <c r="BM3014" s="147">
        <f t="shared" si="459"/>
        <v>2.6068545816423917E-2</v>
      </c>
      <c r="BN3014" s="130">
        <f t="shared" si="460"/>
        <v>6.049666712974397E-5</v>
      </c>
      <c r="BO3014" s="130">
        <f t="shared" si="456"/>
        <v>6.049666712974397E-5</v>
      </c>
      <c r="BP3014" s="122" t="str">
        <f t="shared" si="457"/>
        <v/>
      </c>
    </row>
    <row r="3015" spans="63:68" ht="20.100000000000001" customHeight="1" x14ac:dyDescent="0.25">
      <c r="BK3015" s="130"/>
      <c r="BL3015" s="130">
        <f t="shared" si="458"/>
        <v>15.903999999999293</v>
      </c>
      <c r="BM3015" s="147">
        <f t="shared" si="459"/>
        <v>2.6008049149294173E-2</v>
      </c>
      <c r="BN3015" s="130">
        <f t="shared" si="460"/>
        <v>6.0364085132449952E-5</v>
      </c>
      <c r="BO3015" s="130">
        <f t="shared" si="456"/>
        <v>6.0364085132449952E-5</v>
      </c>
      <c r="BP3015" s="122" t="str">
        <f t="shared" si="457"/>
        <v/>
      </c>
    </row>
    <row r="3016" spans="63:68" ht="20.100000000000001" customHeight="1" x14ac:dyDescent="0.25">
      <c r="BK3016" s="130"/>
      <c r="BL3016" s="130">
        <f t="shared" si="458"/>
        <v>15.910399999999292</v>
      </c>
      <c r="BM3016" s="147">
        <f t="shared" si="459"/>
        <v>2.5947685064161723E-2</v>
      </c>
      <c r="BN3016" s="130">
        <f t="shared" si="460"/>
        <v>6.023176932171484E-5</v>
      </c>
      <c r="BO3016" s="130">
        <f t="shared" si="456"/>
        <v>6.023176932171484E-5</v>
      </c>
      <c r="BP3016" s="122" t="str">
        <f t="shared" si="457"/>
        <v/>
      </c>
    </row>
    <row r="3017" spans="63:68" ht="20.100000000000001" customHeight="1" x14ac:dyDescent="0.25">
      <c r="BK3017" s="130"/>
      <c r="BL3017" s="130">
        <f t="shared" si="458"/>
        <v>15.916799999999292</v>
      </c>
      <c r="BM3017" s="147">
        <f t="shared" si="459"/>
        <v>2.5887453294840008E-2</v>
      </c>
      <c r="BN3017" s="130">
        <f t="shared" si="460"/>
        <v>6.0099719240647165E-5</v>
      </c>
      <c r="BO3017" s="130">
        <f t="shared" si="456"/>
        <v>6.0099719240647165E-5</v>
      </c>
      <c r="BP3017" s="122" t="str">
        <f t="shared" si="457"/>
        <v/>
      </c>
    </row>
    <row r="3018" spans="63:68" ht="20.100000000000001" customHeight="1" x14ac:dyDescent="0.25">
      <c r="BK3018" s="130"/>
      <c r="BL3018" s="130">
        <f t="shared" si="458"/>
        <v>15.923199999999291</v>
      </c>
      <c r="BM3018" s="147">
        <f t="shared" si="459"/>
        <v>2.5827353575599361E-2</v>
      </c>
      <c r="BN3018" s="130">
        <f t="shared" si="460"/>
        <v>5.9967934432775261E-5</v>
      </c>
      <c r="BO3018" s="130">
        <f t="shared" si="456"/>
        <v>5.9967934432775261E-5</v>
      </c>
      <c r="BP3018" s="122" t="str">
        <f t="shared" si="457"/>
        <v/>
      </c>
    </row>
    <row r="3019" spans="63:68" ht="20.100000000000001" customHeight="1" x14ac:dyDescent="0.25">
      <c r="BK3019" s="130"/>
      <c r="BL3019" s="130">
        <f t="shared" si="458"/>
        <v>15.92959999999929</v>
      </c>
      <c r="BM3019" s="147">
        <f t="shared" si="459"/>
        <v>2.5767385641166585E-2</v>
      </c>
      <c r="BN3019" s="130">
        <f t="shared" si="460"/>
        <v>5.9836414442321351E-5</v>
      </c>
      <c r="BO3019" s="130">
        <f t="shared" si="456"/>
        <v>5.9836414442321351E-5</v>
      </c>
      <c r="BP3019" s="122" t="str">
        <f t="shared" si="457"/>
        <v/>
      </c>
    </row>
    <row r="3020" spans="63:68" ht="20.100000000000001" customHeight="1" x14ac:dyDescent="0.25">
      <c r="BK3020" s="130"/>
      <c r="BL3020" s="130">
        <f t="shared" si="458"/>
        <v>15.935999999999289</v>
      </c>
      <c r="BM3020" s="147">
        <f t="shared" si="459"/>
        <v>2.5707549226724264E-2</v>
      </c>
      <c r="BN3020" s="130">
        <f t="shared" si="460"/>
        <v>5.9705158813799092E-5</v>
      </c>
      <c r="BO3020" s="130">
        <f t="shared" si="456"/>
        <v>5.9705158813799092E-5</v>
      </c>
      <c r="BP3020" s="122" t="str">
        <f t="shared" si="457"/>
        <v/>
      </c>
    </row>
    <row r="3021" spans="63:68" ht="20.100000000000001" customHeight="1" x14ac:dyDescent="0.25">
      <c r="BK3021" s="130"/>
      <c r="BL3021" s="130">
        <f t="shared" si="458"/>
        <v>15.942399999999289</v>
      </c>
      <c r="BM3021" s="147">
        <f t="shared" si="459"/>
        <v>2.5647844067910465E-2</v>
      </c>
      <c r="BN3021" s="130">
        <f t="shared" si="460"/>
        <v>5.9574167092506236E-5</v>
      </c>
      <c r="BO3021" s="130">
        <f t="shared" si="456"/>
        <v>5.9574167092506236E-5</v>
      </c>
      <c r="BP3021" s="122" t="str">
        <f t="shared" si="457"/>
        <v/>
      </c>
    </row>
    <row r="3022" spans="63:68" ht="20.100000000000001" customHeight="1" x14ac:dyDescent="0.25">
      <c r="BK3022" s="130"/>
      <c r="BL3022" s="130">
        <f t="shared" si="458"/>
        <v>15.948799999999288</v>
      </c>
      <c r="BM3022" s="147">
        <f t="shared" si="459"/>
        <v>2.5588269900817959E-2</v>
      </c>
      <c r="BN3022" s="130">
        <f t="shared" si="460"/>
        <v>5.9443438824038908E-5</v>
      </c>
      <c r="BO3022" s="130">
        <f t="shared" si="456"/>
        <v>5.9443438824038908E-5</v>
      </c>
      <c r="BP3022" s="122" t="str">
        <f t="shared" si="457"/>
        <v/>
      </c>
    </row>
    <row r="3023" spans="63:68" ht="20.100000000000001" customHeight="1" x14ac:dyDescent="0.25">
      <c r="BK3023" s="130"/>
      <c r="BL3023" s="130">
        <f t="shared" si="458"/>
        <v>15.955199999999287</v>
      </c>
      <c r="BM3023" s="147">
        <f t="shared" si="459"/>
        <v>2.552882646199392E-2</v>
      </c>
      <c r="BN3023" s="130">
        <f t="shared" si="460"/>
        <v>5.9312973554721815E-5</v>
      </c>
      <c r="BO3023" s="130">
        <f t="shared" si="456"/>
        <v>5.9312973554721815E-5</v>
      </c>
      <c r="BP3023" s="122" t="str">
        <f t="shared" si="457"/>
        <v/>
      </c>
    </row>
    <row r="3024" spans="63:68" ht="20.100000000000001" customHeight="1" x14ac:dyDescent="0.25">
      <c r="BK3024" s="130"/>
      <c r="BL3024" s="130">
        <f t="shared" si="458"/>
        <v>15.961599999999287</v>
      </c>
      <c r="BM3024" s="147">
        <f t="shared" si="459"/>
        <v>2.5469513488439198E-2</v>
      </c>
      <c r="BN3024" s="130">
        <f t="shared" si="460"/>
        <v>5.9182770831198855E-5</v>
      </c>
      <c r="BO3024" s="130">
        <f t="shared" si="456"/>
        <v>5.9182770831198855E-5</v>
      </c>
      <c r="BP3024" s="122" t="str">
        <f t="shared" si="457"/>
        <v/>
      </c>
    </row>
    <row r="3025" spans="63:68" ht="20.100000000000001" customHeight="1" x14ac:dyDescent="0.25">
      <c r="BK3025" s="130"/>
      <c r="BL3025" s="130">
        <f t="shared" si="458"/>
        <v>15.967999999999286</v>
      </c>
      <c r="BM3025" s="147">
        <f t="shared" si="459"/>
        <v>2.5410330717607999E-2</v>
      </c>
      <c r="BN3025" s="130">
        <f t="shared" si="460"/>
        <v>5.9052830200852918E-5</v>
      </c>
      <c r="BO3025" s="130">
        <f t="shared" si="456"/>
        <v>5.9052830200852918E-5</v>
      </c>
      <c r="BP3025" s="122" t="str">
        <f t="shared" si="457"/>
        <v/>
      </c>
    </row>
    <row r="3026" spans="63:68" ht="20.100000000000001" customHeight="1" x14ac:dyDescent="0.25">
      <c r="BK3026" s="130"/>
      <c r="BL3026" s="130">
        <f t="shared" si="458"/>
        <v>15.974399999999285</v>
      </c>
      <c r="BM3026" s="147">
        <f t="shared" si="459"/>
        <v>2.5351277887407146E-2</v>
      </c>
      <c r="BN3026" s="130">
        <f t="shared" si="460"/>
        <v>5.8923151211472818E-5</v>
      </c>
      <c r="BO3026" s="130">
        <f t="shared" ref="BO3026:BO3089" si="461">IF(BM3026&lt;(1-$BK$534),BN3026,"")</f>
        <v>5.8923151211472818E-5</v>
      </c>
      <c r="BP3026" s="122" t="str">
        <f t="shared" ref="BP3026:BP3089" si="462">IF(BM3026&lt;(1-$BK$540),BN3026,"")</f>
        <v/>
      </c>
    </row>
    <row r="3027" spans="63:68" ht="20.100000000000001" customHeight="1" x14ac:dyDescent="0.25">
      <c r="BK3027" s="130"/>
      <c r="BL3027" s="130">
        <f t="shared" ref="BL3027:BL3090" si="463">BL3026+$BO$526</f>
        <v>15.980799999999284</v>
      </c>
      <c r="BM3027" s="147">
        <f t="shared" ref="BM3027:BM3090" si="464">_xlfn.CHISQ.DIST.RT(BL3027,7)</f>
        <v>2.5292354736195673E-2</v>
      </c>
      <c r="BN3027" s="130">
        <f t="shared" ref="BN3027:BN3090" si="465">BM3027-BM3028</f>
        <v>5.8793733411468402E-5</v>
      </c>
      <c r="BO3027" s="130">
        <f t="shared" si="461"/>
        <v>5.8793733411468402E-5</v>
      </c>
      <c r="BP3027" s="122" t="str">
        <f t="shared" si="462"/>
        <v/>
      </c>
    </row>
    <row r="3028" spans="63:68" ht="20.100000000000001" customHeight="1" x14ac:dyDescent="0.25">
      <c r="BK3028" s="130"/>
      <c r="BL3028" s="130">
        <f t="shared" si="463"/>
        <v>15.987199999999284</v>
      </c>
      <c r="BM3028" s="147">
        <f t="shared" si="464"/>
        <v>2.5233561002784205E-2</v>
      </c>
      <c r="BN3028" s="130">
        <f t="shared" si="465"/>
        <v>5.8664576349558295E-5</v>
      </c>
      <c r="BO3028" s="130">
        <f t="shared" si="461"/>
        <v>5.8664576349558295E-5</v>
      </c>
      <c r="BP3028" s="122" t="str">
        <f t="shared" si="462"/>
        <v/>
      </c>
    </row>
    <row r="3029" spans="63:68" ht="20.100000000000001" customHeight="1" x14ac:dyDescent="0.25">
      <c r="BK3029" s="130"/>
      <c r="BL3029" s="130">
        <f t="shared" si="463"/>
        <v>15.993599999999283</v>
      </c>
      <c r="BM3029" s="147">
        <f t="shared" si="464"/>
        <v>2.5174896426434647E-2</v>
      </c>
      <c r="BN3029" s="130">
        <f t="shared" si="465"/>
        <v>5.8535679575321548E-5</v>
      </c>
      <c r="BO3029" s="130">
        <f t="shared" si="461"/>
        <v>5.8535679575321548E-5</v>
      </c>
      <c r="BP3029" s="122" t="str">
        <f t="shared" si="462"/>
        <v/>
      </c>
    </row>
    <row r="3030" spans="63:68" ht="20.100000000000001" customHeight="1" x14ac:dyDescent="0.25">
      <c r="BK3030" s="130"/>
      <c r="BL3030" s="130">
        <f t="shared" si="463"/>
        <v>15.999999999999282</v>
      </c>
      <c r="BM3030" s="147">
        <f t="shared" si="464"/>
        <v>2.5116360746859325E-2</v>
      </c>
      <c r="BN3030" s="130">
        <f t="shared" si="465"/>
        <v>5.8407042638614765E-5</v>
      </c>
      <c r="BO3030" s="130">
        <f t="shared" si="461"/>
        <v>5.8407042638614765E-5</v>
      </c>
      <c r="BP3030" s="122" t="str">
        <f t="shared" si="462"/>
        <v/>
      </c>
    </row>
    <row r="3031" spans="63:68" ht="20.100000000000001" customHeight="1" x14ac:dyDescent="0.25">
      <c r="BK3031" s="130"/>
      <c r="BL3031" s="130">
        <f t="shared" si="463"/>
        <v>16.006399999999282</v>
      </c>
      <c r="BM3031" s="147">
        <f t="shared" si="464"/>
        <v>2.505795370422071E-2</v>
      </c>
      <c r="BN3031" s="130">
        <f t="shared" si="465"/>
        <v>5.8278665089915582E-5</v>
      </c>
      <c r="BO3031" s="130">
        <f t="shared" si="461"/>
        <v>5.8278665089915582E-5</v>
      </c>
      <c r="BP3031" s="122" t="str">
        <f t="shared" si="462"/>
        <v/>
      </c>
    </row>
    <row r="3032" spans="63:68" ht="20.100000000000001" customHeight="1" x14ac:dyDescent="0.25">
      <c r="BK3032" s="130"/>
      <c r="BL3032" s="130">
        <f t="shared" si="463"/>
        <v>16.012799999999281</v>
      </c>
      <c r="BM3032" s="147">
        <f t="shared" si="464"/>
        <v>2.4999675039130795E-2</v>
      </c>
      <c r="BN3032" s="130">
        <f t="shared" si="465"/>
        <v>5.8150546480284504E-5</v>
      </c>
      <c r="BO3032" s="130">
        <f t="shared" si="461"/>
        <v>5.8150546480284504E-5</v>
      </c>
      <c r="BP3032" s="122" t="str">
        <f t="shared" si="462"/>
        <v/>
      </c>
    </row>
    <row r="3033" spans="63:68" ht="20.100000000000001" customHeight="1" x14ac:dyDescent="0.25">
      <c r="BK3033" s="130"/>
      <c r="BL3033" s="130">
        <f t="shared" si="463"/>
        <v>16.01919999999928</v>
      </c>
      <c r="BM3033" s="147">
        <f t="shared" si="464"/>
        <v>2.494152449265051E-2</v>
      </c>
      <c r="BN3033" s="130">
        <f t="shared" si="465"/>
        <v>5.8022686361170611E-5</v>
      </c>
      <c r="BO3033" s="130">
        <f t="shared" si="461"/>
        <v>5.8022686361170611E-5</v>
      </c>
      <c r="BP3033" s="122" t="str">
        <f t="shared" si="462"/>
        <v/>
      </c>
    </row>
    <row r="3034" spans="63:68" ht="20.100000000000001" customHeight="1" x14ac:dyDescent="0.25">
      <c r="BK3034" s="130"/>
      <c r="BL3034" s="130">
        <f t="shared" si="463"/>
        <v>16.02559999999928</v>
      </c>
      <c r="BM3034" s="147">
        <f t="shared" si="464"/>
        <v>2.488350180628934E-2</v>
      </c>
      <c r="BN3034" s="130">
        <f t="shared" si="465"/>
        <v>5.7895084284741161E-5</v>
      </c>
      <c r="BO3034" s="130">
        <f t="shared" si="461"/>
        <v>5.7895084284741161E-5</v>
      </c>
      <c r="BP3034" s="122" t="str">
        <f t="shared" si="462"/>
        <v/>
      </c>
    </row>
    <row r="3035" spans="63:68" ht="20.100000000000001" customHeight="1" x14ac:dyDescent="0.25">
      <c r="BK3035" s="130"/>
      <c r="BL3035" s="130">
        <f t="shared" si="463"/>
        <v>16.031999999999279</v>
      </c>
      <c r="BM3035" s="147">
        <f t="shared" si="464"/>
        <v>2.4825606722004599E-2</v>
      </c>
      <c r="BN3035" s="130">
        <f t="shared" si="465"/>
        <v>5.7767739803444434E-5</v>
      </c>
      <c r="BO3035" s="130">
        <f t="shared" si="461"/>
        <v>5.7767739803444434E-5</v>
      </c>
      <c r="BP3035" s="122" t="str">
        <f t="shared" si="462"/>
        <v/>
      </c>
    </row>
    <row r="3036" spans="63:68" ht="20.100000000000001" customHeight="1" x14ac:dyDescent="0.25">
      <c r="BK3036" s="130"/>
      <c r="BL3036" s="130">
        <f t="shared" si="463"/>
        <v>16.038399999999278</v>
      </c>
      <c r="BM3036" s="147">
        <f t="shared" si="464"/>
        <v>2.4767838982201154E-2</v>
      </c>
      <c r="BN3036" s="130">
        <f t="shared" si="465"/>
        <v>5.7640652470603015E-5</v>
      </c>
      <c r="BO3036" s="130">
        <f t="shared" si="461"/>
        <v>5.7640652470603015E-5</v>
      </c>
      <c r="BP3036" s="122" t="str">
        <f t="shared" si="462"/>
        <v/>
      </c>
    </row>
    <row r="3037" spans="63:68" ht="20.100000000000001" customHeight="1" x14ac:dyDescent="0.25">
      <c r="BK3037" s="130"/>
      <c r="BL3037" s="130">
        <f t="shared" si="463"/>
        <v>16.044799999999277</v>
      </c>
      <c r="BM3037" s="147">
        <f t="shared" si="464"/>
        <v>2.4710198329730551E-2</v>
      </c>
      <c r="BN3037" s="130">
        <f t="shared" si="465"/>
        <v>5.7513821839740714E-5</v>
      </c>
      <c r="BO3037" s="130">
        <f t="shared" si="461"/>
        <v>5.7513821839740714E-5</v>
      </c>
      <c r="BP3037" s="122" t="str">
        <f t="shared" si="462"/>
        <v/>
      </c>
    </row>
    <row r="3038" spans="63:68" ht="20.100000000000001" customHeight="1" x14ac:dyDescent="0.25">
      <c r="BK3038" s="130"/>
      <c r="BL3038" s="130">
        <f t="shared" si="463"/>
        <v>16.051199999999277</v>
      </c>
      <c r="BM3038" s="147">
        <f t="shared" si="464"/>
        <v>2.465268450789081E-2</v>
      </c>
      <c r="BN3038" s="130">
        <f t="shared" si="465"/>
        <v>5.73872474650787E-5</v>
      </c>
      <c r="BO3038" s="130">
        <f t="shared" si="461"/>
        <v>5.73872474650787E-5</v>
      </c>
      <c r="BP3038" s="122" t="str">
        <f t="shared" si="462"/>
        <v/>
      </c>
    </row>
    <row r="3039" spans="63:68" ht="20.100000000000001" customHeight="1" x14ac:dyDescent="0.25">
      <c r="BK3039" s="130"/>
      <c r="BL3039" s="130">
        <f t="shared" si="463"/>
        <v>16.057599999999276</v>
      </c>
      <c r="BM3039" s="147">
        <f t="shared" si="464"/>
        <v>2.4595297260425732E-2</v>
      </c>
      <c r="BN3039" s="130">
        <f t="shared" si="465"/>
        <v>5.7260928901466113E-5</v>
      </c>
      <c r="BO3039" s="130">
        <f t="shared" si="461"/>
        <v>5.7260928901466113E-5</v>
      </c>
      <c r="BP3039" s="122" t="str">
        <f t="shared" si="462"/>
        <v/>
      </c>
    </row>
    <row r="3040" spans="63:68" ht="20.100000000000001" customHeight="1" x14ac:dyDescent="0.25">
      <c r="BK3040" s="130"/>
      <c r="BL3040" s="130">
        <f t="shared" si="463"/>
        <v>16.063999999999275</v>
      </c>
      <c r="BM3040" s="147">
        <f t="shared" si="464"/>
        <v>2.4538036331524266E-2</v>
      </c>
      <c r="BN3040" s="130">
        <f t="shared" si="465"/>
        <v>5.7134865704050464E-5</v>
      </c>
      <c r="BO3040" s="130">
        <f t="shared" si="461"/>
        <v>5.7134865704050464E-5</v>
      </c>
      <c r="BP3040" s="122" t="str">
        <f t="shared" si="462"/>
        <v/>
      </c>
    </row>
    <row r="3041" spans="63:68" ht="20.100000000000001" customHeight="1" x14ac:dyDescent="0.25">
      <c r="BK3041" s="130"/>
      <c r="BL3041" s="130">
        <f t="shared" si="463"/>
        <v>16.070399999999275</v>
      </c>
      <c r="BM3041" s="147">
        <f t="shared" si="464"/>
        <v>2.4480901465820215E-2</v>
      </c>
      <c r="BN3041" s="130">
        <f t="shared" si="465"/>
        <v>5.7009057428621113E-5</v>
      </c>
      <c r="BO3041" s="130">
        <f t="shared" si="461"/>
        <v>5.7009057428621113E-5</v>
      </c>
      <c r="BP3041" s="122" t="str">
        <f t="shared" si="462"/>
        <v/>
      </c>
    </row>
    <row r="3042" spans="63:68" ht="20.100000000000001" customHeight="1" x14ac:dyDescent="0.25">
      <c r="BK3042" s="130"/>
      <c r="BL3042" s="130">
        <f t="shared" si="463"/>
        <v>16.076799999999274</v>
      </c>
      <c r="BM3042" s="147">
        <f t="shared" si="464"/>
        <v>2.4423892408391594E-2</v>
      </c>
      <c r="BN3042" s="130">
        <f t="shared" si="465"/>
        <v>5.6883503631605797E-5</v>
      </c>
      <c r="BO3042" s="130">
        <f t="shared" si="461"/>
        <v>5.6883503631605797E-5</v>
      </c>
      <c r="BP3042" s="122" t="str">
        <f t="shared" si="462"/>
        <v/>
      </c>
    </row>
    <row r="3043" spans="63:68" ht="20.100000000000001" customHeight="1" x14ac:dyDescent="0.25">
      <c r="BK3043" s="130"/>
      <c r="BL3043" s="130">
        <f t="shared" si="463"/>
        <v>16.083199999999273</v>
      </c>
      <c r="BM3043" s="147">
        <f t="shared" si="464"/>
        <v>2.4367008904759988E-2</v>
      </c>
      <c r="BN3043" s="130">
        <f t="shared" si="465"/>
        <v>5.6758203869789609E-5</v>
      </c>
      <c r="BO3043" s="130">
        <f t="shared" si="461"/>
        <v>5.6758203869789609E-5</v>
      </c>
      <c r="BP3043" s="122" t="str">
        <f t="shared" si="462"/>
        <v/>
      </c>
    </row>
    <row r="3044" spans="63:68" ht="20.100000000000001" customHeight="1" x14ac:dyDescent="0.25">
      <c r="BK3044" s="130"/>
      <c r="BL3044" s="130">
        <f t="shared" si="463"/>
        <v>16.089599999999272</v>
      </c>
      <c r="BM3044" s="147">
        <f t="shared" si="464"/>
        <v>2.4310250700890199E-2</v>
      </c>
      <c r="BN3044" s="130">
        <f t="shared" si="465"/>
        <v>5.6633157700620301E-5</v>
      </c>
      <c r="BO3044" s="130">
        <f t="shared" si="461"/>
        <v>5.6633157700620301E-5</v>
      </c>
      <c r="BP3044" s="122" t="str">
        <f t="shared" si="462"/>
        <v/>
      </c>
    </row>
    <row r="3045" spans="63:68" ht="20.100000000000001" customHeight="1" x14ac:dyDescent="0.25">
      <c r="BK3045" s="130"/>
      <c r="BL3045" s="130">
        <f t="shared" si="463"/>
        <v>16.095999999999272</v>
      </c>
      <c r="BM3045" s="147">
        <f t="shared" si="464"/>
        <v>2.4253617543189578E-2</v>
      </c>
      <c r="BN3045" s="130">
        <f t="shared" si="465"/>
        <v>5.650836468205217E-5</v>
      </c>
      <c r="BO3045" s="130">
        <f t="shared" si="461"/>
        <v>5.650836468205217E-5</v>
      </c>
      <c r="BP3045" s="122" t="str">
        <f t="shared" si="462"/>
        <v/>
      </c>
    </row>
    <row r="3046" spans="63:68" ht="20.100000000000001" customHeight="1" x14ac:dyDescent="0.25">
      <c r="BK3046" s="130"/>
      <c r="BL3046" s="130">
        <f t="shared" si="463"/>
        <v>16.102399999999271</v>
      </c>
      <c r="BM3046" s="147">
        <f t="shared" si="464"/>
        <v>2.4197109178507526E-2</v>
      </c>
      <c r="BN3046" s="130">
        <f t="shared" si="465"/>
        <v>5.6383824372469721E-5</v>
      </c>
      <c r="BO3046" s="130">
        <f t="shared" si="461"/>
        <v>5.6383824372469721E-5</v>
      </c>
      <c r="BP3046" s="122" t="str">
        <f t="shared" si="462"/>
        <v/>
      </c>
    </row>
    <row r="3047" spans="63:68" ht="20.100000000000001" customHeight="1" x14ac:dyDescent="0.25">
      <c r="BK3047" s="130"/>
      <c r="BL3047" s="130">
        <f t="shared" si="463"/>
        <v>16.10879999999927</v>
      </c>
      <c r="BM3047" s="147">
        <f t="shared" si="464"/>
        <v>2.4140725354135056E-2</v>
      </c>
      <c r="BN3047" s="130">
        <f t="shared" si="465"/>
        <v>5.6259536331055432E-5</v>
      </c>
      <c r="BO3047" s="130">
        <f t="shared" si="461"/>
        <v>5.6259536331055432E-5</v>
      </c>
      <c r="BP3047" s="122" t="str">
        <f t="shared" si="462"/>
        <v/>
      </c>
    </row>
    <row r="3048" spans="63:68" ht="20.100000000000001" customHeight="1" x14ac:dyDescent="0.25">
      <c r="BK3048" s="130"/>
      <c r="BL3048" s="130">
        <f t="shared" si="463"/>
        <v>16.11519999999927</v>
      </c>
      <c r="BM3048" s="147">
        <f t="shared" si="464"/>
        <v>2.4084465817804001E-2</v>
      </c>
      <c r="BN3048" s="130">
        <f t="shared" si="465"/>
        <v>5.613550011713056E-5</v>
      </c>
      <c r="BO3048" s="130">
        <f t="shared" si="461"/>
        <v>5.613550011713056E-5</v>
      </c>
      <c r="BP3048" s="122" t="str">
        <f t="shared" si="462"/>
        <v/>
      </c>
    </row>
    <row r="3049" spans="63:68" ht="20.100000000000001" customHeight="1" x14ac:dyDescent="0.25">
      <c r="BK3049" s="130"/>
      <c r="BL3049" s="130">
        <f t="shared" si="463"/>
        <v>16.121599999999269</v>
      </c>
      <c r="BM3049" s="147">
        <f t="shared" si="464"/>
        <v>2.402833031768687E-2</v>
      </c>
      <c r="BN3049" s="130">
        <f t="shared" si="465"/>
        <v>5.6011715290946174E-5</v>
      </c>
      <c r="BO3049" s="130">
        <f t="shared" si="461"/>
        <v>5.6011715290946174E-5</v>
      </c>
      <c r="BP3049" s="122" t="str">
        <f t="shared" si="462"/>
        <v/>
      </c>
    </row>
    <row r="3050" spans="63:68" ht="20.100000000000001" customHeight="1" x14ac:dyDescent="0.25">
      <c r="BK3050" s="130"/>
      <c r="BL3050" s="130">
        <f t="shared" si="463"/>
        <v>16.127999999999268</v>
      </c>
      <c r="BM3050" s="147">
        <f t="shared" si="464"/>
        <v>2.3972318602395924E-2</v>
      </c>
      <c r="BN3050" s="130">
        <f t="shared" si="465"/>
        <v>5.5888181413075999E-5</v>
      </c>
      <c r="BO3050" s="130">
        <f t="shared" si="461"/>
        <v>5.5888181413075999E-5</v>
      </c>
      <c r="BP3050" s="122" t="str">
        <f t="shared" si="462"/>
        <v/>
      </c>
    </row>
    <row r="3051" spans="63:68" ht="20.100000000000001" customHeight="1" x14ac:dyDescent="0.25">
      <c r="BK3051" s="130"/>
      <c r="BL3051" s="130">
        <f t="shared" si="463"/>
        <v>16.134399999999268</v>
      </c>
      <c r="BM3051" s="147">
        <f t="shared" si="464"/>
        <v>2.3916430420982848E-2</v>
      </c>
      <c r="BN3051" s="130">
        <f t="shared" si="465"/>
        <v>5.576489804461765E-5</v>
      </c>
      <c r="BO3051" s="130">
        <f t="shared" si="461"/>
        <v>5.576489804461765E-5</v>
      </c>
      <c r="BP3051" s="122" t="str">
        <f t="shared" si="462"/>
        <v/>
      </c>
    </row>
    <row r="3052" spans="63:68" ht="20.100000000000001" customHeight="1" x14ac:dyDescent="0.25">
      <c r="BK3052" s="130"/>
      <c r="BL3052" s="130">
        <f t="shared" si="463"/>
        <v>16.140799999999267</v>
      </c>
      <c r="BM3052" s="147">
        <f t="shared" si="464"/>
        <v>2.3860665522938231E-2</v>
      </c>
      <c r="BN3052" s="130">
        <f t="shared" si="465"/>
        <v>5.564186474735569E-5</v>
      </c>
      <c r="BO3052" s="130">
        <f t="shared" si="461"/>
        <v>5.564186474735569E-5</v>
      </c>
      <c r="BP3052" s="122" t="str">
        <f t="shared" si="462"/>
        <v/>
      </c>
    </row>
    <row r="3053" spans="63:68" ht="20.100000000000001" customHeight="1" x14ac:dyDescent="0.25">
      <c r="BK3053" s="130"/>
      <c r="BL3053" s="130">
        <f t="shared" si="463"/>
        <v>16.147199999999266</v>
      </c>
      <c r="BM3053" s="147">
        <f t="shared" si="464"/>
        <v>2.3805023658190875E-2</v>
      </c>
      <c r="BN3053" s="130">
        <f t="shared" si="465"/>
        <v>5.5519081083445915E-5</v>
      </c>
      <c r="BO3053" s="130">
        <f t="shared" si="461"/>
        <v>5.5519081083445915E-5</v>
      </c>
      <c r="BP3053" s="122" t="str">
        <f t="shared" si="462"/>
        <v/>
      </c>
    </row>
    <row r="3054" spans="63:68" ht="20.100000000000001" customHeight="1" x14ac:dyDescent="0.25">
      <c r="BK3054" s="130"/>
      <c r="BL3054" s="130">
        <f t="shared" si="463"/>
        <v>16.153599999999265</v>
      </c>
      <c r="BM3054" s="147">
        <f t="shared" si="464"/>
        <v>2.3749504577107429E-2</v>
      </c>
      <c r="BN3054" s="130">
        <f t="shared" si="465"/>
        <v>5.5396546615581882E-5</v>
      </c>
      <c r="BO3054" s="130">
        <f t="shared" si="461"/>
        <v>5.5396546615581882E-5</v>
      </c>
      <c r="BP3054" s="122" t="str">
        <f t="shared" si="462"/>
        <v/>
      </c>
    </row>
    <row r="3055" spans="63:68" ht="20.100000000000001" customHeight="1" x14ac:dyDescent="0.25">
      <c r="BK3055" s="130"/>
      <c r="BL3055" s="130">
        <f t="shared" si="463"/>
        <v>16.159999999999265</v>
      </c>
      <c r="BM3055" s="147">
        <f t="shared" si="464"/>
        <v>2.3694108030491847E-2</v>
      </c>
      <c r="BN3055" s="130">
        <f t="shared" si="465"/>
        <v>5.5274260907300227E-5</v>
      </c>
      <c r="BO3055" s="130">
        <f t="shared" si="461"/>
        <v>5.5274260907300227E-5</v>
      </c>
      <c r="BP3055" s="122" t="str">
        <f t="shared" si="462"/>
        <v/>
      </c>
    </row>
    <row r="3056" spans="63:68" ht="20.100000000000001" customHeight="1" x14ac:dyDescent="0.25">
      <c r="BK3056" s="130"/>
      <c r="BL3056" s="130">
        <f t="shared" si="463"/>
        <v>16.166399999999264</v>
      </c>
      <c r="BM3056" s="147">
        <f t="shared" si="464"/>
        <v>2.3638833769584547E-2</v>
      </c>
      <c r="BN3056" s="130">
        <f t="shared" si="465"/>
        <v>5.5152223522120236E-5</v>
      </c>
      <c r="BO3056" s="130">
        <f t="shared" si="461"/>
        <v>5.5152223522120236E-5</v>
      </c>
      <c r="BP3056" s="122" t="str">
        <f t="shared" si="462"/>
        <v/>
      </c>
    </row>
    <row r="3057" spans="63:68" ht="20.100000000000001" customHeight="1" x14ac:dyDescent="0.25">
      <c r="BK3057" s="130"/>
      <c r="BL3057" s="130">
        <f t="shared" si="463"/>
        <v>16.172799999999263</v>
      </c>
      <c r="BM3057" s="147">
        <f t="shared" si="464"/>
        <v>2.3583681546062427E-2</v>
      </c>
      <c r="BN3057" s="130">
        <f t="shared" si="465"/>
        <v>5.5030434024719993E-5</v>
      </c>
      <c r="BO3057" s="130">
        <f t="shared" si="461"/>
        <v>5.5030434024719993E-5</v>
      </c>
      <c r="BP3057" s="122" t="str">
        <f t="shared" si="462"/>
        <v/>
      </c>
    </row>
    <row r="3058" spans="63:68" ht="20.100000000000001" customHeight="1" x14ac:dyDescent="0.25">
      <c r="BK3058" s="130"/>
      <c r="BL3058" s="130">
        <f t="shared" si="463"/>
        <v>16.179199999999263</v>
      </c>
      <c r="BM3058" s="147">
        <f t="shared" si="464"/>
        <v>2.3528651112037707E-2</v>
      </c>
      <c r="BN3058" s="130">
        <f t="shared" si="465"/>
        <v>5.4908891979791458E-5</v>
      </c>
      <c r="BO3058" s="130">
        <f t="shared" si="461"/>
        <v>5.4908891979791458E-5</v>
      </c>
      <c r="BP3058" s="122" t="str">
        <f t="shared" si="462"/>
        <v/>
      </c>
    </row>
    <row r="3059" spans="63:68" ht="20.100000000000001" customHeight="1" x14ac:dyDescent="0.25">
      <c r="BK3059" s="130"/>
      <c r="BL3059" s="130">
        <f t="shared" si="463"/>
        <v>16.185599999999262</v>
      </c>
      <c r="BM3059" s="147">
        <f t="shared" si="464"/>
        <v>2.3473742220057915E-2</v>
      </c>
      <c r="BN3059" s="130">
        <f t="shared" si="465"/>
        <v>5.4787596952859258E-5</v>
      </c>
      <c r="BO3059" s="130">
        <f t="shared" si="461"/>
        <v>5.4787596952859258E-5</v>
      </c>
      <c r="BP3059" s="122" t="str">
        <f t="shared" si="462"/>
        <v/>
      </c>
    </row>
    <row r="3060" spans="63:68" ht="20.100000000000001" customHeight="1" x14ac:dyDescent="0.25">
      <c r="BK3060" s="130"/>
      <c r="BL3060" s="130">
        <f t="shared" si="463"/>
        <v>16.191999999999261</v>
      </c>
      <c r="BM3060" s="147">
        <f t="shared" si="464"/>
        <v>2.3418954623105056E-2</v>
      </c>
      <c r="BN3060" s="130">
        <f t="shared" si="465"/>
        <v>5.466654850995456E-5</v>
      </c>
      <c r="BO3060" s="130">
        <f t="shared" si="461"/>
        <v>5.466654850995456E-5</v>
      </c>
      <c r="BP3060" s="122" t="str">
        <f t="shared" si="462"/>
        <v/>
      </c>
    </row>
    <row r="3061" spans="63:68" ht="20.100000000000001" customHeight="1" x14ac:dyDescent="0.25">
      <c r="BK3061" s="130"/>
      <c r="BL3061" s="130">
        <f t="shared" si="463"/>
        <v>16.198399999999261</v>
      </c>
      <c r="BM3061" s="147">
        <f t="shared" si="464"/>
        <v>2.3364288074595101E-2</v>
      </c>
      <c r="BN3061" s="130">
        <f t="shared" si="465"/>
        <v>5.4545746217490171E-5</v>
      </c>
      <c r="BO3061" s="130">
        <f t="shared" si="461"/>
        <v>5.4545746217490171E-5</v>
      </c>
      <c r="BP3061" s="122" t="str">
        <f t="shared" si="462"/>
        <v/>
      </c>
    </row>
    <row r="3062" spans="63:68" ht="20.100000000000001" customHeight="1" x14ac:dyDescent="0.25">
      <c r="BK3062" s="130"/>
      <c r="BL3062" s="130">
        <f t="shared" si="463"/>
        <v>16.20479999999926</v>
      </c>
      <c r="BM3062" s="147">
        <f t="shared" si="464"/>
        <v>2.3309742328377611E-2</v>
      </c>
      <c r="BN3062" s="130">
        <f t="shared" si="465"/>
        <v>5.4425189642656052E-5</v>
      </c>
      <c r="BO3062" s="130">
        <f t="shared" si="461"/>
        <v>5.4425189642656052E-5</v>
      </c>
      <c r="BP3062" s="122" t="str">
        <f t="shared" si="462"/>
        <v/>
      </c>
    </row>
    <row r="3063" spans="63:68" ht="20.100000000000001" customHeight="1" x14ac:dyDescent="0.25">
      <c r="BK3063" s="130"/>
      <c r="BL3063" s="130">
        <f t="shared" si="463"/>
        <v>16.211199999999259</v>
      </c>
      <c r="BM3063" s="147">
        <f t="shared" si="464"/>
        <v>2.3255317138734955E-2</v>
      </c>
      <c r="BN3063" s="130">
        <f t="shared" si="465"/>
        <v>5.4304878352961355E-5</v>
      </c>
      <c r="BO3063" s="130">
        <f t="shared" si="461"/>
        <v>5.4304878352961355E-5</v>
      </c>
      <c r="BP3063" s="122" t="str">
        <f t="shared" si="462"/>
        <v/>
      </c>
    </row>
    <row r="3064" spans="63:68" ht="20.100000000000001" customHeight="1" x14ac:dyDescent="0.25">
      <c r="BK3064" s="130"/>
      <c r="BL3064" s="130">
        <f t="shared" si="463"/>
        <v>16.217599999999258</v>
      </c>
      <c r="BM3064" s="147">
        <f t="shared" si="464"/>
        <v>2.3201012260381994E-2</v>
      </c>
      <c r="BN3064" s="130">
        <f t="shared" si="465"/>
        <v>5.4184811916605652E-5</v>
      </c>
      <c r="BO3064" s="130">
        <f t="shared" si="461"/>
        <v>5.4184811916605652E-5</v>
      </c>
      <c r="BP3064" s="122" t="str">
        <f t="shared" si="462"/>
        <v/>
      </c>
    </row>
    <row r="3065" spans="63:68" ht="20.100000000000001" customHeight="1" x14ac:dyDescent="0.25">
      <c r="BK3065" s="130"/>
      <c r="BL3065" s="130">
        <f t="shared" si="463"/>
        <v>16.223999999999258</v>
      </c>
      <c r="BM3065" s="147">
        <f t="shared" si="464"/>
        <v>2.3146827448465388E-2</v>
      </c>
      <c r="BN3065" s="130">
        <f t="shared" si="465"/>
        <v>5.406498990218056E-5</v>
      </c>
      <c r="BO3065" s="130">
        <f t="shared" si="461"/>
        <v>5.406498990218056E-5</v>
      </c>
      <c r="BP3065" s="122" t="str">
        <f t="shared" si="462"/>
        <v/>
      </c>
    </row>
    <row r="3066" spans="63:68" ht="20.100000000000001" customHeight="1" x14ac:dyDescent="0.25">
      <c r="BK3066" s="130"/>
      <c r="BL3066" s="130">
        <f t="shared" si="463"/>
        <v>16.230399999999257</v>
      </c>
      <c r="BM3066" s="147">
        <f t="shared" si="464"/>
        <v>2.3092762458563208E-2</v>
      </c>
      <c r="BN3066" s="130">
        <f t="shared" si="465"/>
        <v>5.3945411879013222E-5</v>
      </c>
      <c r="BO3066" s="130">
        <f t="shared" si="461"/>
        <v>5.3945411879013222E-5</v>
      </c>
      <c r="BP3066" s="122" t="str">
        <f t="shared" si="462"/>
        <v/>
      </c>
    </row>
    <row r="3067" spans="63:68" ht="20.100000000000001" customHeight="1" x14ac:dyDescent="0.25">
      <c r="BK3067" s="130"/>
      <c r="BL3067" s="130">
        <f t="shared" si="463"/>
        <v>16.236799999999256</v>
      </c>
      <c r="BM3067" s="147">
        <f t="shared" si="464"/>
        <v>2.3038817046684194E-2</v>
      </c>
      <c r="BN3067" s="130">
        <f t="shared" si="465"/>
        <v>5.3826077416756907E-5</v>
      </c>
      <c r="BO3067" s="130">
        <f t="shared" si="461"/>
        <v>5.3826077416756907E-5</v>
      </c>
      <c r="BP3067" s="122" t="str">
        <f t="shared" si="462"/>
        <v/>
      </c>
    </row>
    <row r="3068" spans="63:68" ht="20.100000000000001" customHeight="1" x14ac:dyDescent="0.25">
      <c r="BK3068" s="130"/>
      <c r="BL3068" s="130">
        <f t="shared" si="463"/>
        <v>16.243199999999256</v>
      </c>
      <c r="BM3068" s="147">
        <f t="shared" si="464"/>
        <v>2.2984990969267437E-2</v>
      </c>
      <c r="BN3068" s="130">
        <f t="shared" si="465"/>
        <v>5.3706986085765712E-5</v>
      </c>
      <c r="BO3068" s="130">
        <f t="shared" si="461"/>
        <v>5.3706986085765712E-5</v>
      </c>
      <c r="BP3068" s="122" t="str">
        <f t="shared" si="462"/>
        <v/>
      </c>
    </row>
    <row r="3069" spans="63:68" ht="20.100000000000001" customHeight="1" x14ac:dyDescent="0.25">
      <c r="BK3069" s="130"/>
      <c r="BL3069" s="130">
        <f t="shared" si="463"/>
        <v>16.249599999999255</v>
      </c>
      <c r="BM3069" s="147">
        <f t="shared" si="464"/>
        <v>2.2931283983181672E-2</v>
      </c>
      <c r="BN3069" s="130">
        <f t="shared" si="465"/>
        <v>5.3588137456827417E-5</v>
      </c>
      <c r="BO3069" s="130">
        <f t="shared" si="461"/>
        <v>5.3588137456827417E-5</v>
      </c>
      <c r="BP3069" s="122" t="str">
        <f t="shared" si="462"/>
        <v/>
      </c>
    </row>
    <row r="3070" spans="63:68" ht="20.100000000000001" customHeight="1" x14ac:dyDescent="0.25">
      <c r="BK3070" s="130"/>
      <c r="BL3070" s="130">
        <f t="shared" si="463"/>
        <v>16.255999999999254</v>
      </c>
      <c r="BM3070" s="147">
        <f t="shared" si="464"/>
        <v>2.2877695845724844E-2</v>
      </c>
      <c r="BN3070" s="130">
        <f t="shared" si="465"/>
        <v>5.3469531101406342E-5</v>
      </c>
      <c r="BO3070" s="130">
        <f t="shared" si="461"/>
        <v>5.3469531101406342E-5</v>
      </c>
      <c r="BP3070" s="122" t="str">
        <f t="shared" si="462"/>
        <v/>
      </c>
    </row>
    <row r="3071" spans="63:68" ht="20.100000000000001" customHeight="1" x14ac:dyDescent="0.25">
      <c r="BK3071" s="130"/>
      <c r="BL3071" s="130">
        <f t="shared" si="463"/>
        <v>16.262399999999253</v>
      </c>
      <c r="BM3071" s="147">
        <f t="shared" si="464"/>
        <v>2.2824226314623438E-2</v>
      </c>
      <c r="BN3071" s="130">
        <f t="shared" si="465"/>
        <v>5.3351166591261712E-5</v>
      </c>
      <c r="BO3071" s="130">
        <f t="shared" si="461"/>
        <v>5.3351166591261712E-5</v>
      </c>
      <c r="BP3071" s="122" t="str">
        <f t="shared" si="462"/>
        <v/>
      </c>
    </row>
    <row r="3072" spans="63:68" ht="20.100000000000001" customHeight="1" x14ac:dyDescent="0.25">
      <c r="BK3072" s="130"/>
      <c r="BL3072" s="130">
        <f t="shared" si="463"/>
        <v>16.268799999999253</v>
      </c>
      <c r="BM3072" s="147">
        <f t="shared" si="464"/>
        <v>2.2770875148032176E-2</v>
      </c>
      <c r="BN3072" s="130">
        <f t="shared" si="465"/>
        <v>5.3233043498981947E-5</v>
      </c>
      <c r="BO3072" s="130">
        <f t="shared" si="461"/>
        <v>5.3233043498981947E-5</v>
      </c>
      <c r="BP3072" s="122" t="str">
        <f t="shared" si="462"/>
        <v/>
      </c>
    </row>
    <row r="3073" spans="63:68" ht="20.100000000000001" customHeight="1" x14ac:dyDescent="0.25">
      <c r="BK3073" s="130"/>
      <c r="BL3073" s="130">
        <f t="shared" si="463"/>
        <v>16.275199999999252</v>
      </c>
      <c r="BM3073" s="147">
        <f t="shared" si="464"/>
        <v>2.2717642104533194E-2</v>
      </c>
      <c r="BN3073" s="130">
        <f t="shared" si="465"/>
        <v>5.3115161397502414E-5</v>
      </c>
      <c r="BO3073" s="130">
        <f t="shared" si="461"/>
        <v>5.3115161397502414E-5</v>
      </c>
      <c r="BP3073" s="122" t="str">
        <f t="shared" si="462"/>
        <v/>
      </c>
    </row>
    <row r="3074" spans="63:68" ht="20.100000000000001" customHeight="1" x14ac:dyDescent="0.25">
      <c r="BK3074" s="130"/>
      <c r="BL3074" s="130">
        <f t="shared" si="463"/>
        <v>16.281599999999251</v>
      </c>
      <c r="BM3074" s="147">
        <f t="shared" si="464"/>
        <v>2.2664526943135692E-2</v>
      </c>
      <c r="BN3074" s="130">
        <f t="shared" si="465"/>
        <v>5.299751986032053E-5</v>
      </c>
      <c r="BO3074" s="130">
        <f t="shared" si="461"/>
        <v>5.299751986032053E-5</v>
      </c>
      <c r="BP3074" s="122" t="str">
        <f t="shared" si="462"/>
        <v/>
      </c>
    </row>
    <row r="3075" spans="63:68" ht="20.100000000000001" customHeight="1" x14ac:dyDescent="0.25">
      <c r="BK3075" s="130"/>
      <c r="BL3075" s="130">
        <f t="shared" si="463"/>
        <v>16.287999999999251</v>
      </c>
      <c r="BM3075" s="147">
        <f t="shared" si="464"/>
        <v>2.2611529423275371E-2</v>
      </c>
      <c r="BN3075" s="130">
        <f t="shared" si="465"/>
        <v>5.2880118461516579E-5</v>
      </c>
      <c r="BO3075" s="130">
        <f t="shared" si="461"/>
        <v>5.2880118461516579E-5</v>
      </c>
      <c r="BP3075" s="122" t="str">
        <f t="shared" si="462"/>
        <v/>
      </c>
    </row>
    <row r="3076" spans="63:68" ht="20.100000000000001" customHeight="1" x14ac:dyDescent="0.25">
      <c r="BK3076" s="130"/>
      <c r="BL3076" s="130">
        <f t="shared" si="463"/>
        <v>16.29439999999925</v>
      </c>
      <c r="BM3076" s="147">
        <f t="shared" si="464"/>
        <v>2.2558649304813855E-2</v>
      </c>
      <c r="BN3076" s="130">
        <f t="shared" si="465"/>
        <v>5.2762956775764119E-5</v>
      </c>
      <c r="BO3076" s="130">
        <f t="shared" si="461"/>
        <v>5.2762956775764119E-5</v>
      </c>
      <c r="BP3076" s="122" t="str">
        <f t="shared" si="462"/>
        <v/>
      </c>
    </row>
    <row r="3077" spans="63:68" ht="20.100000000000001" customHeight="1" x14ac:dyDescent="0.25">
      <c r="BK3077" s="130"/>
      <c r="BL3077" s="130">
        <f t="shared" si="463"/>
        <v>16.300799999999249</v>
      </c>
      <c r="BM3077" s="147">
        <f t="shared" si="464"/>
        <v>2.2505886348038091E-2</v>
      </c>
      <c r="BN3077" s="130">
        <f t="shared" si="465"/>
        <v>5.2646034378198148E-5</v>
      </c>
      <c r="BO3077" s="130">
        <f t="shared" si="461"/>
        <v>5.2646034378198148E-5</v>
      </c>
      <c r="BP3077" s="122" t="str">
        <f t="shared" si="462"/>
        <v/>
      </c>
    </row>
    <row r="3078" spans="63:68" ht="20.100000000000001" customHeight="1" x14ac:dyDescent="0.25">
      <c r="BK3078" s="130"/>
      <c r="BL3078" s="130">
        <f t="shared" si="463"/>
        <v>16.307199999999249</v>
      </c>
      <c r="BM3078" s="147">
        <f t="shared" si="464"/>
        <v>2.2453240313659893E-2</v>
      </c>
      <c r="BN3078" s="130">
        <f t="shared" si="465"/>
        <v>5.2529350844363054E-5</v>
      </c>
      <c r="BO3078" s="130">
        <f t="shared" si="461"/>
        <v>5.2529350844363054E-5</v>
      </c>
      <c r="BP3078" s="122" t="str">
        <f t="shared" si="462"/>
        <v/>
      </c>
    </row>
    <row r="3079" spans="63:68" ht="20.100000000000001" customHeight="1" x14ac:dyDescent="0.25">
      <c r="BK3079" s="130"/>
      <c r="BL3079" s="130">
        <f t="shared" si="463"/>
        <v>16.313599999999248</v>
      </c>
      <c r="BM3079" s="147">
        <f t="shared" si="464"/>
        <v>2.2400710962815529E-2</v>
      </c>
      <c r="BN3079" s="130">
        <f t="shared" si="465"/>
        <v>5.2412905750680999E-5</v>
      </c>
      <c r="BO3079" s="130">
        <f t="shared" si="461"/>
        <v>5.2412905750680999E-5</v>
      </c>
      <c r="BP3079" s="122" t="str">
        <f t="shared" si="462"/>
        <v/>
      </c>
    </row>
    <row r="3080" spans="63:68" ht="20.100000000000001" customHeight="1" x14ac:dyDescent="0.25">
      <c r="BK3080" s="130"/>
      <c r="BL3080" s="130">
        <f t="shared" si="463"/>
        <v>16.319999999999247</v>
      </c>
      <c r="BM3080" s="147">
        <f t="shared" si="464"/>
        <v>2.2348298057064848E-2</v>
      </c>
      <c r="BN3080" s="130">
        <f t="shared" si="465"/>
        <v>5.2296698673858638E-5</v>
      </c>
      <c r="BO3080" s="130">
        <f t="shared" si="461"/>
        <v>5.2296698673858638E-5</v>
      </c>
      <c r="BP3080" s="122" t="str">
        <f t="shared" si="462"/>
        <v/>
      </c>
    </row>
    <row r="3081" spans="63:68" ht="20.100000000000001" customHeight="1" x14ac:dyDescent="0.25">
      <c r="BK3081" s="130"/>
      <c r="BL3081" s="130">
        <f t="shared" si="463"/>
        <v>16.326399999999246</v>
      </c>
      <c r="BM3081" s="147">
        <f t="shared" si="464"/>
        <v>2.229600135839099E-2</v>
      </c>
      <c r="BN3081" s="130">
        <f t="shared" si="465"/>
        <v>5.2180729191060593E-5</v>
      </c>
      <c r="BO3081" s="130">
        <f t="shared" si="461"/>
        <v>5.2180729191060593E-5</v>
      </c>
      <c r="BP3081" s="122" t="str">
        <f t="shared" si="462"/>
        <v/>
      </c>
    </row>
    <row r="3082" spans="63:68" ht="20.100000000000001" customHeight="1" x14ac:dyDescent="0.25">
      <c r="BK3082" s="130"/>
      <c r="BL3082" s="130">
        <f t="shared" si="463"/>
        <v>16.332799999999246</v>
      </c>
      <c r="BM3082" s="147">
        <f t="shared" si="464"/>
        <v>2.2243820629199929E-2</v>
      </c>
      <c r="BN3082" s="130">
        <f t="shared" si="465"/>
        <v>5.2064996880381298E-5</v>
      </c>
      <c r="BO3082" s="130">
        <f t="shared" si="461"/>
        <v>5.2064996880381298E-5</v>
      </c>
      <c r="BP3082" s="122" t="str">
        <f t="shared" si="462"/>
        <v/>
      </c>
    </row>
    <row r="3083" spans="63:68" ht="20.100000000000001" customHeight="1" x14ac:dyDescent="0.25">
      <c r="BK3083" s="130"/>
      <c r="BL3083" s="130">
        <f t="shared" si="463"/>
        <v>16.339199999999245</v>
      </c>
      <c r="BM3083" s="147">
        <f t="shared" si="464"/>
        <v>2.2191755632319548E-2</v>
      </c>
      <c r="BN3083" s="130">
        <f t="shared" si="465"/>
        <v>5.1949501320005392E-5</v>
      </c>
      <c r="BO3083" s="130">
        <f t="shared" si="461"/>
        <v>5.1949501320005392E-5</v>
      </c>
      <c r="BP3083" s="122" t="str">
        <f t="shared" si="462"/>
        <v/>
      </c>
    </row>
    <row r="3084" spans="63:68" ht="20.100000000000001" customHeight="1" x14ac:dyDescent="0.25">
      <c r="BK3084" s="130"/>
      <c r="BL3084" s="130">
        <f t="shared" si="463"/>
        <v>16.345599999999244</v>
      </c>
      <c r="BM3084" s="147">
        <f t="shared" si="464"/>
        <v>2.2139806130999543E-2</v>
      </c>
      <c r="BN3084" s="130">
        <f t="shared" si="465"/>
        <v>5.1834242088998755E-5</v>
      </c>
      <c r="BO3084" s="130">
        <f t="shared" si="461"/>
        <v>5.1834242088998755E-5</v>
      </c>
      <c r="BP3084" s="122" t="str">
        <f t="shared" si="462"/>
        <v/>
      </c>
    </row>
    <row r="3085" spans="63:68" ht="20.100000000000001" customHeight="1" x14ac:dyDescent="0.25">
      <c r="BK3085" s="130"/>
      <c r="BL3085" s="130">
        <f t="shared" si="463"/>
        <v>16.351999999999244</v>
      </c>
      <c r="BM3085" s="147">
        <f t="shared" si="464"/>
        <v>2.2087971888910544E-2</v>
      </c>
      <c r="BN3085" s="130">
        <f t="shared" si="465"/>
        <v>5.17192187667187E-5</v>
      </c>
      <c r="BO3085" s="130">
        <f t="shared" si="461"/>
        <v>5.17192187667187E-5</v>
      </c>
      <c r="BP3085" s="122" t="str">
        <f t="shared" si="462"/>
        <v/>
      </c>
    </row>
    <row r="3086" spans="63:68" ht="20.100000000000001" customHeight="1" x14ac:dyDescent="0.25">
      <c r="BK3086" s="130"/>
      <c r="BL3086" s="130">
        <f t="shared" si="463"/>
        <v>16.358399999999243</v>
      </c>
      <c r="BM3086" s="147">
        <f t="shared" si="464"/>
        <v>2.2036252670143825E-2</v>
      </c>
      <c r="BN3086" s="130">
        <f t="shared" si="465"/>
        <v>5.160443093326153E-5</v>
      </c>
      <c r="BO3086" s="130">
        <f t="shared" si="461"/>
        <v>5.160443093326153E-5</v>
      </c>
      <c r="BP3086" s="122" t="str">
        <f t="shared" si="462"/>
        <v/>
      </c>
    </row>
    <row r="3087" spans="63:68" ht="20.100000000000001" customHeight="1" x14ac:dyDescent="0.25">
      <c r="BK3087" s="130"/>
      <c r="BL3087" s="130">
        <f t="shared" si="463"/>
        <v>16.364799999999242</v>
      </c>
      <c r="BM3087" s="147">
        <f t="shared" si="464"/>
        <v>2.1984648239210564E-2</v>
      </c>
      <c r="BN3087" s="130">
        <f t="shared" si="465"/>
        <v>5.148987816917111E-5</v>
      </c>
      <c r="BO3087" s="130">
        <f t="shared" si="461"/>
        <v>5.148987816917111E-5</v>
      </c>
      <c r="BP3087" s="122" t="str">
        <f t="shared" si="462"/>
        <v/>
      </c>
    </row>
    <row r="3088" spans="63:68" ht="20.100000000000001" customHeight="1" x14ac:dyDescent="0.25">
      <c r="BK3088" s="130"/>
      <c r="BL3088" s="130">
        <f t="shared" si="463"/>
        <v>16.371199999999241</v>
      </c>
      <c r="BM3088" s="147">
        <f t="shared" si="464"/>
        <v>2.1933158361041392E-2</v>
      </c>
      <c r="BN3088" s="130">
        <f t="shared" si="465"/>
        <v>5.1375560055442332E-5</v>
      </c>
      <c r="BO3088" s="130">
        <f t="shared" si="461"/>
        <v>5.1375560055442332E-5</v>
      </c>
      <c r="BP3088" s="122" t="str">
        <f t="shared" si="462"/>
        <v/>
      </c>
    </row>
    <row r="3089" spans="63:68" ht="20.100000000000001" customHeight="1" x14ac:dyDescent="0.25">
      <c r="BK3089" s="130"/>
      <c r="BL3089" s="130">
        <f t="shared" si="463"/>
        <v>16.377599999999241</v>
      </c>
      <c r="BM3089" s="147">
        <f t="shared" si="464"/>
        <v>2.188178280098595E-2</v>
      </c>
      <c r="BN3089" s="130">
        <f t="shared" si="465"/>
        <v>5.1261476173826426E-5</v>
      </c>
      <c r="BO3089" s="130">
        <f t="shared" si="461"/>
        <v>5.1261476173826426E-5</v>
      </c>
      <c r="BP3089" s="122" t="str">
        <f t="shared" si="462"/>
        <v/>
      </c>
    </row>
    <row r="3090" spans="63:68" ht="20.100000000000001" customHeight="1" x14ac:dyDescent="0.25">
      <c r="BK3090" s="130"/>
      <c r="BL3090" s="130">
        <f t="shared" si="463"/>
        <v>16.38399999999924</v>
      </c>
      <c r="BM3090" s="147">
        <f t="shared" si="464"/>
        <v>2.1830521324812124E-2</v>
      </c>
      <c r="BN3090" s="130">
        <f t="shared" si="465"/>
        <v>5.1147626106463201E-5</v>
      </c>
      <c r="BO3090" s="130">
        <f t="shared" ref="BO3090:BO3153" si="466">IF(BM3090&lt;(1-$BK$534),BN3090,"")</f>
        <v>5.1147626106463201E-5</v>
      </c>
      <c r="BP3090" s="122" t="str">
        <f t="shared" ref="BP3090:BP3153" si="467">IF(BM3090&lt;(1-$BK$540),BN3090,"")</f>
        <v/>
      </c>
    </row>
    <row r="3091" spans="63:68" ht="20.100000000000001" customHeight="1" x14ac:dyDescent="0.25">
      <c r="BK3091" s="130"/>
      <c r="BL3091" s="130">
        <f t="shared" ref="BL3091:BL3154" si="468">BL3090+$BO$526</f>
        <v>16.390399999999239</v>
      </c>
      <c r="BM3091" s="147">
        <f t="shared" ref="BM3091:BM3154" si="469">_xlfn.CHISQ.DIST.RT(BL3091,7)</f>
        <v>2.177937369870566E-2</v>
      </c>
      <c r="BN3091" s="130">
        <f t="shared" ref="BN3091:BN3154" si="470">BM3091-BM3092</f>
        <v>5.1034009436012884E-5</v>
      </c>
      <c r="BO3091" s="130">
        <f t="shared" si="466"/>
        <v>5.1034009436012884E-5</v>
      </c>
      <c r="BP3091" s="122" t="str">
        <f t="shared" si="467"/>
        <v/>
      </c>
    </row>
    <row r="3092" spans="63:68" ht="20.100000000000001" customHeight="1" x14ac:dyDescent="0.25">
      <c r="BK3092" s="130"/>
      <c r="BL3092" s="130">
        <f t="shared" si="468"/>
        <v>16.396799999999239</v>
      </c>
      <c r="BM3092" s="147">
        <f t="shared" si="469"/>
        <v>2.1728339689269648E-2</v>
      </c>
      <c r="BN3092" s="130">
        <f t="shared" si="470"/>
        <v>5.0920625745819181E-5</v>
      </c>
      <c r="BO3092" s="130">
        <f t="shared" si="466"/>
        <v>5.0920625745819181E-5</v>
      </c>
      <c r="BP3092" s="122" t="str">
        <f t="shared" si="467"/>
        <v/>
      </c>
    </row>
    <row r="3093" spans="63:68" ht="20.100000000000001" customHeight="1" x14ac:dyDescent="0.25">
      <c r="BK3093" s="130"/>
      <c r="BL3093" s="130">
        <f t="shared" si="468"/>
        <v>16.403199999999238</v>
      </c>
      <c r="BM3093" s="147">
        <f t="shared" si="469"/>
        <v>2.1677419063523828E-2</v>
      </c>
      <c r="BN3093" s="130">
        <f t="shared" si="470"/>
        <v>5.0807474619590093E-5</v>
      </c>
      <c r="BO3093" s="130">
        <f t="shared" si="466"/>
        <v>5.0807474619590093E-5</v>
      </c>
      <c r="BP3093" s="122" t="str">
        <f t="shared" si="467"/>
        <v/>
      </c>
    </row>
    <row r="3094" spans="63:68" ht="20.100000000000001" customHeight="1" x14ac:dyDescent="0.25">
      <c r="BK3094" s="130"/>
      <c r="BL3094" s="130">
        <f t="shared" si="468"/>
        <v>16.409599999999237</v>
      </c>
      <c r="BM3094" s="147">
        <f t="shared" si="469"/>
        <v>2.1626611588904238E-2</v>
      </c>
      <c r="BN3094" s="130">
        <f t="shared" si="470"/>
        <v>5.0694555641682404E-5</v>
      </c>
      <c r="BO3094" s="130">
        <f t="shared" si="466"/>
        <v>5.0694555641682404E-5</v>
      </c>
      <c r="BP3094" s="122" t="str">
        <f t="shared" si="467"/>
        <v/>
      </c>
    </row>
    <row r="3095" spans="63:68" ht="20.100000000000001" customHeight="1" x14ac:dyDescent="0.25">
      <c r="BK3095" s="130"/>
      <c r="BL3095" s="130">
        <f t="shared" si="468"/>
        <v>16.415999999999237</v>
      </c>
      <c r="BM3095" s="147">
        <f t="shared" si="469"/>
        <v>2.1575917033262556E-2</v>
      </c>
      <c r="BN3095" s="130">
        <f t="shared" si="470"/>
        <v>5.0581868397028829E-5</v>
      </c>
      <c r="BO3095" s="130">
        <f t="shared" si="466"/>
        <v>5.0581868397028829E-5</v>
      </c>
      <c r="BP3095" s="122" t="str">
        <f t="shared" si="467"/>
        <v/>
      </c>
    </row>
    <row r="3096" spans="63:68" ht="20.100000000000001" customHeight="1" x14ac:dyDescent="0.25">
      <c r="BK3096" s="130"/>
      <c r="BL3096" s="130">
        <f t="shared" si="468"/>
        <v>16.422399999999236</v>
      </c>
      <c r="BM3096" s="147">
        <f t="shared" si="469"/>
        <v>2.1525335164865527E-2</v>
      </c>
      <c r="BN3096" s="130">
        <f t="shared" si="470"/>
        <v>5.0469412471054742E-5</v>
      </c>
      <c r="BO3096" s="130">
        <f t="shared" si="466"/>
        <v>5.0469412471054742E-5</v>
      </c>
      <c r="BP3096" s="122" t="str">
        <f t="shared" si="467"/>
        <v/>
      </c>
    </row>
    <row r="3097" spans="63:68" ht="20.100000000000001" customHeight="1" x14ac:dyDescent="0.25">
      <c r="BK3097" s="130"/>
      <c r="BL3097" s="130">
        <f t="shared" si="468"/>
        <v>16.428799999999235</v>
      </c>
      <c r="BM3097" s="147">
        <f t="shared" si="469"/>
        <v>2.1474865752394472E-2</v>
      </c>
      <c r="BN3097" s="130">
        <f t="shared" si="470"/>
        <v>5.0357187449570628E-5</v>
      </c>
      <c r="BO3097" s="130">
        <f t="shared" si="466"/>
        <v>5.0357187449570628E-5</v>
      </c>
      <c r="BP3097" s="122" t="str">
        <f t="shared" si="467"/>
        <v/>
      </c>
    </row>
    <row r="3098" spans="63:68" ht="20.100000000000001" customHeight="1" x14ac:dyDescent="0.25">
      <c r="BK3098" s="130"/>
      <c r="BL3098" s="130">
        <f t="shared" si="468"/>
        <v>16.435199999999234</v>
      </c>
      <c r="BM3098" s="147">
        <f t="shared" si="469"/>
        <v>2.1424508564944902E-2</v>
      </c>
      <c r="BN3098" s="130">
        <f t="shared" si="470"/>
        <v>5.0245192919223108E-5</v>
      </c>
      <c r="BO3098" s="130">
        <f t="shared" si="466"/>
        <v>5.0245192919223108E-5</v>
      </c>
      <c r="BP3098" s="122" t="str">
        <f t="shared" si="467"/>
        <v/>
      </c>
    </row>
    <row r="3099" spans="63:68" ht="20.100000000000001" customHeight="1" x14ac:dyDescent="0.25">
      <c r="BK3099" s="130"/>
      <c r="BL3099" s="130">
        <f t="shared" si="468"/>
        <v>16.441599999999234</v>
      </c>
      <c r="BM3099" s="147">
        <f t="shared" si="469"/>
        <v>2.1374263372025679E-2</v>
      </c>
      <c r="BN3099" s="130">
        <f t="shared" si="470"/>
        <v>5.0133428466977992E-5</v>
      </c>
      <c r="BO3099" s="130">
        <f t="shared" si="466"/>
        <v>5.0133428466977992E-5</v>
      </c>
      <c r="BP3099" s="122" t="str">
        <f t="shared" si="467"/>
        <v/>
      </c>
    </row>
    <row r="3100" spans="63:68" ht="20.100000000000001" customHeight="1" x14ac:dyDescent="0.25">
      <c r="BK3100" s="130"/>
      <c r="BL3100" s="130">
        <f t="shared" si="468"/>
        <v>16.447999999999233</v>
      </c>
      <c r="BM3100" s="147">
        <f t="shared" si="469"/>
        <v>2.1324129943558701E-2</v>
      </c>
      <c r="BN3100" s="130">
        <f t="shared" si="470"/>
        <v>5.0021893680526203E-5</v>
      </c>
      <c r="BO3100" s="130">
        <f t="shared" si="466"/>
        <v>5.0021893680526203E-5</v>
      </c>
      <c r="BP3100" s="122" t="str">
        <f t="shared" si="467"/>
        <v/>
      </c>
    </row>
    <row r="3101" spans="63:68" ht="20.100000000000001" customHeight="1" x14ac:dyDescent="0.25">
      <c r="BK3101" s="130"/>
      <c r="BL3101" s="130">
        <f t="shared" si="468"/>
        <v>16.454399999999232</v>
      </c>
      <c r="BM3101" s="147">
        <f t="shared" si="469"/>
        <v>2.1274108049878174E-2</v>
      </c>
      <c r="BN3101" s="130">
        <f t="shared" si="470"/>
        <v>4.9910588147895202E-5</v>
      </c>
      <c r="BO3101" s="130">
        <f t="shared" si="466"/>
        <v>4.9910588147895202E-5</v>
      </c>
      <c r="BP3101" s="122" t="str">
        <f t="shared" si="467"/>
        <v/>
      </c>
    </row>
    <row r="3102" spans="63:68" ht="20.100000000000001" customHeight="1" x14ac:dyDescent="0.25">
      <c r="BK3102" s="130"/>
      <c r="BL3102" s="130">
        <f t="shared" si="468"/>
        <v>16.460799999999232</v>
      </c>
      <c r="BM3102" s="147">
        <f t="shared" si="469"/>
        <v>2.1224197461730279E-2</v>
      </c>
      <c r="BN3102" s="130">
        <f t="shared" si="470"/>
        <v>4.9799511457688378E-5</v>
      </c>
      <c r="BO3102" s="130">
        <f t="shared" si="466"/>
        <v>4.9799511457688378E-5</v>
      </c>
      <c r="BP3102" s="122" t="str">
        <f t="shared" si="467"/>
        <v/>
      </c>
    </row>
    <row r="3103" spans="63:68" ht="20.100000000000001" customHeight="1" x14ac:dyDescent="0.25">
      <c r="BK3103" s="130"/>
      <c r="BL3103" s="130">
        <f t="shared" si="468"/>
        <v>16.467199999999231</v>
      </c>
      <c r="BM3103" s="147">
        <f t="shared" si="469"/>
        <v>2.1174397950272591E-2</v>
      </c>
      <c r="BN3103" s="130">
        <f t="shared" si="470"/>
        <v>4.9688663199275868E-5</v>
      </c>
      <c r="BO3103" s="130">
        <f t="shared" si="466"/>
        <v>4.9688663199275868E-5</v>
      </c>
      <c r="BP3103" s="122" t="str">
        <f t="shared" si="467"/>
        <v/>
      </c>
    </row>
    <row r="3104" spans="63:68" ht="20.100000000000001" customHeight="1" x14ac:dyDescent="0.25">
      <c r="BK3104" s="130"/>
      <c r="BL3104" s="130">
        <f t="shared" si="468"/>
        <v>16.47359999999923</v>
      </c>
      <c r="BM3104" s="147">
        <f t="shared" si="469"/>
        <v>2.1124709287073315E-2</v>
      </c>
      <c r="BN3104" s="130">
        <f t="shared" si="470"/>
        <v>4.9578042962274138E-5</v>
      </c>
      <c r="BO3104" s="130">
        <f t="shared" si="466"/>
        <v>4.9578042962274138E-5</v>
      </c>
      <c r="BP3104" s="122" t="str">
        <f t="shared" si="467"/>
        <v/>
      </c>
    </row>
    <row r="3105" spans="63:68" ht="20.100000000000001" customHeight="1" x14ac:dyDescent="0.25">
      <c r="BK3105" s="130"/>
      <c r="BL3105" s="130">
        <f t="shared" si="468"/>
        <v>16.479999999999229</v>
      </c>
      <c r="BM3105" s="147">
        <f t="shared" si="469"/>
        <v>2.1075131244111041E-2</v>
      </c>
      <c r="BN3105" s="130">
        <f t="shared" si="470"/>
        <v>4.946765033703171E-5</v>
      </c>
      <c r="BO3105" s="130">
        <f t="shared" si="466"/>
        <v>4.946765033703171E-5</v>
      </c>
      <c r="BP3105" s="122" t="str">
        <f t="shared" si="467"/>
        <v/>
      </c>
    </row>
    <row r="3106" spans="63:68" ht="20.100000000000001" customHeight="1" x14ac:dyDescent="0.25">
      <c r="BK3106" s="130"/>
      <c r="BL3106" s="130">
        <f t="shared" si="468"/>
        <v>16.486399999999229</v>
      </c>
      <c r="BM3106" s="147">
        <f t="shared" si="469"/>
        <v>2.1025663593774009E-2</v>
      </c>
      <c r="BN3106" s="130">
        <f t="shared" si="470"/>
        <v>4.9357484914337724E-5</v>
      </c>
      <c r="BO3106" s="130">
        <f t="shared" si="466"/>
        <v>4.9357484914337724E-5</v>
      </c>
      <c r="BP3106" s="122" t="str">
        <f t="shared" si="467"/>
        <v/>
      </c>
    </row>
    <row r="3107" spans="63:68" ht="20.100000000000001" customHeight="1" x14ac:dyDescent="0.25">
      <c r="BK3107" s="130"/>
      <c r="BL3107" s="130">
        <f t="shared" si="468"/>
        <v>16.492799999999228</v>
      </c>
      <c r="BM3107" s="147">
        <f t="shared" si="469"/>
        <v>2.0976306108859671E-2</v>
      </c>
      <c r="BN3107" s="130">
        <f t="shared" si="470"/>
        <v>4.9247546285591942E-5</v>
      </c>
      <c r="BO3107" s="130">
        <f t="shared" si="466"/>
        <v>4.9247546285591942E-5</v>
      </c>
      <c r="BP3107" s="122" t="str">
        <f t="shared" si="467"/>
        <v/>
      </c>
    </row>
    <row r="3108" spans="63:68" ht="20.100000000000001" customHeight="1" x14ac:dyDescent="0.25">
      <c r="BK3108" s="130"/>
      <c r="BL3108" s="130">
        <f t="shared" si="468"/>
        <v>16.499199999999227</v>
      </c>
      <c r="BM3108" s="147">
        <f t="shared" si="469"/>
        <v>2.0927058562574079E-2</v>
      </c>
      <c r="BN3108" s="130">
        <f t="shared" si="470"/>
        <v>4.9137834042711076E-5</v>
      </c>
      <c r="BO3108" s="130">
        <f t="shared" si="466"/>
        <v>4.9137834042711076E-5</v>
      </c>
      <c r="BP3108" s="122" t="str">
        <f t="shared" si="467"/>
        <v/>
      </c>
    </row>
    <row r="3109" spans="63:68" ht="20.100000000000001" customHeight="1" x14ac:dyDescent="0.25">
      <c r="BK3109" s="130"/>
      <c r="BL3109" s="130">
        <f t="shared" si="468"/>
        <v>16.505599999999227</v>
      </c>
      <c r="BM3109" s="147">
        <f t="shared" si="469"/>
        <v>2.0877920728531368E-2</v>
      </c>
      <c r="BN3109" s="130">
        <f t="shared" si="470"/>
        <v>4.9028347778104497E-5</v>
      </c>
      <c r="BO3109" s="130">
        <f t="shared" si="466"/>
        <v>4.9028347778104497E-5</v>
      </c>
      <c r="BP3109" s="122" t="str">
        <f t="shared" si="467"/>
        <v/>
      </c>
    </row>
    <row r="3110" spans="63:68" ht="20.100000000000001" customHeight="1" x14ac:dyDescent="0.25">
      <c r="BK3110" s="130"/>
      <c r="BL3110" s="130">
        <f t="shared" si="468"/>
        <v>16.511999999999226</v>
      </c>
      <c r="BM3110" s="147">
        <f t="shared" si="469"/>
        <v>2.0828892380753264E-2</v>
      </c>
      <c r="BN3110" s="130">
        <f t="shared" si="470"/>
        <v>4.8919087084837304E-5</v>
      </c>
      <c r="BO3110" s="130">
        <f t="shared" si="466"/>
        <v>4.8919087084837304E-5</v>
      </c>
      <c r="BP3110" s="122" t="str">
        <f t="shared" si="467"/>
        <v/>
      </c>
    </row>
    <row r="3111" spans="63:68" ht="20.100000000000001" customHeight="1" x14ac:dyDescent="0.25">
      <c r="BK3111" s="130"/>
      <c r="BL3111" s="130">
        <f t="shared" si="468"/>
        <v>16.518399999999225</v>
      </c>
      <c r="BM3111" s="147">
        <f t="shared" si="469"/>
        <v>2.0779973293668427E-2</v>
      </c>
      <c r="BN3111" s="130">
        <f t="shared" si="470"/>
        <v>4.8810051556338885E-5</v>
      </c>
      <c r="BO3111" s="130">
        <f t="shared" si="466"/>
        <v>4.8810051556338885E-5</v>
      </c>
      <c r="BP3111" s="122" t="str">
        <f t="shared" si="467"/>
        <v/>
      </c>
    </row>
    <row r="3112" spans="63:68" ht="20.100000000000001" customHeight="1" x14ac:dyDescent="0.25">
      <c r="BK3112" s="130"/>
      <c r="BL3112" s="130">
        <f t="shared" si="468"/>
        <v>16.524799999999225</v>
      </c>
      <c r="BM3112" s="147">
        <f t="shared" si="469"/>
        <v>2.0731163242112088E-2</v>
      </c>
      <c r="BN3112" s="130">
        <f t="shared" si="470"/>
        <v>4.8701240786746397E-5</v>
      </c>
      <c r="BO3112" s="130">
        <f t="shared" si="466"/>
        <v>4.8701240786746397E-5</v>
      </c>
      <c r="BP3112" s="122" t="str">
        <f t="shared" si="467"/>
        <v/>
      </c>
    </row>
    <row r="3113" spans="63:68" ht="20.100000000000001" customHeight="1" x14ac:dyDescent="0.25">
      <c r="BK3113" s="130"/>
      <c r="BL3113" s="130">
        <f t="shared" si="468"/>
        <v>16.531199999999224</v>
      </c>
      <c r="BM3113" s="147">
        <f t="shared" si="469"/>
        <v>2.0682462001325341E-2</v>
      </c>
      <c r="BN3113" s="130">
        <f t="shared" si="470"/>
        <v>4.8592654370689659E-5</v>
      </c>
      <c r="BO3113" s="130">
        <f t="shared" si="466"/>
        <v>4.8592654370689659E-5</v>
      </c>
      <c r="BP3113" s="122" t="str">
        <f t="shared" si="467"/>
        <v/>
      </c>
    </row>
    <row r="3114" spans="63:68" ht="20.100000000000001" customHeight="1" x14ac:dyDescent="0.25">
      <c r="BK3114" s="130"/>
      <c r="BL3114" s="130">
        <f t="shared" si="468"/>
        <v>16.537599999999223</v>
      </c>
      <c r="BM3114" s="147">
        <f t="shared" si="469"/>
        <v>2.0633869346954652E-2</v>
      </c>
      <c r="BN3114" s="130">
        <f t="shared" si="470"/>
        <v>4.8484291903263393E-5</v>
      </c>
      <c r="BO3114" s="130">
        <f t="shared" si="466"/>
        <v>4.8484291903263393E-5</v>
      </c>
      <c r="BP3114" s="122" t="str">
        <f t="shared" si="467"/>
        <v/>
      </c>
    </row>
    <row r="3115" spans="63:68" ht="20.100000000000001" customHeight="1" x14ac:dyDescent="0.25">
      <c r="BK3115" s="130"/>
      <c r="BL3115" s="130">
        <f t="shared" si="468"/>
        <v>16.543999999999222</v>
      </c>
      <c r="BM3115" s="147">
        <f t="shared" si="469"/>
        <v>2.0585385055051388E-2</v>
      </c>
      <c r="BN3115" s="130">
        <f t="shared" si="470"/>
        <v>4.8376152980242337E-5</v>
      </c>
      <c r="BO3115" s="130">
        <f t="shared" si="466"/>
        <v>4.8376152980242337E-5</v>
      </c>
      <c r="BP3115" s="122" t="str">
        <f t="shared" si="467"/>
        <v/>
      </c>
    </row>
    <row r="3116" spans="63:68" ht="20.100000000000001" customHeight="1" x14ac:dyDescent="0.25">
      <c r="BK3116" s="130"/>
      <c r="BL3116" s="130">
        <f t="shared" si="468"/>
        <v>16.550399999999222</v>
      </c>
      <c r="BM3116" s="147">
        <f t="shared" si="469"/>
        <v>2.0537008902071146E-2</v>
      </c>
      <c r="BN3116" s="130">
        <f t="shared" si="470"/>
        <v>4.8268237197793273E-5</v>
      </c>
      <c r="BO3116" s="130">
        <f t="shared" si="466"/>
        <v>4.8268237197793273E-5</v>
      </c>
      <c r="BP3116" s="122" t="str">
        <f t="shared" si="467"/>
        <v/>
      </c>
    </row>
    <row r="3117" spans="63:68" ht="20.100000000000001" customHeight="1" x14ac:dyDescent="0.25">
      <c r="BK3117" s="130"/>
      <c r="BL3117" s="130">
        <f t="shared" si="468"/>
        <v>16.556799999999221</v>
      </c>
      <c r="BM3117" s="147">
        <f t="shared" si="469"/>
        <v>2.0488740664873353E-2</v>
      </c>
      <c r="BN3117" s="130">
        <f t="shared" si="470"/>
        <v>4.816054415274218E-5</v>
      </c>
      <c r="BO3117" s="130">
        <f t="shared" si="466"/>
        <v>4.816054415274218E-5</v>
      </c>
      <c r="BP3117" s="122" t="str">
        <f t="shared" si="467"/>
        <v/>
      </c>
    </row>
    <row r="3118" spans="63:68" ht="20.100000000000001" customHeight="1" x14ac:dyDescent="0.25">
      <c r="BK3118" s="130"/>
      <c r="BL3118" s="130">
        <f t="shared" si="468"/>
        <v>16.56319999999922</v>
      </c>
      <c r="BM3118" s="147">
        <f t="shared" si="469"/>
        <v>2.044058012072061E-2</v>
      </c>
      <c r="BN3118" s="130">
        <f t="shared" si="470"/>
        <v>4.8053073442390348E-5</v>
      </c>
      <c r="BO3118" s="130">
        <f t="shared" si="466"/>
        <v>4.8053073442390348E-5</v>
      </c>
      <c r="BP3118" s="122" t="str">
        <f t="shared" si="467"/>
        <v/>
      </c>
    </row>
    <row r="3119" spans="63:68" ht="20.100000000000001" customHeight="1" x14ac:dyDescent="0.25">
      <c r="BK3119" s="130"/>
      <c r="BL3119" s="130">
        <f t="shared" si="468"/>
        <v>16.56959999999922</v>
      </c>
      <c r="BM3119" s="147">
        <f t="shared" si="469"/>
        <v>2.039252704727822E-2</v>
      </c>
      <c r="BN3119" s="130">
        <f t="shared" si="470"/>
        <v>4.7945824664538672E-5</v>
      </c>
      <c r="BO3119" s="130">
        <f t="shared" si="466"/>
        <v>4.7945824664538672E-5</v>
      </c>
      <c r="BP3119" s="122" t="str">
        <f t="shared" si="467"/>
        <v/>
      </c>
    </row>
    <row r="3120" spans="63:68" ht="20.100000000000001" customHeight="1" x14ac:dyDescent="0.25">
      <c r="BK3120" s="130"/>
      <c r="BL3120" s="130">
        <f t="shared" si="468"/>
        <v>16.575999999999219</v>
      </c>
      <c r="BM3120" s="147">
        <f t="shared" si="469"/>
        <v>2.0344581222613681E-2</v>
      </c>
      <c r="BN3120" s="130">
        <f t="shared" si="470"/>
        <v>4.783879741769928E-5</v>
      </c>
      <c r="BO3120" s="130">
        <f t="shared" si="466"/>
        <v>4.783879741769928E-5</v>
      </c>
      <c r="BP3120" s="122" t="str">
        <f t="shared" si="467"/>
        <v/>
      </c>
    </row>
    <row r="3121" spans="63:68" ht="20.100000000000001" customHeight="1" x14ac:dyDescent="0.25">
      <c r="BK3121" s="130"/>
      <c r="BL3121" s="130">
        <f t="shared" si="468"/>
        <v>16.582399999999218</v>
      </c>
      <c r="BM3121" s="147">
        <f t="shared" si="469"/>
        <v>2.0296742425195982E-2</v>
      </c>
      <c r="BN3121" s="130">
        <f t="shared" si="470"/>
        <v>4.7731991300745125E-5</v>
      </c>
      <c r="BO3121" s="130">
        <f t="shared" si="466"/>
        <v>4.7731991300745125E-5</v>
      </c>
      <c r="BP3121" s="122" t="str">
        <f t="shared" si="467"/>
        <v/>
      </c>
    </row>
    <row r="3122" spans="63:68" ht="20.100000000000001" customHeight="1" x14ac:dyDescent="0.25">
      <c r="BK3122" s="130"/>
      <c r="BL3122" s="130">
        <f t="shared" si="468"/>
        <v>16.588799999999218</v>
      </c>
      <c r="BM3122" s="147">
        <f t="shared" si="469"/>
        <v>2.0249010433895237E-2</v>
      </c>
      <c r="BN3122" s="130">
        <f t="shared" si="470"/>
        <v>4.7625405913177127E-5</v>
      </c>
      <c r="BO3122" s="130">
        <f t="shared" si="466"/>
        <v>4.7625405913177127E-5</v>
      </c>
      <c r="BP3122" s="122" t="str">
        <f t="shared" si="467"/>
        <v/>
      </c>
    </row>
    <row r="3123" spans="63:68" ht="20.100000000000001" customHeight="1" x14ac:dyDescent="0.25">
      <c r="BK3123" s="130"/>
      <c r="BL3123" s="130">
        <f t="shared" si="468"/>
        <v>16.595199999999217</v>
      </c>
      <c r="BM3123" s="147">
        <f t="shared" si="469"/>
        <v>2.020138502798206E-2</v>
      </c>
      <c r="BN3123" s="130">
        <f t="shared" si="470"/>
        <v>4.7519040854957645E-5</v>
      </c>
      <c r="BO3123" s="130">
        <f t="shared" si="466"/>
        <v>4.7519040854957645E-5</v>
      </c>
      <c r="BP3123" s="122" t="str">
        <f t="shared" si="467"/>
        <v/>
      </c>
    </row>
    <row r="3124" spans="63:68" ht="20.100000000000001" customHeight="1" x14ac:dyDescent="0.25">
      <c r="BK3124" s="130"/>
      <c r="BL3124" s="130">
        <f t="shared" si="468"/>
        <v>16.601599999999216</v>
      </c>
      <c r="BM3124" s="147">
        <f t="shared" si="469"/>
        <v>2.0153865987127102E-2</v>
      </c>
      <c r="BN3124" s="130">
        <f t="shared" si="470"/>
        <v>4.741289572672211E-5</v>
      </c>
      <c r="BO3124" s="130">
        <f t="shared" si="466"/>
        <v>4.741289572672211E-5</v>
      </c>
      <c r="BP3124" s="122" t="str">
        <f t="shared" si="467"/>
        <v/>
      </c>
    </row>
    <row r="3125" spans="63:68" ht="20.100000000000001" customHeight="1" x14ac:dyDescent="0.25">
      <c r="BK3125" s="130"/>
      <c r="BL3125" s="130">
        <f t="shared" si="468"/>
        <v>16.607999999999215</v>
      </c>
      <c r="BM3125" s="147">
        <f t="shared" si="469"/>
        <v>2.010645309140038E-2</v>
      </c>
      <c r="BN3125" s="130">
        <f t="shared" si="470"/>
        <v>4.7306970129536163E-5</v>
      </c>
      <c r="BO3125" s="130">
        <f t="shared" si="466"/>
        <v>4.7306970129536163E-5</v>
      </c>
      <c r="BP3125" s="122" t="str">
        <f t="shared" si="467"/>
        <v/>
      </c>
    </row>
    <row r="3126" spans="63:68" ht="20.100000000000001" customHeight="1" x14ac:dyDescent="0.25">
      <c r="BK3126" s="130"/>
      <c r="BL3126" s="130">
        <f t="shared" si="468"/>
        <v>16.614399999999215</v>
      </c>
      <c r="BM3126" s="147">
        <f t="shared" si="469"/>
        <v>2.0059146121270844E-2</v>
      </c>
      <c r="BN3126" s="130">
        <f t="shared" si="470"/>
        <v>4.7201263665058724E-5</v>
      </c>
      <c r="BO3126" s="130">
        <f t="shared" si="466"/>
        <v>4.7201263665058724E-5</v>
      </c>
      <c r="BP3126" s="122" t="str">
        <f t="shared" si="467"/>
        <v/>
      </c>
    </row>
    <row r="3127" spans="63:68" ht="20.100000000000001" customHeight="1" x14ac:dyDescent="0.25">
      <c r="BK3127" s="130"/>
      <c r="BL3127" s="130">
        <f t="shared" si="468"/>
        <v>16.620799999999214</v>
      </c>
      <c r="BM3127" s="147">
        <f t="shared" si="469"/>
        <v>2.0011944857605785E-2</v>
      </c>
      <c r="BN3127" s="130">
        <f t="shared" si="470"/>
        <v>4.7095775935420553E-5</v>
      </c>
      <c r="BO3127" s="130">
        <f t="shared" si="466"/>
        <v>4.7095775935420553E-5</v>
      </c>
      <c r="BP3127" s="122" t="str">
        <f t="shared" si="467"/>
        <v/>
      </c>
    </row>
    <row r="3128" spans="63:68" ht="20.100000000000001" customHeight="1" x14ac:dyDescent="0.25">
      <c r="BK3128" s="130"/>
      <c r="BL3128" s="130">
        <f t="shared" si="468"/>
        <v>16.627199999999213</v>
      </c>
      <c r="BM3128" s="147">
        <f t="shared" si="469"/>
        <v>1.9964849081670365E-2</v>
      </c>
      <c r="BN3128" s="130">
        <f t="shared" si="470"/>
        <v>4.6990506543425486E-5</v>
      </c>
      <c r="BO3128" s="130">
        <f t="shared" si="466"/>
        <v>4.6990506543425486E-5</v>
      </c>
      <c r="BP3128" s="122" t="str">
        <f t="shared" si="467"/>
        <v/>
      </c>
    </row>
    <row r="3129" spans="63:68" ht="20.100000000000001" customHeight="1" x14ac:dyDescent="0.25">
      <c r="BK3129" s="130"/>
      <c r="BL3129" s="130">
        <f t="shared" si="468"/>
        <v>16.633599999999213</v>
      </c>
      <c r="BM3129" s="147">
        <f t="shared" si="469"/>
        <v>1.9917858575126939E-2</v>
      </c>
      <c r="BN3129" s="130">
        <f t="shared" si="470"/>
        <v>4.6885455092279815E-5</v>
      </c>
      <c r="BO3129" s="130">
        <f t="shared" si="466"/>
        <v>4.6885455092279815E-5</v>
      </c>
      <c r="BP3129" s="122" t="str">
        <f t="shared" si="467"/>
        <v/>
      </c>
    </row>
    <row r="3130" spans="63:68" ht="20.100000000000001" customHeight="1" x14ac:dyDescent="0.25">
      <c r="BK3130" s="130"/>
      <c r="BL3130" s="130">
        <f t="shared" si="468"/>
        <v>16.639999999999212</v>
      </c>
      <c r="BM3130" s="147">
        <f t="shared" si="469"/>
        <v>1.9870973120034659E-2</v>
      </c>
      <c r="BN3130" s="130">
        <f t="shared" si="470"/>
        <v>4.6780621185800453E-5</v>
      </c>
      <c r="BO3130" s="130">
        <f t="shared" si="466"/>
        <v>4.6780621185800453E-5</v>
      </c>
      <c r="BP3130" s="122" t="str">
        <f t="shared" si="467"/>
        <v/>
      </c>
    </row>
    <row r="3131" spans="63:68" ht="20.100000000000001" customHeight="1" x14ac:dyDescent="0.25">
      <c r="BK3131" s="130"/>
      <c r="BL3131" s="130">
        <f t="shared" si="468"/>
        <v>16.646399999999211</v>
      </c>
      <c r="BM3131" s="147">
        <f t="shared" si="469"/>
        <v>1.9824192498848859E-2</v>
      </c>
      <c r="BN3131" s="130">
        <f t="shared" si="470"/>
        <v>4.667600442832473E-5</v>
      </c>
      <c r="BO3131" s="130">
        <f t="shared" si="466"/>
        <v>4.667600442832473E-5</v>
      </c>
      <c r="BP3131" s="122" t="str">
        <f t="shared" si="467"/>
        <v/>
      </c>
    </row>
    <row r="3132" spans="63:68" ht="20.100000000000001" customHeight="1" x14ac:dyDescent="0.25">
      <c r="BK3132" s="130"/>
      <c r="BL3132" s="130">
        <f t="shared" si="468"/>
        <v>16.65279999999921</v>
      </c>
      <c r="BM3132" s="147">
        <f t="shared" si="469"/>
        <v>1.9777516494420534E-2</v>
      </c>
      <c r="BN3132" s="130">
        <f t="shared" si="470"/>
        <v>4.6571604424686108E-5</v>
      </c>
      <c r="BO3132" s="130">
        <f t="shared" si="466"/>
        <v>4.6571604424686108E-5</v>
      </c>
      <c r="BP3132" s="122" t="str">
        <f t="shared" si="467"/>
        <v/>
      </c>
    </row>
    <row r="3133" spans="63:68" ht="20.100000000000001" customHeight="1" x14ac:dyDescent="0.25">
      <c r="BK3133" s="130"/>
      <c r="BL3133" s="130">
        <f t="shared" si="468"/>
        <v>16.65919999999921</v>
      </c>
      <c r="BM3133" s="147">
        <f t="shared" si="469"/>
        <v>1.9730944889995848E-2</v>
      </c>
      <c r="BN3133" s="130">
        <f t="shared" si="470"/>
        <v>4.6467420780415408E-5</v>
      </c>
      <c r="BO3133" s="130">
        <f t="shared" si="466"/>
        <v>4.6467420780415408E-5</v>
      </c>
      <c r="BP3133" s="122" t="str">
        <f t="shared" si="467"/>
        <v/>
      </c>
    </row>
    <row r="3134" spans="63:68" ht="20.100000000000001" customHeight="1" x14ac:dyDescent="0.25">
      <c r="BK3134" s="130"/>
      <c r="BL3134" s="130">
        <f t="shared" si="468"/>
        <v>16.665599999999209</v>
      </c>
      <c r="BM3134" s="147">
        <f t="shared" si="469"/>
        <v>1.9684477469215433E-2</v>
      </c>
      <c r="BN3134" s="130">
        <f t="shared" si="470"/>
        <v>4.6363453101348762E-5</v>
      </c>
      <c r="BO3134" s="130">
        <f t="shared" si="466"/>
        <v>4.6363453101348762E-5</v>
      </c>
      <c r="BP3134" s="122" t="str">
        <f t="shared" si="467"/>
        <v/>
      </c>
    </row>
    <row r="3135" spans="63:68" ht="20.100000000000001" customHeight="1" x14ac:dyDescent="0.25">
      <c r="BK3135" s="130"/>
      <c r="BL3135" s="130">
        <f t="shared" si="468"/>
        <v>16.671999999999208</v>
      </c>
      <c r="BM3135" s="147">
        <f t="shared" si="469"/>
        <v>1.9638114016114084E-2</v>
      </c>
      <c r="BN3135" s="130">
        <f t="shared" si="470"/>
        <v>4.6259700994064762E-5</v>
      </c>
      <c r="BO3135" s="130">
        <f t="shared" si="466"/>
        <v>4.6259700994064762E-5</v>
      </c>
      <c r="BP3135" s="122" t="str">
        <f t="shared" si="467"/>
        <v/>
      </c>
    </row>
    <row r="3136" spans="63:68" ht="20.100000000000001" customHeight="1" x14ac:dyDescent="0.25">
      <c r="BK3136" s="130"/>
      <c r="BL3136" s="130">
        <f t="shared" si="468"/>
        <v>16.678399999999208</v>
      </c>
      <c r="BM3136" s="147">
        <f t="shared" si="469"/>
        <v>1.9591854315120019E-2</v>
      </c>
      <c r="BN3136" s="130">
        <f t="shared" si="470"/>
        <v>4.61561640655965E-5</v>
      </c>
      <c r="BO3136" s="130">
        <f t="shared" si="466"/>
        <v>4.61561640655965E-5</v>
      </c>
      <c r="BP3136" s="122" t="str">
        <f t="shared" si="467"/>
        <v/>
      </c>
    </row>
    <row r="3137" spans="63:68" ht="20.100000000000001" customHeight="1" x14ac:dyDescent="0.25">
      <c r="BK3137" s="130"/>
      <c r="BL3137" s="130">
        <f t="shared" si="468"/>
        <v>16.684799999999207</v>
      </c>
      <c r="BM3137" s="147">
        <f t="shared" si="469"/>
        <v>1.9545698151054423E-2</v>
      </c>
      <c r="BN3137" s="130">
        <f t="shared" si="470"/>
        <v>4.6052841923494015E-5</v>
      </c>
      <c r="BO3137" s="130">
        <f t="shared" si="466"/>
        <v>4.6052841923494015E-5</v>
      </c>
      <c r="BP3137" s="122" t="str">
        <f t="shared" si="467"/>
        <v/>
      </c>
    </row>
    <row r="3138" spans="63:68" ht="20.100000000000001" customHeight="1" x14ac:dyDescent="0.25">
      <c r="BK3138" s="130"/>
      <c r="BL3138" s="130">
        <f t="shared" si="468"/>
        <v>16.691199999999206</v>
      </c>
      <c r="BM3138" s="147">
        <f t="shared" si="469"/>
        <v>1.9499645309130929E-2</v>
      </c>
      <c r="BN3138" s="130">
        <f t="shared" si="470"/>
        <v>4.5949734175852047E-5</v>
      </c>
      <c r="BO3138" s="130">
        <f t="shared" si="466"/>
        <v>4.5949734175852047E-5</v>
      </c>
      <c r="BP3138" s="122" t="str">
        <f t="shared" si="467"/>
        <v/>
      </c>
    </row>
    <row r="3139" spans="63:68" ht="20.100000000000001" customHeight="1" x14ac:dyDescent="0.25">
      <c r="BK3139" s="130"/>
      <c r="BL3139" s="130">
        <f t="shared" si="468"/>
        <v>16.697599999999206</v>
      </c>
      <c r="BM3139" s="147">
        <f t="shared" si="469"/>
        <v>1.9453695574955077E-2</v>
      </c>
      <c r="BN3139" s="130">
        <f t="shared" si="470"/>
        <v>4.5846840431407188E-5</v>
      </c>
      <c r="BO3139" s="130">
        <f t="shared" si="466"/>
        <v>4.5846840431407188E-5</v>
      </c>
      <c r="BP3139" s="122" t="str">
        <f t="shared" si="467"/>
        <v/>
      </c>
    </row>
    <row r="3140" spans="63:68" ht="20.100000000000001" customHeight="1" x14ac:dyDescent="0.25">
      <c r="BK3140" s="130"/>
      <c r="BL3140" s="130">
        <f t="shared" si="468"/>
        <v>16.703999999999205</v>
      </c>
      <c r="BM3140" s="147">
        <f t="shared" si="469"/>
        <v>1.9407848734523669E-2</v>
      </c>
      <c r="BN3140" s="130">
        <f t="shared" si="470"/>
        <v>4.5744160299263786E-5</v>
      </c>
      <c r="BO3140" s="130">
        <f t="shared" si="466"/>
        <v>4.5744160299263786E-5</v>
      </c>
      <c r="BP3140" s="122" t="str">
        <f t="shared" si="467"/>
        <v/>
      </c>
    </row>
    <row r="3141" spans="63:68" ht="20.100000000000001" customHeight="1" x14ac:dyDescent="0.25">
      <c r="BK3141" s="130"/>
      <c r="BL3141" s="130">
        <f t="shared" si="468"/>
        <v>16.710399999999204</v>
      </c>
      <c r="BM3141" s="147">
        <f t="shared" si="469"/>
        <v>1.9362104574224406E-2</v>
      </c>
      <c r="BN3141" s="130">
        <f t="shared" si="470"/>
        <v>4.5641693389188859E-5</v>
      </c>
      <c r="BO3141" s="130">
        <f t="shared" si="466"/>
        <v>4.5641693389188859E-5</v>
      </c>
      <c r="BP3141" s="122" t="str">
        <f t="shared" si="467"/>
        <v/>
      </c>
    </row>
    <row r="3142" spans="63:68" ht="20.100000000000001" customHeight="1" x14ac:dyDescent="0.25">
      <c r="BK3142" s="130"/>
      <c r="BL3142" s="130">
        <f t="shared" si="468"/>
        <v>16.716799999999203</v>
      </c>
      <c r="BM3142" s="147">
        <f t="shared" si="469"/>
        <v>1.9316462880835217E-2</v>
      </c>
      <c r="BN3142" s="130">
        <f t="shared" si="470"/>
        <v>4.5539439311473306E-5</v>
      </c>
      <c r="BO3142" s="130">
        <f t="shared" si="466"/>
        <v>4.5539439311473306E-5</v>
      </c>
      <c r="BP3142" s="122" t="str">
        <f t="shared" si="467"/>
        <v/>
      </c>
    </row>
    <row r="3143" spans="63:68" ht="20.100000000000001" customHeight="1" x14ac:dyDescent="0.25">
      <c r="BK3143" s="130"/>
      <c r="BL3143" s="130">
        <f t="shared" si="468"/>
        <v>16.723199999999203</v>
      </c>
      <c r="BM3143" s="147">
        <f t="shared" si="469"/>
        <v>1.9270923441523743E-2</v>
      </c>
      <c r="BN3143" s="130">
        <f t="shared" si="470"/>
        <v>4.543739767691804E-5</v>
      </c>
      <c r="BO3143" s="130">
        <f t="shared" si="466"/>
        <v>4.543739767691804E-5</v>
      </c>
      <c r="BP3143" s="122" t="str">
        <f t="shared" si="467"/>
        <v/>
      </c>
    </row>
    <row r="3144" spans="63:68" ht="20.100000000000001" customHeight="1" x14ac:dyDescent="0.25">
      <c r="BK3144" s="130"/>
      <c r="BL3144" s="130">
        <f t="shared" si="468"/>
        <v>16.729599999999202</v>
      </c>
      <c r="BM3144" s="147">
        <f t="shared" si="469"/>
        <v>1.9225486043846825E-2</v>
      </c>
      <c r="BN3144" s="130">
        <f t="shared" si="470"/>
        <v>4.5335568096833978E-5</v>
      </c>
      <c r="BO3144" s="130">
        <f t="shared" si="466"/>
        <v>4.5335568096833978E-5</v>
      </c>
      <c r="BP3144" s="122" t="str">
        <f t="shared" si="467"/>
        <v/>
      </c>
    </row>
    <row r="3145" spans="63:68" ht="20.100000000000001" customHeight="1" x14ac:dyDescent="0.25">
      <c r="BK3145" s="130"/>
      <c r="BL3145" s="130">
        <f t="shared" si="468"/>
        <v>16.735999999999201</v>
      </c>
      <c r="BM3145" s="147">
        <f t="shared" si="469"/>
        <v>1.9180150475749991E-2</v>
      </c>
      <c r="BN3145" s="130">
        <f t="shared" si="470"/>
        <v>4.5233950183194704E-5</v>
      </c>
      <c r="BO3145" s="130">
        <f t="shared" si="466"/>
        <v>4.5233950183194704E-5</v>
      </c>
      <c r="BP3145" s="122" t="str">
        <f t="shared" si="467"/>
        <v/>
      </c>
    </row>
    <row r="3146" spans="63:68" ht="20.100000000000001" customHeight="1" x14ac:dyDescent="0.25">
      <c r="BK3146" s="130"/>
      <c r="BL3146" s="130">
        <f t="shared" si="468"/>
        <v>16.742399999999201</v>
      </c>
      <c r="BM3146" s="147">
        <f t="shared" si="469"/>
        <v>1.9134916525566797E-2</v>
      </c>
      <c r="BN3146" s="130">
        <f t="shared" si="470"/>
        <v>4.5132543548313808E-5</v>
      </c>
      <c r="BO3146" s="130">
        <f t="shared" si="466"/>
        <v>4.5132543548313808E-5</v>
      </c>
      <c r="BP3146" s="122" t="str">
        <f t="shared" si="467"/>
        <v/>
      </c>
    </row>
    <row r="3147" spans="63:68" ht="20.100000000000001" customHeight="1" x14ac:dyDescent="0.25">
      <c r="BK3147" s="130"/>
      <c r="BL3147" s="130">
        <f t="shared" si="468"/>
        <v>16.7487999999992</v>
      </c>
      <c r="BM3147" s="147">
        <f t="shared" si="469"/>
        <v>1.9089783982018483E-2</v>
      </c>
      <c r="BN3147" s="130">
        <f t="shared" si="470"/>
        <v>4.5031347805191829E-5</v>
      </c>
      <c r="BO3147" s="130">
        <f t="shared" si="466"/>
        <v>4.5031347805191829E-5</v>
      </c>
      <c r="BP3147" s="122" t="str">
        <f t="shared" si="467"/>
        <v/>
      </c>
    </row>
    <row r="3148" spans="63:68" ht="20.100000000000001" customHeight="1" x14ac:dyDescent="0.25">
      <c r="BK3148" s="130"/>
      <c r="BL3148" s="130">
        <f t="shared" si="468"/>
        <v>16.755199999999199</v>
      </c>
      <c r="BM3148" s="147">
        <f t="shared" si="469"/>
        <v>1.9044752634213291E-2</v>
      </c>
      <c r="BN3148" s="130">
        <f t="shared" si="470"/>
        <v>4.4930362567363602E-5</v>
      </c>
      <c r="BO3148" s="130">
        <f t="shared" si="466"/>
        <v>4.4930362567363602E-5</v>
      </c>
      <c r="BP3148" s="122" t="str">
        <f t="shared" si="467"/>
        <v/>
      </c>
    </row>
    <row r="3149" spans="63:68" ht="20.100000000000001" customHeight="1" x14ac:dyDescent="0.25">
      <c r="BK3149" s="130"/>
      <c r="BL3149" s="130">
        <f t="shared" si="468"/>
        <v>16.761599999999198</v>
      </c>
      <c r="BM3149" s="147">
        <f t="shared" si="469"/>
        <v>1.8999822271645928E-2</v>
      </c>
      <c r="BN3149" s="130">
        <f t="shared" si="470"/>
        <v>4.4829587448867031E-5</v>
      </c>
      <c r="BO3149" s="130">
        <f t="shared" si="466"/>
        <v>4.4829587448867031E-5</v>
      </c>
      <c r="BP3149" s="122" t="str">
        <f t="shared" si="467"/>
        <v/>
      </c>
    </row>
    <row r="3150" spans="63:68" ht="20.100000000000001" customHeight="1" x14ac:dyDescent="0.25">
      <c r="BK3150" s="130"/>
      <c r="BL3150" s="130">
        <f t="shared" si="468"/>
        <v>16.767999999999198</v>
      </c>
      <c r="BM3150" s="147">
        <f t="shared" si="469"/>
        <v>1.895499268419706E-2</v>
      </c>
      <c r="BN3150" s="130">
        <f t="shared" si="470"/>
        <v>4.472902206424309E-5</v>
      </c>
      <c r="BO3150" s="130">
        <f t="shared" si="466"/>
        <v>4.472902206424309E-5</v>
      </c>
      <c r="BP3150" s="122" t="str">
        <f t="shared" si="467"/>
        <v/>
      </c>
    </row>
    <row r="3151" spans="63:68" ht="20.100000000000001" customHeight="1" x14ac:dyDescent="0.25">
      <c r="BK3151" s="130"/>
      <c r="BL3151" s="130">
        <f t="shared" si="468"/>
        <v>16.774399999999197</v>
      </c>
      <c r="BM3151" s="147">
        <f t="shared" si="469"/>
        <v>1.8910263662132817E-2</v>
      </c>
      <c r="BN3151" s="130">
        <f t="shared" si="470"/>
        <v>4.4628666028587866E-5</v>
      </c>
      <c r="BO3151" s="130">
        <f t="shared" si="466"/>
        <v>4.4628666028587866E-5</v>
      </c>
      <c r="BP3151" s="122" t="str">
        <f t="shared" si="467"/>
        <v/>
      </c>
    </row>
    <row r="3152" spans="63:68" ht="20.100000000000001" customHeight="1" x14ac:dyDescent="0.25">
      <c r="BK3152" s="130"/>
      <c r="BL3152" s="130">
        <f t="shared" si="468"/>
        <v>16.780799999999196</v>
      </c>
      <c r="BM3152" s="147">
        <f t="shared" si="469"/>
        <v>1.886563499610423E-2</v>
      </c>
      <c r="BN3152" s="130">
        <f t="shared" si="470"/>
        <v>4.4528518957594188E-5</v>
      </c>
      <c r="BO3152" s="130">
        <f t="shared" si="466"/>
        <v>4.4528518957594188E-5</v>
      </c>
      <c r="BP3152" s="122" t="str">
        <f t="shared" si="467"/>
        <v/>
      </c>
    </row>
    <row r="3153" spans="63:68" ht="20.100000000000001" customHeight="1" x14ac:dyDescent="0.25">
      <c r="BK3153" s="130"/>
      <c r="BL3153" s="130">
        <f t="shared" si="468"/>
        <v>16.787199999999196</v>
      </c>
      <c r="BM3153" s="147">
        <f t="shared" si="469"/>
        <v>1.8821106477146635E-2</v>
      </c>
      <c r="BN3153" s="130">
        <f t="shared" si="470"/>
        <v>4.4428580467485712E-5</v>
      </c>
      <c r="BO3153" s="130">
        <f t="shared" si="466"/>
        <v>4.4428580467485712E-5</v>
      </c>
      <c r="BP3153" s="122" t="str">
        <f t="shared" si="467"/>
        <v/>
      </c>
    </row>
    <row r="3154" spans="63:68" ht="20.100000000000001" customHeight="1" x14ac:dyDescent="0.25">
      <c r="BK3154" s="130"/>
      <c r="BL3154" s="130">
        <f t="shared" si="468"/>
        <v>16.793599999999195</v>
      </c>
      <c r="BM3154" s="147">
        <f t="shared" si="469"/>
        <v>1.877667789667915E-2</v>
      </c>
      <c r="BN3154" s="130">
        <f t="shared" si="470"/>
        <v>4.4328850174860795E-5</v>
      </c>
      <c r="BO3154" s="130">
        <f t="shared" ref="BO3154:BO3217" si="471">IF(BM3154&lt;(1-$BK$534),BN3154,"")</f>
        <v>4.4328850174860795E-5</v>
      </c>
      <c r="BP3154" s="122" t="str">
        <f t="shared" ref="BP3154:BP3217" si="472">IF(BM3154&lt;(1-$BK$540),BN3154,"")</f>
        <v/>
      </c>
    </row>
    <row r="3155" spans="63:68" ht="20.100000000000001" customHeight="1" x14ac:dyDescent="0.25">
      <c r="BK3155" s="130"/>
      <c r="BL3155" s="130">
        <f t="shared" ref="BL3155:BL3218" si="473">BL3154+$BO$526</f>
        <v>16.799999999999194</v>
      </c>
      <c r="BM3155" s="147">
        <f t="shared" ref="BM3155:BM3218" si="474">_xlfn.CHISQ.DIST.RT(BL3155,7)</f>
        <v>1.8732349046504289E-2</v>
      </c>
      <c r="BN3155" s="130">
        <f t="shared" ref="BN3155:BN3218" si="475">BM3155-BM3156</f>
        <v>4.4229327697084542E-5</v>
      </c>
      <c r="BO3155" s="130">
        <f t="shared" si="471"/>
        <v>4.4229327697084542E-5</v>
      </c>
      <c r="BP3155" s="122" t="str">
        <f t="shared" si="472"/>
        <v/>
      </c>
    </row>
    <row r="3156" spans="63:68" ht="20.100000000000001" customHeight="1" x14ac:dyDescent="0.25">
      <c r="BK3156" s="130"/>
      <c r="BL3156" s="130">
        <f t="shared" si="473"/>
        <v>16.806399999999194</v>
      </c>
      <c r="BM3156" s="147">
        <f t="shared" si="474"/>
        <v>1.8688119718807204E-2</v>
      </c>
      <c r="BN3156" s="130">
        <f t="shared" si="475"/>
        <v>4.413001265192798E-5</v>
      </c>
      <c r="BO3156" s="130">
        <f t="shared" si="471"/>
        <v>4.413001265192798E-5</v>
      </c>
      <c r="BP3156" s="122" t="str">
        <f t="shared" si="472"/>
        <v/>
      </c>
    </row>
    <row r="3157" spans="63:68" ht="20.100000000000001" customHeight="1" x14ac:dyDescent="0.25">
      <c r="BK3157" s="130"/>
      <c r="BL3157" s="130">
        <f t="shared" si="473"/>
        <v>16.812799999999193</v>
      </c>
      <c r="BM3157" s="147">
        <f t="shared" si="474"/>
        <v>1.8643989706155276E-2</v>
      </c>
      <c r="BN3157" s="130">
        <f t="shared" si="475"/>
        <v>4.4030904657710312E-5</v>
      </c>
      <c r="BO3157" s="130">
        <f t="shared" si="471"/>
        <v>4.4030904657710312E-5</v>
      </c>
      <c r="BP3157" s="122" t="str">
        <f t="shared" si="472"/>
        <v/>
      </c>
    </row>
    <row r="3158" spans="63:68" ht="20.100000000000001" customHeight="1" x14ac:dyDescent="0.25">
      <c r="BK3158" s="130"/>
      <c r="BL3158" s="130">
        <f t="shared" si="473"/>
        <v>16.819199999999192</v>
      </c>
      <c r="BM3158" s="147">
        <f t="shared" si="474"/>
        <v>1.8599958801497566E-2</v>
      </c>
      <c r="BN3158" s="130">
        <f t="shared" si="475"/>
        <v>4.3932003333312791E-5</v>
      </c>
      <c r="BO3158" s="130">
        <f t="shared" si="471"/>
        <v>4.3932003333312791E-5</v>
      </c>
      <c r="BP3158" s="122" t="str">
        <f t="shared" si="472"/>
        <v/>
      </c>
    </row>
    <row r="3159" spans="63:68" ht="20.100000000000001" customHeight="1" x14ac:dyDescent="0.25">
      <c r="BK3159" s="130"/>
      <c r="BL3159" s="130">
        <f t="shared" si="473"/>
        <v>16.825599999999191</v>
      </c>
      <c r="BM3159" s="147">
        <f t="shared" si="474"/>
        <v>1.8556026798164253E-2</v>
      </c>
      <c r="BN3159" s="130">
        <f t="shared" si="475"/>
        <v>4.3833308298140555E-5</v>
      </c>
      <c r="BO3159" s="130">
        <f t="shared" si="471"/>
        <v>4.3833308298140555E-5</v>
      </c>
      <c r="BP3159" s="122" t="str">
        <f t="shared" si="472"/>
        <v/>
      </c>
    </row>
    <row r="3160" spans="63:68" ht="20.100000000000001" customHeight="1" x14ac:dyDescent="0.25">
      <c r="BK3160" s="130"/>
      <c r="BL3160" s="130">
        <f t="shared" si="473"/>
        <v>16.831999999999191</v>
      </c>
      <c r="BM3160" s="147">
        <f t="shared" si="474"/>
        <v>1.8512193489866113E-2</v>
      </c>
      <c r="BN3160" s="130">
        <f t="shared" si="475"/>
        <v>4.3734819172150385E-5</v>
      </c>
      <c r="BO3160" s="130">
        <f t="shared" si="471"/>
        <v>4.3734819172150385E-5</v>
      </c>
      <c r="BP3160" s="122" t="str">
        <f t="shared" si="472"/>
        <v/>
      </c>
    </row>
    <row r="3161" spans="63:68" ht="20.100000000000001" customHeight="1" x14ac:dyDescent="0.25">
      <c r="BK3161" s="130"/>
      <c r="BL3161" s="130">
        <f t="shared" si="473"/>
        <v>16.83839999999919</v>
      </c>
      <c r="BM3161" s="147">
        <f t="shared" si="474"/>
        <v>1.8468458670693962E-2</v>
      </c>
      <c r="BN3161" s="130">
        <f t="shared" si="475"/>
        <v>4.3636535575763968E-5</v>
      </c>
      <c r="BO3161" s="130">
        <f t="shared" si="471"/>
        <v>4.3636535575763968E-5</v>
      </c>
      <c r="BP3161" s="122" t="str">
        <f t="shared" si="472"/>
        <v/>
      </c>
    </row>
    <row r="3162" spans="63:68" ht="20.100000000000001" customHeight="1" x14ac:dyDescent="0.25">
      <c r="BK3162" s="130"/>
      <c r="BL3162" s="130">
        <f t="shared" si="473"/>
        <v>16.844799999999189</v>
      </c>
      <c r="BM3162" s="147">
        <f t="shared" si="474"/>
        <v>1.8424822135118198E-2</v>
      </c>
      <c r="BN3162" s="130">
        <f t="shared" si="475"/>
        <v>4.3538457130072594E-5</v>
      </c>
      <c r="BO3162" s="130">
        <f t="shared" si="471"/>
        <v>4.3538457130072594E-5</v>
      </c>
      <c r="BP3162" s="122" t="str">
        <f t="shared" si="472"/>
        <v/>
      </c>
    </row>
    <row r="3163" spans="63:68" ht="20.100000000000001" customHeight="1" x14ac:dyDescent="0.25">
      <c r="BK3163" s="130"/>
      <c r="BL3163" s="130">
        <f t="shared" si="473"/>
        <v>16.851199999999189</v>
      </c>
      <c r="BM3163" s="147">
        <f t="shared" si="474"/>
        <v>1.8381283677988126E-2</v>
      </c>
      <c r="BN3163" s="130">
        <f t="shared" si="475"/>
        <v>4.3440583456552662E-5</v>
      </c>
      <c r="BO3163" s="130">
        <f t="shared" si="471"/>
        <v>4.3440583456552662E-5</v>
      </c>
      <c r="BP3163" s="122" t="str">
        <f t="shared" si="472"/>
        <v/>
      </c>
    </row>
    <row r="3164" spans="63:68" ht="20.100000000000001" customHeight="1" x14ac:dyDescent="0.25">
      <c r="BK3164" s="130"/>
      <c r="BL3164" s="130">
        <f t="shared" si="473"/>
        <v>16.857599999999188</v>
      </c>
      <c r="BM3164" s="147">
        <f t="shared" si="474"/>
        <v>1.8337843094531573E-2</v>
      </c>
      <c r="BN3164" s="130">
        <f t="shared" si="475"/>
        <v>4.3342914177370989E-5</v>
      </c>
      <c r="BO3164" s="130">
        <f t="shared" si="471"/>
        <v>4.3342914177370989E-5</v>
      </c>
      <c r="BP3164" s="122" t="str">
        <f t="shared" si="472"/>
        <v/>
      </c>
    </row>
    <row r="3165" spans="63:68" ht="20.100000000000001" customHeight="1" x14ac:dyDescent="0.25">
      <c r="BK3165" s="130"/>
      <c r="BL3165" s="130">
        <f t="shared" si="473"/>
        <v>16.863999999999187</v>
      </c>
      <c r="BM3165" s="147">
        <f t="shared" si="474"/>
        <v>1.8294500180354202E-2</v>
      </c>
      <c r="BN3165" s="130">
        <f t="shared" si="475"/>
        <v>4.324544891504481E-5</v>
      </c>
      <c r="BO3165" s="130">
        <f t="shared" si="471"/>
        <v>4.324544891504481E-5</v>
      </c>
      <c r="BP3165" s="122" t="str">
        <f t="shared" si="472"/>
        <v/>
      </c>
    </row>
    <row r="3166" spans="63:68" ht="20.100000000000001" customHeight="1" x14ac:dyDescent="0.25">
      <c r="BK3166" s="130"/>
      <c r="BL3166" s="130">
        <f t="shared" si="473"/>
        <v>16.870399999999186</v>
      </c>
      <c r="BM3166" s="147">
        <f t="shared" si="474"/>
        <v>1.8251254731439157E-2</v>
      </c>
      <c r="BN3166" s="130">
        <f t="shared" si="475"/>
        <v>4.3148187292840756E-5</v>
      </c>
      <c r="BO3166" s="130">
        <f t="shared" si="471"/>
        <v>4.3148187292840756E-5</v>
      </c>
      <c r="BP3166" s="122" t="str">
        <f t="shared" si="472"/>
        <v/>
      </c>
    </row>
    <row r="3167" spans="63:68" ht="20.100000000000001" customHeight="1" x14ac:dyDescent="0.25">
      <c r="BK3167" s="130"/>
      <c r="BL3167" s="130">
        <f t="shared" si="473"/>
        <v>16.876799999999186</v>
      </c>
      <c r="BM3167" s="147">
        <f t="shared" si="474"/>
        <v>1.8208106544146316E-2</v>
      </c>
      <c r="BN3167" s="130">
        <f t="shared" si="475"/>
        <v>4.3051128934320365E-5</v>
      </c>
      <c r="BO3167" s="130">
        <f t="shared" si="471"/>
        <v>4.3051128934320365E-5</v>
      </c>
      <c r="BP3167" s="122" t="str">
        <f t="shared" si="472"/>
        <v/>
      </c>
    </row>
    <row r="3168" spans="63:68" ht="20.100000000000001" customHeight="1" x14ac:dyDescent="0.25">
      <c r="BK3168" s="130"/>
      <c r="BL3168" s="130">
        <f t="shared" si="473"/>
        <v>16.883199999999185</v>
      </c>
      <c r="BM3168" s="147">
        <f t="shared" si="474"/>
        <v>1.8165055415211996E-2</v>
      </c>
      <c r="BN3168" s="130">
        <f t="shared" si="475"/>
        <v>4.2954273463801512E-5</v>
      </c>
      <c r="BO3168" s="130">
        <f t="shared" si="471"/>
        <v>4.2954273463801512E-5</v>
      </c>
      <c r="BP3168" s="122" t="str">
        <f t="shared" si="472"/>
        <v/>
      </c>
    </row>
    <row r="3169" spans="63:68" ht="20.100000000000001" customHeight="1" x14ac:dyDescent="0.25">
      <c r="BK3169" s="130"/>
      <c r="BL3169" s="130">
        <f t="shared" si="473"/>
        <v>16.889599999999184</v>
      </c>
      <c r="BM3169" s="147">
        <f t="shared" si="474"/>
        <v>1.8122101141748195E-2</v>
      </c>
      <c r="BN3169" s="130">
        <f t="shared" si="475"/>
        <v>4.2857620506049632E-5</v>
      </c>
      <c r="BO3169" s="130">
        <f t="shared" si="471"/>
        <v>4.2857620506049632E-5</v>
      </c>
      <c r="BP3169" s="122" t="str">
        <f t="shared" si="472"/>
        <v/>
      </c>
    </row>
    <row r="3170" spans="63:68" ht="20.100000000000001" customHeight="1" x14ac:dyDescent="0.25">
      <c r="BK3170" s="130"/>
      <c r="BL3170" s="130">
        <f t="shared" si="473"/>
        <v>16.895999999999184</v>
      </c>
      <c r="BM3170" s="147">
        <f t="shared" si="474"/>
        <v>1.8079243521242145E-2</v>
      </c>
      <c r="BN3170" s="130">
        <f t="shared" si="475"/>
        <v>4.2761169686291595E-5</v>
      </c>
      <c r="BO3170" s="130">
        <f t="shared" si="471"/>
        <v>4.2761169686291595E-5</v>
      </c>
      <c r="BP3170" s="122" t="str">
        <f t="shared" si="472"/>
        <v/>
      </c>
    </row>
    <row r="3171" spans="63:68" ht="20.100000000000001" customHeight="1" x14ac:dyDescent="0.25">
      <c r="BK3171" s="130"/>
      <c r="BL3171" s="130">
        <f t="shared" si="473"/>
        <v>16.902399999999183</v>
      </c>
      <c r="BM3171" s="147">
        <f t="shared" si="474"/>
        <v>1.8036482351555853E-2</v>
      </c>
      <c r="BN3171" s="130">
        <f t="shared" si="475"/>
        <v>4.2664920630385711E-5</v>
      </c>
      <c r="BO3171" s="130">
        <f t="shared" si="471"/>
        <v>4.2664920630385711E-5</v>
      </c>
      <c r="BP3171" s="122" t="str">
        <f t="shared" si="472"/>
        <v/>
      </c>
    </row>
    <row r="3172" spans="63:68" ht="20.100000000000001" customHeight="1" x14ac:dyDescent="0.25">
      <c r="BK3172" s="130"/>
      <c r="BL3172" s="130">
        <f t="shared" si="473"/>
        <v>16.908799999999182</v>
      </c>
      <c r="BM3172" s="147">
        <f t="shared" si="474"/>
        <v>1.7993817430925468E-2</v>
      </c>
      <c r="BN3172" s="130">
        <f t="shared" si="475"/>
        <v>4.256887296469683E-5</v>
      </c>
      <c r="BO3172" s="130">
        <f t="shared" si="471"/>
        <v>4.256887296469683E-5</v>
      </c>
      <c r="BP3172" s="122" t="str">
        <f t="shared" si="472"/>
        <v/>
      </c>
    </row>
    <row r="3173" spans="63:68" ht="20.100000000000001" customHeight="1" x14ac:dyDescent="0.25">
      <c r="BK3173" s="130"/>
      <c r="BL3173" s="130">
        <f t="shared" si="473"/>
        <v>16.915199999999182</v>
      </c>
      <c r="BM3173" s="147">
        <f t="shared" si="474"/>
        <v>1.7951248557960771E-2</v>
      </c>
      <c r="BN3173" s="130">
        <f t="shared" si="475"/>
        <v>4.2473026316092871E-5</v>
      </c>
      <c r="BO3173" s="130">
        <f t="shared" si="471"/>
        <v>4.2473026316092871E-5</v>
      </c>
      <c r="BP3173" s="122" t="str">
        <f t="shared" si="472"/>
        <v/>
      </c>
    </row>
    <row r="3174" spans="63:68" ht="20.100000000000001" customHeight="1" x14ac:dyDescent="0.25">
      <c r="BK3174" s="130"/>
      <c r="BL3174" s="130">
        <f t="shared" si="473"/>
        <v>16.921599999999181</v>
      </c>
      <c r="BM3174" s="147">
        <f t="shared" si="474"/>
        <v>1.7908775531644678E-2</v>
      </c>
      <c r="BN3174" s="130">
        <f t="shared" si="475"/>
        <v>4.2377380312045437E-5</v>
      </c>
      <c r="BO3174" s="130">
        <f t="shared" si="471"/>
        <v>4.2377380312045437E-5</v>
      </c>
      <c r="BP3174" s="122" t="str">
        <f t="shared" si="472"/>
        <v/>
      </c>
    </row>
    <row r="3175" spans="63:68" ht="20.100000000000001" customHeight="1" x14ac:dyDescent="0.25">
      <c r="BK3175" s="130"/>
      <c r="BL3175" s="130">
        <f t="shared" si="473"/>
        <v>16.92799999999918</v>
      </c>
      <c r="BM3175" s="147">
        <f t="shared" si="474"/>
        <v>1.7866398151332633E-2</v>
      </c>
      <c r="BN3175" s="130">
        <f t="shared" si="475"/>
        <v>4.2281934580463282E-5</v>
      </c>
      <c r="BO3175" s="130">
        <f t="shared" si="471"/>
        <v>4.2281934580463282E-5</v>
      </c>
      <c r="BP3175" s="122" t="str">
        <f t="shared" si="472"/>
        <v/>
      </c>
    </row>
    <row r="3176" spans="63:68" ht="20.100000000000001" customHeight="1" x14ac:dyDescent="0.25">
      <c r="BK3176" s="130"/>
      <c r="BL3176" s="130">
        <f t="shared" si="473"/>
        <v>16.934399999999179</v>
      </c>
      <c r="BM3176" s="147">
        <f t="shared" si="474"/>
        <v>1.7824116216752169E-2</v>
      </c>
      <c r="BN3176" s="130">
        <f t="shared" si="475"/>
        <v>4.2186688749893536E-5</v>
      </c>
      <c r="BO3176" s="130">
        <f t="shared" si="471"/>
        <v>4.2186688749893536E-5</v>
      </c>
      <c r="BP3176" s="122" t="str">
        <f t="shared" si="472"/>
        <v/>
      </c>
    </row>
    <row r="3177" spans="63:68" ht="20.100000000000001" customHeight="1" x14ac:dyDescent="0.25">
      <c r="BK3177" s="130"/>
      <c r="BL3177" s="130">
        <f t="shared" si="473"/>
        <v>16.940799999999179</v>
      </c>
      <c r="BM3177" s="147">
        <f t="shared" si="474"/>
        <v>1.7781929528002276E-2</v>
      </c>
      <c r="BN3177" s="130">
        <f t="shared" si="475"/>
        <v>4.2091642449275379E-5</v>
      </c>
      <c r="BO3177" s="130">
        <f t="shared" si="471"/>
        <v>4.2091642449275379E-5</v>
      </c>
      <c r="BP3177" s="122" t="str">
        <f t="shared" si="472"/>
        <v/>
      </c>
    </row>
    <row r="3178" spans="63:68" ht="20.100000000000001" customHeight="1" x14ac:dyDescent="0.25">
      <c r="BK3178" s="130"/>
      <c r="BL3178" s="130">
        <f t="shared" si="473"/>
        <v>16.947199999999178</v>
      </c>
      <c r="BM3178" s="147">
        <f t="shared" si="474"/>
        <v>1.7739837885553E-2</v>
      </c>
      <c r="BN3178" s="130">
        <f t="shared" si="475"/>
        <v>4.1996795308280044E-5</v>
      </c>
      <c r="BO3178" s="130">
        <f t="shared" si="471"/>
        <v>4.1996795308280044E-5</v>
      </c>
      <c r="BP3178" s="122" t="str">
        <f t="shared" si="472"/>
        <v/>
      </c>
    </row>
    <row r="3179" spans="63:68" ht="20.100000000000001" customHeight="1" x14ac:dyDescent="0.25">
      <c r="BK3179" s="130"/>
      <c r="BL3179" s="130">
        <f t="shared" si="473"/>
        <v>16.953599999999177</v>
      </c>
      <c r="BM3179" s="147">
        <f t="shared" si="474"/>
        <v>1.769784109024472E-2</v>
      </c>
      <c r="BN3179" s="130">
        <f t="shared" si="475"/>
        <v>4.1902146956908359E-5</v>
      </c>
      <c r="BO3179" s="130">
        <f t="shared" si="471"/>
        <v>4.1902146956908359E-5</v>
      </c>
      <c r="BP3179" s="122" t="str">
        <f t="shared" si="472"/>
        <v/>
      </c>
    </row>
    <row r="3180" spans="63:68" ht="20.100000000000001" customHeight="1" x14ac:dyDescent="0.25">
      <c r="BK3180" s="130"/>
      <c r="BL3180" s="130">
        <f t="shared" si="473"/>
        <v>16.959999999999177</v>
      </c>
      <c r="BM3180" s="147">
        <f t="shared" si="474"/>
        <v>1.7655938943287812E-2</v>
      </c>
      <c r="BN3180" s="130">
        <f t="shared" si="475"/>
        <v>4.1807697025820351E-5</v>
      </c>
      <c r="BO3180" s="130">
        <f t="shared" si="471"/>
        <v>4.1807697025820351E-5</v>
      </c>
      <c r="BP3180" s="122" t="str">
        <f t="shared" si="472"/>
        <v/>
      </c>
    </row>
    <row r="3181" spans="63:68" ht="20.100000000000001" customHeight="1" x14ac:dyDescent="0.25">
      <c r="BK3181" s="130"/>
      <c r="BL3181" s="130">
        <f t="shared" si="473"/>
        <v>16.966399999999176</v>
      </c>
      <c r="BM3181" s="147">
        <f t="shared" si="474"/>
        <v>1.7614131246261992E-2</v>
      </c>
      <c r="BN3181" s="130">
        <f t="shared" si="475"/>
        <v>4.1713445146158296E-5</v>
      </c>
      <c r="BO3181" s="130">
        <f t="shared" si="471"/>
        <v>4.1713445146158296E-5</v>
      </c>
      <c r="BP3181" s="122" t="str">
        <f t="shared" si="472"/>
        <v/>
      </c>
    </row>
    <row r="3182" spans="63:68" ht="20.100000000000001" customHeight="1" x14ac:dyDescent="0.25">
      <c r="BK3182" s="130"/>
      <c r="BL3182" s="130">
        <f t="shared" si="473"/>
        <v>16.972799999999175</v>
      </c>
      <c r="BM3182" s="147">
        <f t="shared" si="474"/>
        <v>1.7572417801115833E-2</v>
      </c>
      <c r="BN3182" s="130">
        <f t="shared" si="475"/>
        <v>4.1619390949612645E-5</v>
      </c>
      <c r="BO3182" s="130">
        <f t="shared" si="471"/>
        <v>4.1619390949612645E-5</v>
      </c>
      <c r="BP3182" s="122" t="str">
        <f t="shared" si="472"/>
        <v/>
      </c>
    </row>
    <row r="3183" spans="63:68" ht="20.100000000000001" customHeight="1" x14ac:dyDescent="0.25">
      <c r="BK3183" s="130"/>
      <c r="BL3183" s="130">
        <f t="shared" si="473"/>
        <v>16.979199999999175</v>
      </c>
      <c r="BM3183" s="147">
        <f t="shared" si="474"/>
        <v>1.7530798410166221E-2</v>
      </c>
      <c r="BN3183" s="130">
        <f t="shared" si="475"/>
        <v>4.1525534068418551E-5</v>
      </c>
      <c r="BO3183" s="130">
        <f t="shared" si="471"/>
        <v>4.1525534068418551E-5</v>
      </c>
      <c r="BP3183" s="122" t="str">
        <f t="shared" si="472"/>
        <v/>
      </c>
    </row>
    <row r="3184" spans="63:68" ht="20.100000000000001" customHeight="1" x14ac:dyDescent="0.25">
      <c r="BK3184" s="130"/>
      <c r="BL3184" s="130">
        <f t="shared" si="473"/>
        <v>16.985599999999174</v>
      </c>
      <c r="BM3184" s="147">
        <f t="shared" si="474"/>
        <v>1.7489272876097802E-2</v>
      </c>
      <c r="BN3184" s="130">
        <f t="shared" si="475"/>
        <v>4.1431874135283014E-5</v>
      </c>
      <c r="BO3184" s="130">
        <f t="shared" si="471"/>
        <v>4.1431874135283014E-5</v>
      </c>
      <c r="BP3184" s="122" t="str">
        <f t="shared" si="472"/>
        <v/>
      </c>
    </row>
    <row r="3185" spans="63:68" ht="20.100000000000001" customHeight="1" x14ac:dyDescent="0.25">
      <c r="BK3185" s="130"/>
      <c r="BL3185" s="130">
        <f t="shared" si="473"/>
        <v>16.991999999999173</v>
      </c>
      <c r="BM3185" s="147">
        <f t="shared" si="474"/>
        <v>1.7447841001962519E-2</v>
      </c>
      <c r="BN3185" s="130">
        <f t="shared" si="475"/>
        <v>4.1338410783506307E-5</v>
      </c>
      <c r="BO3185" s="130">
        <f t="shared" si="471"/>
        <v>4.1338410783506307E-5</v>
      </c>
      <c r="BP3185" s="122" t="str">
        <f t="shared" si="472"/>
        <v/>
      </c>
    </row>
    <row r="3186" spans="63:68" ht="20.100000000000001" customHeight="1" x14ac:dyDescent="0.25">
      <c r="BK3186" s="130"/>
      <c r="BL3186" s="130">
        <f t="shared" si="473"/>
        <v>16.998399999999172</v>
      </c>
      <c r="BM3186" s="147">
        <f t="shared" si="474"/>
        <v>1.7406502591179013E-2</v>
      </c>
      <c r="BN3186" s="130">
        <f t="shared" si="475"/>
        <v>4.124514364691606E-5</v>
      </c>
      <c r="BO3186" s="130">
        <f t="shared" si="471"/>
        <v>4.124514364691606E-5</v>
      </c>
      <c r="BP3186" s="122" t="str">
        <f t="shared" si="472"/>
        <v/>
      </c>
    </row>
    <row r="3187" spans="63:68" ht="20.100000000000001" customHeight="1" x14ac:dyDescent="0.25">
      <c r="BK3187" s="130"/>
      <c r="BL3187" s="130">
        <f t="shared" si="473"/>
        <v>17.004799999999172</v>
      </c>
      <c r="BM3187" s="147">
        <f t="shared" si="474"/>
        <v>1.7365257447532097E-2</v>
      </c>
      <c r="BN3187" s="130">
        <f t="shared" si="475"/>
        <v>4.1152072359832564E-5</v>
      </c>
      <c r="BO3187" s="130">
        <f t="shared" si="471"/>
        <v>4.1152072359832564E-5</v>
      </c>
      <c r="BP3187" s="122" t="str">
        <f t="shared" si="472"/>
        <v/>
      </c>
    </row>
    <row r="3188" spans="63:68" ht="20.100000000000001" customHeight="1" x14ac:dyDescent="0.25">
      <c r="BK3188" s="130"/>
      <c r="BL3188" s="130">
        <f t="shared" si="473"/>
        <v>17.011199999999171</v>
      </c>
      <c r="BM3188" s="147">
        <f t="shared" si="474"/>
        <v>1.7324105375172264E-2</v>
      </c>
      <c r="BN3188" s="130">
        <f t="shared" si="475"/>
        <v>4.1059196557127753E-5</v>
      </c>
      <c r="BO3188" s="130">
        <f t="shared" si="471"/>
        <v>4.1059196557127753E-5</v>
      </c>
      <c r="BP3188" s="122" t="str">
        <f t="shared" si="472"/>
        <v/>
      </c>
    </row>
    <row r="3189" spans="63:68" ht="20.100000000000001" customHeight="1" x14ac:dyDescent="0.25">
      <c r="BK3189" s="130"/>
      <c r="BL3189" s="130">
        <f t="shared" si="473"/>
        <v>17.01759999999917</v>
      </c>
      <c r="BM3189" s="147">
        <f t="shared" si="474"/>
        <v>1.7283046178615136E-2</v>
      </c>
      <c r="BN3189" s="130">
        <f t="shared" si="475"/>
        <v>4.0966515874221732E-5</v>
      </c>
      <c r="BO3189" s="130">
        <f t="shared" si="471"/>
        <v>4.0966515874221732E-5</v>
      </c>
      <c r="BP3189" s="122" t="str">
        <f t="shared" si="472"/>
        <v/>
      </c>
    </row>
    <row r="3190" spans="63:68" ht="20.100000000000001" customHeight="1" x14ac:dyDescent="0.25">
      <c r="BK3190" s="130"/>
      <c r="BL3190" s="130">
        <f t="shared" si="473"/>
        <v>17.02399999999917</v>
      </c>
      <c r="BM3190" s="147">
        <f t="shared" si="474"/>
        <v>1.7242079662740915E-2</v>
      </c>
      <c r="BN3190" s="130">
        <f t="shared" si="475"/>
        <v>4.0874029947023799E-5</v>
      </c>
      <c r="BO3190" s="130">
        <f t="shared" si="471"/>
        <v>4.0874029947023799E-5</v>
      </c>
      <c r="BP3190" s="122" t="str">
        <f t="shared" si="472"/>
        <v/>
      </c>
    </row>
    <row r="3191" spans="63:68" ht="20.100000000000001" customHeight="1" x14ac:dyDescent="0.25">
      <c r="BK3191" s="130"/>
      <c r="BL3191" s="130">
        <f t="shared" si="473"/>
        <v>17.030399999999169</v>
      </c>
      <c r="BM3191" s="147">
        <f t="shared" si="474"/>
        <v>1.7201205632793891E-2</v>
      </c>
      <c r="BN3191" s="130">
        <f t="shared" si="475"/>
        <v>4.0781738411984486E-5</v>
      </c>
      <c r="BO3191" s="130">
        <f t="shared" si="471"/>
        <v>4.0781738411984486E-5</v>
      </c>
      <c r="BP3191" s="122" t="str">
        <f t="shared" si="472"/>
        <v/>
      </c>
    </row>
    <row r="3192" spans="63:68" ht="20.100000000000001" customHeight="1" x14ac:dyDescent="0.25">
      <c r="BK3192" s="130"/>
      <c r="BL3192" s="130">
        <f t="shared" si="473"/>
        <v>17.036799999999168</v>
      </c>
      <c r="BM3192" s="147">
        <f t="shared" si="474"/>
        <v>1.7160423894381906E-2</v>
      </c>
      <c r="BN3192" s="130">
        <f t="shared" si="475"/>
        <v>4.0689640906126784E-5</v>
      </c>
      <c r="BO3192" s="130">
        <f t="shared" si="471"/>
        <v>4.0689640906126784E-5</v>
      </c>
      <c r="BP3192" s="122" t="str">
        <f t="shared" si="472"/>
        <v/>
      </c>
    </row>
    <row r="3193" spans="63:68" ht="20.100000000000001" customHeight="1" x14ac:dyDescent="0.25">
      <c r="BK3193" s="130"/>
      <c r="BL3193" s="130">
        <f t="shared" si="473"/>
        <v>17.043199999999167</v>
      </c>
      <c r="BM3193" s="147">
        <f t="shared" si="474"/>
        <v>1.711973425347578E-2</v>
      </c>
      <c r="BN3193" s="130">
        <f t="shared" si="475"/>
        <v>4.0597737066917772E-5</v>
      </c>
      <c r="BO3193" s="130">
        <f t="shared" si="471"/>
        <v>4.0597737066917772E-5</v>
      </c>
      <c r="BP3193" s="122" t="str">
        <f t="shared" si="472"/>
        <v/>
      </c>
    </row>
    <row r="3194" spans="63:68" ht="20.100000000000001" customHeight="1" x14ac:dyDescent="0.25">
      <c r="BK3194" s="130"/>
      <c r="BL3194" s="130">
        <f t="shared" si="473"/>
        <v>17.049599999999167</v>
      </c>
      <c r="BM3194" s="147">
        <f t="shared" si="474"/>
        <v>1.7079136516408862E-2</v>
      </c>
      <c r="BN3194" s="130">
        <f t="shared" si="475"/>
        <v>4.0506026532497602E-5</v>
      </c>
      <c r="BO3194" s="130">
        <f t="shared" si="471"/>
        <v>4.0506026532497602E-5</v>
      </c>
      <c r="BP3194" s="122" t="str">
        <f t="shared" si="472"/>
        <v/>
      </c>
    </row>
    <row r="3195" spans="63:68" ht="20.100000000000001" customHeight="1" x14ac:dyDescent="0.25">
      <c r="BK3195" s="130"/>
      <c r="BL3195" s="130">
        <f t="shared" si="473"/>
        <v>17.055999999999166</v>
      </c>
      <c r="BM3195" s="147">
        <f t="shared" si="474"/>
        <v>1.7038630489876364E-2</v>
      </c>
      <c r="BN3195" s="130">
        <f t="shared" si="475"/>
        <v>4.0414508941346433E-5</v>
      </c>
      <c r="BO3195" s="130">
        <f t="shared" si="471"/>
        <v>4.0414508941346433E-5</v>
      </c>
      <c r="BP3195" s="122" t="str">
        <f t="shared" si="472"/>
        <v/>
      </c>
    </row>
    <row r="3196" spans="63:68" ht="20.100000000000001" customHeight="1" x14ac:dyDescent="0.25">
      <c r="BK3196" s="130"/>
      <c r="BL3196" s="130">
        <f t="shared" si="473"/>
        <v>17.062399999999165</v>
      </c>
      <c r="BM3196" s="147">
        <f t="shared" si="474"/>
        <v>1.6998215980935018E-2</v>
      </c>
      <c r="BN3196" s="130">
        <f t="shared" si="475"/>
        <v>4.0323183932607087E-5</v>
      </c>
      <c r="BO3196" s="130">
        <f t="shared" si="471"/>
        <v>4.0323183932607087E-5</v>
      </c>
      <c r="BP3196" s="122" t="str">
        <f t="shared" si="472"/>
        <v/>
      </c>
    </row>
    <row r="3197" spans="63:68" ht="20.100000000000001" customHeight="1" x14ac:dyDescent="0.25">
      <c r="BK3197" s="130"/>
      <c r="BL3197" s="130">
        <f t="shared" si="473"/>
        <v>17.068799999999165</v>
      </c>
      <c r="BM3197" s="147">
        <f t="shared" si="474"/>
        <v>1.6957892797002411E-2</v>
      </c>
      <c r="BN3197" s="130">
        <f t="shared" si="475"/>
        <v>4.023205114590811E-5</v>
      </c>
      <c r="BO3197" s="130">
        <f t="shared" si="471"/>
        <v>4.023205114590811E-5</v>
      </c>
      <c r="BP3197" s="122" t="str">
        <f t="shared" si="472"/>
        <v/>
      </c>
    </row>
    <row r="3198" spans="63:68" ht="20.100000000000001" customHeight="1" x14ac:dyDescent="0.25">
      <c r="BK3198" s="130"/>
      <c r="BL3198" s="130">
        <f t="shared" si="473"/>
        <v>17.075199999999164</v>
      </c>
      <c r="BM3198" s="147">
        <f t="shared" si="474"/>
        <v>1.6917660745856503E-2</v>
      </c>
      <c r="BN3198" s="130">
        <f t="shared" si="475"/>
        <v>4.0141110221405402E-5</v>
      </c>
      <c r="BO3198" s="130">
        <f t="shared" si="471"/>
        <v>4.0141110221405402E-5</v>
      </c>
      <c r="BP3198" s="122" t="str">
        <f t="shared" si="472"/>
        <v/>
      </c>
    </row>
    <row r="3199" spans="63:68" ht="20.100000000000001" customHeight="1" x14ac:dyDescent="0.25">
      <c r="BK3199" s="130"/>
      <c r="BL3199" s="130">
        <f t="shared" si="473"/>
        <v>17.081599999999163</v>
      </c>
      <c r="BM3199" s="147">
        <f t="shared" si="474"/>
        <v>1.6877519635635097E-2</v>
      </c>
      <c r="BN3199" s="130">
        <f t="shared" si="475"/>
        <v>4.0050360799837731E-5</v>
      </c>
      <c r="BO3199" s="130">
        <f t="shared" si="471"/>
        <v>4.0050360799837731E-5</v>
      </c>
      <c r="BP3199" s="122" t="str">
        <f t="shared" si="472"/>
        <v/>
      </c>
    </row>
    <row r="3200" spans="63:68" ht="20.100000000000001" customHeight="1" x14ac:dyDescent="0.25">
      <c r="BK3200" s="130"/>
      <c r="BL3200" s="130">
        <f t="shared" si="473"/>
        <v>17.087999999999163</v>
      </c>
      <c r="BM3200" s="147">
        <f t="shared" si="474"/>
        <v>1.6837469274835259E-2</v>
      </c>
      <c r="BN3200" s="130">
        <f t="shared" si="475"/>
        <v>3.9959802522328974E-5</v>
      </c>
      <c r="BO3200" s="130">
        <f t="shared" si="471"/>
        <v>3.9959802522328974E-5</v>
      </c>
      <c r="BP3200" s="122" t="str">
        <f t="shared" si="472"/>
        <v/>
      </c>
    </row>
    <row r="3201" spans="63:68" ht="20.100000000000001" customHeight="1" x14ac:dyDescent="0.25">
      <c r="BK3201" s="130"/>
      <c r="BL3201" s="130">
        <f t="shared" si="473"/>
        <v>17.094399999999162</v>
      </c>
      <c r="BM3201" s="147">
        <f t="shared" si="474"/>
        <v>1.679750947231293E-2</v>
      </c>
      <c r="BN3201" s="130">
        <f t="shared" si="475"/>
        <v>3.9869435030662204E-5</v>
      </c>
      <c r="BO3201" s="130">
        <f t="shared" si="471"/>
        <v>3.9869435030662204E-5</v>
      </c>
      <c r="BP3201" s="122" t="str">
        <f t="shared" si="472"/>
        <v/>
      </c>
    </row>
    <row r="3202" spans="63:68" ht="20.100000000000001" customHeight="1" x14ac:dyDescent="0.25">
      <c r="BK3202" s="130"/>
      <c r="BL3202" s="130">
        <f t="shared" si="473"/>
        <v>17.100799999999161</v>
      </c>
      <c r="BM3202" s="147">
        <f t="shared" si="474"/>
        <v>1.6757640037282268E-2</v>
      </c>
      <c r="BN3202" s="130">
        <f t="shared" si="475"/>
        <v>3.9779257967179071E-5</v>
      </c>
      <c r="BO3202" s="130">
        <f t="shared" si="471"/>
        <v>3.9779257967179071E-5</v>
      </c>
      <c r="BP3202" s="122" t="str">
        <f t="shared" si="472"/>
        <v/>
      </c>
    </row>
    <row r="3203" spans="63:68" ht="20.100000000000001" customHeight="1" x14ac:dyDescent="0.25">
      <c r="BK3203" s="130"/>
      <c r="BL3203" s="130">
        <f t="shared" si="473"/>
        <v>17.10719999999916</v>
      </c>
      <c r="BM3203" s="147">
        <f t="shared" si="474"/>
        <v>1.6717860779315089E-2</v>
      </c>
      <c r="BN3203" s="130">
        <f t="shared" si="475"/>
        <v>3.9689270974523072E-5</v>
      </c>
      <c r="BO3203" s="130">
        <f t="shared" si="471"/>
        <v>3.9689270974523072E-5</v>
      </c>
      <c r="BP3203" s="122" t="str">
        <f t="shared" si="472"/>
        <v/>
      </c>
    </row>
    <row r="3204" spans="63:68" ht="20.100000000000001" customHeight="1" x14ac:dyDescent="0.25">
      <c r="BK3204" s="130"/>
      <c r="BL3204" s="130">
        <f t="shared" si="473"/>
        <v>17.11359999999916</v>
      </c>
      <c r="BM3204" s="147">
        <f t="shared" si="474"/>
        <v>1.6678171508340566E-2</v>
      </c>
      <c r="BN3204" s="130">
        <f t="shared" si="475"/>
        <v>3.9599473696159959E-5</v>
      </c>
      <c r="BO3204" s="130">
        <f t="shared" si="471"/>
        <v>3.9599473696159959E-5</v>
      </c>
      <c r="BP3204" s="122" t="str">
        <f t="shared" si="472"/>
        <v/>
      </c>
    </row>
    <row r="3205" spans="63:68" ht="20.100000000000001" customHeight="1" x14ac:dyDescent="0.25">
      <c r="BK3205" s="130"/>
      <c r="BL3205" s="130">
        <f t="shared" si="473"/>
        <v>17.119999999999159</v>
      </c>
      <c r="BM3205" s="147">
        <f t="shared" si="474"/>
        <v>1.6638572034644406E-2</v>
      </c>
      <c r="BN3205" s="130">
        <f t="shared" si="475"/>
        <v>3.9509865775864267E-5</v>
      </c>
      <c r="BO3205" s="130">
        <f t="shared" si="471"/>
        <v>3.9509865775864267E-5</v>
      </c>
      <c r="BP3205" s="122" t="str">
        <f t="shared" si="472"/>
        <v/>
      </c>
    </row>
    <row r="3206" spans="63:68" ht="20.100000000000001" customHeight="1" x14ac:dyDescent="0.25">
      <c r="BK3206" s="130"/>
      <c r="BL3206" s="130">
        <f t="shared" si="473"/>
        <v>17.126399999999158</v>
      </c>
      <c r="BM3206" s="147">
        <f t="shared" si="474"/>
        <v>1.6599062168868542E-2</v>
      </c>
      <c r="BN3206" s="130">
        <f t="shared" si="475"/>
        <v>3.9420446858000335E-5</v>
      </c>
      <c r="BO3206" s="130">
        <f t="shared" si="471"/>
        <v>3.9420446858000335E-5</v>
      </c>
      <c r="BP3206" s="122" t="str">
        <f t="shared" si="472"/>
        <v/>
      </c>
    </row>
    <row r="3207" spans="63:68" ht="20.100000000000001" customHeight="1" x14ac:dyDescent="0.25">
      <c r="BK3207" s="130"/>
      <c r="BL3207" s="130">
        <f t="shared" si="473"/>
        <v>17.132799999999158</v>
      </c>
      <c r="BM3207" s="147">
        <f t="shared" si="474"/>
        <v>1.6559641722010542E-2</v>
      </c>
      <c r="BN3207" s="130">
        <f t="shared" si="475"/>
        <v>3.9331216587518841E-5</v>
      </c>
      <c r="BO3207" s="130">
        <f t="shared" si="471"/>
        <v>3.9331216587518841E-5</v>
      </c>
      <c r="BP3207" s="122" t="str">
        <f t="shared" si="472"/>
        <v/>
      </c>
    </row>
    <row r="3208" spans="63:68" ht="20.100000000000001" customHeight="1" x14ac:dyDescent="0.25">
      <c r="BK3208" s="130"/>
      <c r="BL3208" s="130">
        <f t="shared" si="473"/>
        <v>17.139199999999157</v>
      </c>
      <c r="BM3208" s="147">
        <f t="shared" si="474"/>
        <v>1.6520310505423023E-2</v>
      </c>
      <c r="BN3208" s="130">
        <f t="shared" si="475"/>
        <v>3.9242174609824959E-5</v>
      </c>
      <c r="BO3208" s="130">
        <f t="shared" si="471"/>
        <v>3.9242174609824959E-5</v>
      </c>
      <c r="BP3208" s="122" t="str">
        <f t="shared" si="472"/>
        <v/>
      </c>
    </row>
    <row r="3209" spans="63:68" ht="20.100000000000001" customHeight="1" x14ac:dyDescent="0.25">
      <c r="BK3209" s="130"/>
      <c r="BL3209" s="130">
        <f t="shared" si="473"/>
        <v>17.145599999999156</v>
      </c>
      <c r="BM3209" s="147">
        <f t="shared" si="474"/>
        <v>1.6481068330813198E-2</v>
      </c>
      <c r="BN3209" s="130">
        <f t="shared" si="475"/>
        <v>3.9153320570813055E-5</v>
      </c>
      <c r="BO3209" s="130">
        <f t="shared" si="471"/>
        <v>3.9153320570813055E-5</v>
      </c>
      <c r="BP3209" s="122" t="str">
        <f t="shared" si="472"/>
        <v/>
      </c>
    </row>
    <row r="3210" spans="63:68" ht="20.100000000000001" customHeight="1" x14ac:dyDescent="0.25">
      <c r="BK3210" s="130"/>
      <c r="BL3210" s="130">
        <f t="shared" si="473"/>
        <v>17.151999999999155</v>
      </c>
      <c r="BM3210" s="147">
        <f t="shared" si="474"/>
        <v>1.6441915010242385E-2</v>
      </c>
      <c r="BN3210" s="130">
        <f t="shared" si="475"/>
        <v>3.906465411703669E-5</v>
      </c>
      <c r="BO3210" s="130">
        <f t="shared" si="471"/>
        <v>3.906465411703669E-5</v>
      </c>
      <c r="BP3210" s="122" t="str">
        <f t="shared" si="472"/>
        <v/>
      </c>
    </row>
    <row r="3211" spans="63:68" ht="20.100000000000001" customHeight="1" x14ac:dyDescent="0.25">
      <c r="BK3211" s="130"/>
      <c r="BL3211" s="130">
        <f t="shared" si="473"/>
        <v>17.158399999999155</v>
      </c>
      <c r="BM3211" s="147">
        <f t="shared" si="474"/>
        <v>1.6402850356125348E-2</v>
      </c>
      <c r="BN3211" s="130">
        <f t="shared" si="475"/>
        <v>3.8976174895427596E-5</v>
      </c>
      <c r="BO3211" s="130">
        <f t="shared" si="471"/>
        <v>3.8976174895427596E-5</v>
      </c>
      <c r="BP3211" s="122" t="str">
        <f t="shared" si="472"/>
        <v/>
      </c>
    </row>
    <row r="3212" spans="63:68" ht="20.100000000000001" customHeight="1" x14ac:dyDescent="0.25">
      <c r="BK3212" s="130"/>
      <c r="BL3212" s="130">
        <f t="shared" si="473"/>
        <v>17.164799999999154</v>
      </c>
      <c r="BM3212" s="147">
        <f t="shared" si="474"/>
        <v>1.636387418122992E-2</v>
      </c>
      <c r="BN3212" s="130">
        <f t="shared" si="475"/>
        <v>3.8887882553538533E-5</v>
      </c>
      <c r="BO3212" s="130">
        <f t="shared" si="471"/>
        <v>3.8887882553538533E-5</v>
      </c>
      <c r="BP3212" s="122" t="str">
        <f t="shared" si="472"/>
        <v/>
      </c>
    </row>
    <row r="3213" spans="63:68" ht="20.100000000000001" customHeight="1" x14ac:dyDescent="0.25">
      <c r="BK3213" s="130"/>
      <c r="BL3213" s="130">
        <f t="shared" si="473"/>
        <v>17.171199999999153</v>
      </c>
      <c r="BM3213" s="147">
        <f t="shared" si="474"/>
        <v>1.6324986298676382E-2</v>
      </c>
      <c r="BN3213" s="130">
        <f t="shared" si="475"/>
        <v>3.879977673945309E-5</v>
      </c>
      <c r="BO3213" s="130">
        <f t="shared" si="471"/>
        <v>3.879977673945309E-5</v>
      </c>
      <c r="BP3213" s="122" t="str">
        <f t="shared" si="472"/>
        <v/>
      </c>
    </row>
    <row r="3214" spans="63:68" ht="20.100000000000001" customHeight="1" x14ac:dyDescent="0.25">
      <c r="BK3214" s="130"/>
      <c r="BL3214" s="130">
        <f t="shared" si="473"/>
        <v>17.177599999999153</v>
      </c>
      <c r="BM3214" s="147">
        <f t="shared" si="474"/>
        <v>1.6286186521936929E-2</v>
      </c>
      <c r="BN3214" s="130">
        <f t="shared" si="475"/>
        <v>3.8711857101688535E-5</v>
      </c>
      <c r="BO3214" s="130">
        <f t="shared" si="471"/>
        <v>3.8711857101688535E-5</v>
      </c>
      <c r="BP3214" s="122" t="str">
        <f t="shared" si="472"/>
        <v/>
      </c>
    </row>
    <row r="3215" spans="63:68" ht="20.100000000000001" customHeight="1" x14ac:dyDescent="0.25">
      <c r="BK3215" s="130"/>
      <c r="BL3215" s="130">
        <f t="shared" si="473"/>
        <v>17.183999999999152</v>
      </c>
      <c r="BM3215" s="147">
        <f t="shared" si="474"/>
        <v>1.624747466483524E-2</v>
      </c>
      <c r="BN3215" s="130">
        <f t="shared" si="475"/>
        <v>3.86241232892999E-5</v>
      </c>
      <c r="BO3215" s="130">
        <f t="shared" si="471"/>
        <v>3.86241232892999E-5</v>
      </c>
      <c r="BP3215" s="122" t="str">
        <f t="shared" si="472"/>
        <v/>
      </c>
    </row>
    <row r="3216" spans="63:68" ht="20.100000000000001" customHeight="1" x14ac:dyDescent="0.25">
      <c r="BK3216" s="130"/>
      <c r="BL3216" s="130">
        <f t="shared" si="473"/>
        <v>17.190399999999151</v>
      </c>
      <c r="BM3216" s="147">
        <f t="shared" si="474"/>
        <v>1.620885054154594E-2</v>
      </c>
      <c r="BN3216" s="130">
        <f t="shared" si="475"/>
        <v>3.8536574952008351E-5</v>
      </c>
      <c r="BO3216" s="130">
        <f t="shared" si="471"/>
        <v>3.8536574952008351E-5</v>
      </c>
      <c r="BP3216" s="122" t="str">
        <f t="shared" si="472"/>
        <v/>
      </c>
    </row>
    <row r="3217" spans="63:68" ht="20.100000000000001" customHeight="1" x14ac:dyDescent="0.25">
      <c r="BK3217" s="130"/>
      <c r="BL3217" s="130">
        <f t="shared" si="473"/>
        <v>17.196799999999151</v>
      </c>
      <c r="BM3217" s="147">
        <f t="shared" si="474"/>
        <v>1.6170313966593932E-2</v>
      </c>
      <c r="BN3217" s="130">
        <f t="shared" si="475"/>
        <v>3.8449211739847305E-5</v>
      </c>
      <c r="BO3217" s="130">
        <f t="shared" si="471"/>
        <v>3.8449211739847305E-5</v>
      </c>
      <c r="BP3217" s="122" t="str">
        <f t="shared" si="472"/>
        <v/>
      </c>
    </row>
    <row r="3218" spans="63:68" ht="20.100000000000001" customHeight="1" x14ac:dyDescent="0.25">
      <c r="BK3218" s="130"/>
      <c r="BL3218" s="130">
        <f t="shared" si="473"/>
        <v>17.20319999999915</v>
      </c>
      <c r="BM3218" s="147">
        <f t="shared" si="474"/>
        <v>1.6131864754854085E-2</v>
      </c>
      <c r="BN3218" s="130">
        <f t="shared" si="475"/>
        <v>3.8362033303547538E-5</v>
      </c>
      <c r="BO3218" s="130">
        <f t="shared" ref="BO3218:BO3281" si="476">IF(BM3218&lt;(1-$BK$534),BN3218,"")</f>
        <v>3.8362033303547538E-5</v>
      </c>
      <c r="BP3218" s="122" t="str">
        <f t="shared" ref="BP3218:BP3281" si="477">IF(BM3218&lt;(1-$BK$540),BN3218,"")</f>
        <v/>
      </c>
    </row>
    <row r="3219" spans="63:68" ht="20.100000000000001" customHeight="1" x14ac:dyDescent="0.25">
      <c r="BK3219" s="130"/>
      <c r="BL3219" s="130">
        <f t="shared" ref="BL3219:BL3282" si="478">BL3218+$BO$526</f>
        <v>17.209599999999149</v>
      </c>
      <c r="BM3219" s="147">
        <f t="shared" ref="BM3219:BM3282" si="479">_xlfn.CHISQ.DIST.RT(BL3219,7)</f>
        <v>1.6093502721550537E-2</v>
      </c>
      <c r="BN3219" s="130">
        <f t="shared" ref="BN3219:BN3282" si="480">BM3219-BM3220</f>
        <v>3.8275039294270036E-5</v>
      </c>
      <c r="BO3219" s="130">
        <f t="shared" si="476"/>
        <v>3.8275039294270036E-5</v>
      </c>
      <c r="BP3219" s="122" t="str">
        <f t="shared" si="477"/>
        <v/>
      </c>
    </row>
    <row r="3220" spans="63:68" ht="20.100000000000001" customHeight="1" x14ac:dyDescent="0.25">
      <c r="BK3220" s="130"/>
      <c r="BL3220" s="130">
        <f t="shared" si="478"/>
        <v>17.215999999999148</v>
      </c>
      <c r="BM3220" s="147">
        <f t="shared" si="479"/>
        <v>1.6055227682256267E-2</v>
      </c>
      <c r="BN3220" s="130">
        <f t="shared" si="480"/>
        <v>3.8188229363703141E-5</v>
      </c>
      <c r="BO3220" s="130">
        <f t="shared" si="476"/>
        <v>3.8188229363703141E-5</v>
      </c>
      <c r="BP3220" s="122" t="str">
        <f t="shared" si="477"/>
        <v/>
      </c>
    </row>
    <row r="3221" spans="63:68" ht="20.100000000000001" customHeight="1" x14ac:dyDescent="0.25">
      <c r="BK3221" s="130"/>
      <c r="BL3221" s="130">
        <f t="shared" si="478"/>
        <v>17.222399999999148</v>
      </c>
      <c r="BM3221" s="147">
        <f t="shared" si="479"/>
        <v>1.6017039452892564E-2</v>
      </c>
      <c r="BN3221" s="130">
        <f t="shared" si="480"/>
        <v>3.8101603164066022E-5</v>
      </c>
      <c r="BO3221" s="130">
        <f t="shared" si="476"/>
        <v>3.8101603164066022E-5</v>
      </c>
      <c r="BP3221" s="122" t="str">
        <f t="shared" si="477"/>
        <v/>
      </c>
    </row>
    <row r="3222" spans="63:68" ht="20.100000000000001" customHeight="1" x14ac:dyDescent="0.25">
      <c r="BK3222" s="130"/>
      <c r="BL3222" s="130">
        <f t="shared" si="478"/>
        <v>17.228799999999147</v>
      </c>
      <c r="BM3222" s="147">
        <f t="shared" si="479"/>
        <v>1.5978937849728498E-2</v>
      </c>
      <c r="BN3222" s="130">
        <f t="shared" si="480"/>
        <v>3.8015160348139898E-5</v>
      </c>
      <c r="BO3222" s="130">
        <f t="shared" si="476"/>
        <v>3.8015160348139898E-5</v>
      </c>
      <c r="BP3222" s="122" t="str">
        <f t="shared" si="477"/>
        <v/>
      </c>
    </row>
    <row r="3223" spans="63:68" ht="20.100000000000001" customHeight="1" x14ac:dyDescent="0.25">
      <c r="BK3223" s="130"/>
      <c r="BL3223" s="130">
        <f t="shared" si="478"/>
        <v>17.235199999999146</v>
      </c>
      <c r="BM3223" s="147">
        <f t="shared" si="479"/>
        <v>1.5940922689380358E-2</v>
      </c>
      <c r="BN3223" s="130">
        <f t="shared" si="480"/>
        <v>3.792890056918824E-5</v>
      </c>
      <c r="BO3223" s="130">
        <f t="shared" si="476"/>
        <v>3.792890056918824E-5</v>
      </c>
      <c r="BP3223" s="122" t="str">
        <f t="shared" si="477"/>
        <v/>
      </c>
    </row>
    <row r="3224" spans="63:68" ht="20.100000000000001" customHeight="1" x14ac:dyDescent="0.25">
      <c r="BK3224" s="130"/>
      <c r="BL3224" s="130">
        <f t="shared" si="478"/>
        <v>17.241599999999146</v>
      </c>
      <c r="BM3224" s="147">
        <f t="shared" si="479"/>
        <v>1.590299378881117E-2</v>
      </c>
      <c r="BN3224" s="130">
        <f t="shared" si="480"/>
        <v>3.7842823480922078E-5</v>
      </c>
      <c r="BO3224" s="130">
        <f t="shared" si="476"/>
        <v>3.7842823480922078E-5</v>
      </c>
      <c r="BP3224" s="122" t="str">
        <f t="shared" si="477"/>
        <v/>
      </c>
    </row>
    <row r="3225" spans="63:68" ht="20.100000000000001" customHeight="1" x14ac:dyDescent="0.25">
      <c r="BK3225" s="130"/>
      <c r="BL3225" s="130">
        <f t="shared" si="478"/>
        <v>17.247999999999145</v>
      </c>
      <c r="BM3225" s="147">
        <f t="shared" si="479"/>
        <v>1.5865150965330248E-2</v>
      </c>
      <c r="BN3225" s="130">
        <f t="shared" si="480"/>
        <v>3.7756928737770618E-5</v>
      </c>
      <c r="BO3225" s="130">
        <f t="shared" si="476"/>
        <v>3.7756928737770618E-5</v>
      </c>
      <c r="BP3225" s="122" t="str">
        <f t="shared" si="477"/>
        <v/>
      </c>
    </row>
    <row r="3226" spans="63:68" ht="20.100000000000001" customHeight="1" x14ac:dyDescent="0.25">
      <c r="BK3226" s="130"/>
      <c r="BL3226" s="130">
        <f t="shared" si="478"/>
        <v>17.254399999999144</v>
      </c>
      <c r="BM3226" s="147">
        <f t="shared" si="479"/>
        <v>1.5827394036592477E-2</v>
      </c>
      <c r="BN3226" s="130">
        <f t="shared" si="480"/>
        <v>3.7671215994430213E-5</v>
      </c>
      <c r="BO3226" s="130">
        <f t="shared" si="476"/>
        <v>3.7671215994430213E-5</v>
      </c>
      <c r="BP3226" s="122" t="str">
        <f t="shared" si="477"/>
        <v/>
      </c>
    </row>
    <row r="3227" spans="63:68" ht="20.100000000000001" customHeight="1" x14ac:dyDescent="0.25">
      <c r="BK3227" s="130"/>
      <c r="BL3227" s="130">
        <f t="shared" si="478"/>
        <v>17.260799999999143</v>
      </c>
      <c r="BM3227" s="147">
        <f t="shared" si="479"/>
        <v>1.5789722820598047E-2</v>
      </c>
      <c r="BN3227" s="130">
        <f t="shared" si="480"/>
        <v>3.7585684906377842E-5</v>
      </c>
      <c r="BO3227" s="130">
        <f t="shared" si="476"/>
        <v>3.7585684906377842E-5</v>
      </c>
      <c r="BP3227" s="122" t="str">
        <f t="shared" si="477"/>
        <v/>
      </c>
    </row>
    <row r="3228" spans="63:68" ht="20.100000000000001" customHeight="1" x14ac:dyDescent="0.25">
      <c r="BK3228" s="130"/>
      <c r="BL3228" s="130">
        <f t="shared" si="478"/>
        <v>17.267199999999143</v>
      </c>
      <c r="BM3228" s="147">
        <f t="shared" si="479"/>
        <v>1.5752137135691669E-2</v>
      </c>
      <c r="BN3228" s="130">
        <f t="shared" si="480"/>
        <v>3.7500335129378448E-5</v>
      </c>
      <c r="BO3228" s="130">
        <f t="shared" si="476"/>
        <v>3.7500335129378448E-5</v>
      </c>
      <c r="BP3228" s="122" t="str">
        <f t="shared" si="477"/>
        <v/>
      </c>
    </row>
    <row r="3229" spans="63:68" ht="20.100000000000001" customHeight="1" x14ac:dyDescent="0.25">
      <c r="BK3229" s="130"/>
      <c r="BL3229" s="130">
        <f t="shared" si="478"/>
        <v>17.273599999999142</v>
      </c>
      <c r="BM3229" s="147">
        <f t="shared" si="479"/>
        <v>1.5714636800562291E-2</v>
      </c>
      <c r="BN3229" s="130">
        <f t="shared" si="480"/>
        <v>3.7415166319838822E-5</v>
      </c>
      <c r="BO3229" s="130">
        <f t="shared" si="476"/>
        <v>3.7415166319838822E-5</v>
      </c>
      <c r="BP3229" s="122" t="str">
        <f t="shared" si="477"/>
        <v/>
      </c>
    </row>
    <row r="3230" spans="63:68" ht="20.100000000000001" customHeight="1" x14ac:dyDescent="0.25">
      <c r="BK3230" s="130"/>
      <c r="BL3230" s="130">
        <f t="shared" si="478"/>
        <v>17.279999999999141</v>
      </c>
      <c r="BM3230" s="147">
        <f t="shared" si="479"/>
        <v>1.5677221634242452E-2</v>
      </c>
      <c r="BN3230" s="130">
        <f t="shared" si="480"/>
        <v>3.7330178134710457E-5</v>
      </c>
      <c r="BO3230" s="130">
        <f t="shared" si="476"/>
        <v>3.7330178134710457E-5</v>
      </c>
      <c r="BP3230" s="122" t="str">
        <f t="shared" si="477"/>
        <v/>
      </c>
    </row>
    <row r="3231" spans="63:68" ht="20.100000000000001" customHeight="1" x14ac:dyDescent="0.25">
      <c r="BK3231" s="130"/>
      <c r="BL3231" s="130">
        <f t="shared" si="478"/>
        <v>17.286399999999141</v>
      </c>
      <c r="BM3231" s="147">
        <f t="shared" si="479"/>
        <v>1.5639891456107741E-2</v>
      </c>
      <c r="BN3231" s="130">
        <f t="shared" si="480"/>
        <v>3.7245370231350772E-5</v>
      </c>
      <c r="BO3231" s="130">
        <f t="shared" si="476"/>
        <v>3.7245370231350772E-5</v>
      </c>
      <c r="BP3231" s="122" t="str">
        <f t="shared" si="477"/>
        <v/>
      </c>
    </row>
    <row r="3232" spans="63:68" ht="20.100000000000001" customHeight="1" x14ac:dyDescent="0.25">
      <c r="BK3232" s="130"/>
      <c r="BL3232" s="130">
        <f t="shared" si="478"/>
        <v>17.29279999999914</v>
      </c>
      <c r="BM3232" s="147">
        <f t="shared" si="479"/>
        <v>1.5602646085876391E-2</v>
      </c>
      <c r="BN3232" s="130">
        <f t="shared" si="480"/>
        <v>3.7160742267752095E-5</v>
      </c>
      <c r="BO3232" s="130">
        <f t="shared" si="476"/>
        <v>3.7160742267752095E-5</v>
      </c>
      <c r="BP3232" s="122" t="str">
        <f t="shared" si="477"/>
        <v/>
      </c>
    </row>
    <row r="3233" spans="63:68" ht="20.100000000000001" customHeight="1" x14ac:dyDescent="0.25">
      <c r="BK3233" s="130"/>
      <c r="BL3233" s="130">
        <f t="shared" si="478"/>
        <v>17.299199999999139</v>
      </c>
      <c r="BM3233" s="147">
        <f t="shared" si="479"/>
        <v>1.5565485343608639E-2</v>
      </c>
      <c r="BN3233" s="130">
        <f t="shared" si="480"/>
        <v>3.7076293902324822E-5</v>
      </c>
      <c r="BO3233" s="130">
        <f t="shared" si="476"/>
        <v>3.7076293902324822E-5</v>
      </c>
      <c r="BP3233" s="122" t="str">
        <f t="shared" si="477"/>
        <v/>
      </c>
    </row>
    <row r="3234" spans="63:68" ht="20.100000000000001" customHeight="1" x14ac:dyDescent="0.25">
      <c r="BK3234" s="130"/>
      <c r="BL3234" s="130">
        <f t="shared" si="478"/>
        <v>17.305599999999139</v>
      </c>
      <c r="BM3234" s="147">
        <f t="shared" si="479"/>
        <v>1.5528409049706314E-2</v>
      </c>
      <c r="BN3234" s="130">
        <f t="shared" si="480"/>
        <v>3.6992024794072625E-5</v>
      </c>
      <c r="BO3234" s="130">
        <f t="shared" si="476"/>
        <v>3.6992024794072625E-5</v>
      </c>
      <c r="BP3234" s="122" t="str">
        <f t="shared" si="477"/>
        <v/>
      </c>
    </row>
    <row r="3235" spans="63:68" ht="20.100000000000001" customHeight="1" x14ac:dyDescent="0.25">
      <c r="BK3235" s="130"/>
      <c r="BL3235" s="130">
        <f t="shared" si="478"/>
        <v>17.311999999999138</v>
      </c>
      <c r="BM3235" s="147">
        <f t="shared" si="479"/>
        <v>1.5491417024912241E-2</v>
      </c>
      <c r="BN3235" s="130">
        <f t="shared" si="480"/>
        <v>3.6907934602467551E-5</v>
      </c>
      <c r="BO3235" s="130">
        <f t="shared" si="476"/>
        <v>3.6907934602467551E-5</v>
      </c>
      <c r="BP3235" s="122" t="str">
        <f t="shared" si="477"/>
        <v/>
      </c>
    </row>
    <row r="3236" spans="63:68" ht="20.100000000000001" customHeight="1" x14ac:dyDescent="0.25">
      <c r="BK3236" s="130"/>
      <c r="BL3236" s="130">
        <f t="shared" si="478"/>
        <v>17.318399999999137</v>
      </c>
      <c r="BM3236" s="147">
        <f t="shared" si="479"/>
        <v>1.5454509090309774E-2</v>
      </c>
      <c r="BN3236" s="130">
        <f t="shared" si="480"/>
        <v>3.6824022987535024E-5</v>
      </c>
      <c r="BO3236" s="130">
        <f t="shared" si="476"/>
        <v>3.6824022987535024E-5</v>
      </c>
      <c r="BP3236" s="122" t="str">
        <f t="shared" si="477"/>
        <v/>
      </c>
    </row>
    <row r="3237" spans="63:68" ht="20.100000000000001" customHeight="1" x14ac:dyDescent="0.25">
      <c r="BK3237" s="130"/>
      <c r="BL3237" s="130">
        <f t="shared" si="478"/>
        <v>17.324799999999136</v>
      </c>
      <c r="BM3237" s="147">
        <f t="shared" si="479"/>
        <v>1.5417685067322238E-2</v>
      </c>
      <c r="BN3237" s="130">
        <f t="shared" si="480"/>
        <v>3.6740289609808741E-5</v>
      </c>
      <c r="BO3237" s="130">
        <f t="shared" si="476"/>
        <v>3.6740289609808741E-5</v>
      </c>
      <c r="BP3237" s="122" t="str">
        <f t="shared" si="477"/>
        <v/>
      </c>
    </row>
    <row r="3238" spans="63:68" ht="20.100000000000001" customHeight="1" x14ac:dyDescent="0.25">
      <c r="BK3238" s="130"/>
      <c r="BL3238" s="130">
        <f t="shared" si="478"/>
        <v>17.331199999999136</v>
      </c>
      <c r="BM3238" s="147">
        <f t="shared" si="479"/>
        <v>1.538094477771243E-2</v>
      </c>
      <c r="BN3238" s="130">
        <f t="shared" si="480"/>
        <v>3.6656734130294244E-5</v>
      </c>
      <c r="BO3238" s="130">
        <f t="shared" si="476"/>
        <v>3.6656734130294244E-5</v>
      </c>
      <c r="BP3238" s="122" t="str">
        <f t="shared" si="477"/>
        <v/>
      </c>
    </row>
    <row r="3239" spans="63:68" ht="20.100000000000001" customHeight="1" x14ac:dyDescent="0.25">
      <c r="BK3239" s="130"/>
      <c r="BL3239" s="130">
        <f t="shared" si="478"/>
        <v>17.337599999999135</v>
      </c>
      <c r="BM3239" s="147">
        <f t="shared" si="479"/>
        <v>1.5344288043582135E-2</v>
      </c>
      <c r="BN3239" s="130">
        <f t="shared" si="480"/>
        <v>3.6573356210540045E-5</v>
      </c>
      <c r="BO3239" s="130">
        <f t="shared" si="476"/>
        <v>3.6573356210540045E-5</v>
      </c>
      <c r="BP3239" s="122" t="str">
        <f t="shared" si="477"/>
        <v/>
      </c>
    </row>
    <row r="3240" spans="63:68" ht="20.100000000000001" customHeight="1" x14ac:dyDescent="0.25">
      <c r="BK3240" s="130"/>
      <c r="BL3240" s="130">
        <f t="shared" si="478"/>
        <v>17.343999999999134</v>
      </c>
      <c r="BM3240" s="147">
        <f t="shared" si="479"/>
        <v>1.5307714687371595E-2</v>
      </c>
      <c r="BN3240" s="130">
        <f t="shared" si="480"/>
        <v>3.6490155512656705E-5</v>
      </c>
      <c r="BO3240" s="130">
        <f t="shared" si="476"/>
        <v>3.6490155512656705E-5</v>
      </c>
      <c r="BP3240" s="122" t="str">
        <f t="shared" si="477"/>
        <v/>
      </c>
    </row>
    <row r="3241" spans="63:68" ht="20.100000000000001" customHeight="1" x14ac:dyDescent="0.25">
      <c r="BK3241" s="130"/>
      <c r="BL3241" s="130">
        <f t="shared" si="478"/>
        <v>17.350399999999134</v>
      </c>
      <c r="BM3241" s="147">
        <f t="shared" si="479"/>
        <v>1.5271224531858939E-2</v>
      </c>
      <c r="BN3241" s="130">
        <f t="shared" si="480"/>
        <v>3.640713169925959E-5</v>
      </c>
      <c r="BO3241" s="130">
        <f t="shared" si="476"/>
        <v>3.640713169925959E-5</v>
      </c>
      <c r="BP3241" s="122" t="str">
        <f t="shared" si="477"/>
        <v/>
      </c>
    </row>
    <row r="3242" spans="63:68" ht="20.100000000000001" customHeight="1" x14ac:dyDescent="0.25">
      <c r="BK3242" s="130"/>
      <c r="BL3242" s="130">
        <f t="shared" si="478"/>
        <v>17.356799999999133</v>
      </c>
      <c r="BM3242" s="147">
        <f t="shared" si="479"/>
        <v>1.5234817400159679E-2</v>
      </c>
      <c r="BN3242" s="130">
        <f t="shared" si="480"/>
        <v>3.632428443331448E-5</v>
      </c>
      <c r="BO3242" s="130">
        <f t="shared" si="476"/>
        <v>3.632428443331448E-5</v>
      </c>
      <c r="BP3242" s="122" t="str">
        <f t="shared" si="477"/>
        <v/>
      </c>
    </row>
    <row r="3243" spans="63:68" ht="20.100000000000001" customHeight="1" x14ac:dyDescent="0.25">
      <c r="BK3243" s="130"/>
      <c r="BL3243" s="130">
        <f t="shared" si="478"/>
        <v>17.363199999999132</v>
      </c>
      <c r="BM3243" s="147">
        <f t="shared" si="479"/>
        <v>1.5198493115726365E-2</v>
      </c>
      <c r="BN3243" s="130">
        <f t="shared" si="480"/>
        <v>3.6241613378597271E-5</v>
      </c>
      <c r="BO3243" s="130">
        <f t="shared" si="476"/>
        <v>3.6241613378597271E-5</v>
      </c>
      <c r="BP3243" s="122" t="str">
        <f t="shared" si="477"/>
        <v/>
      </c>
    </row>
    <row r="3244" spans="63:68" ht="20.100000000000001" customHeight="1" x14ac:dyDescent="0.25">
      <c r="BK3244" s="130"/>
      <c r="BL3244" s="130">
        <f t="shared" si="478"/>
        <v>17.369599999999132</v>
      </c>
      <c r="BM3244" s="147">
        <f t="shared" si="479"/>
        <v>1.5162251502347767E-2</v>
      </c>
      <c r="BN3244" s="130">
        <f t="shared" si="480"/>
        <v>3.6159118199137127E-5</v>
      </c>
      <c r="BO3244" s="130">
        <f t="shared" si="476"/>
        <v>3.6159118199137127E-5</v>
      </c>
      <c r="BP3244" s="122" t="str">
        <f t="shared" si="477"/>
        <v/>
      </c>
    </row>
    <row r="3245" spans="63:68" ht="20.100000000000001" customHeight="1" x14ac:dyDescent="0.25">
      <c r="BK3245" s="130"/>
      <c r="BL3245" s="130">
        <f t="shared" si="478"/>
        <v>17.375999999999131</v>
      </c>
      <c r="BM3245" s="147">
        <f t="shared" si="479"/>
        <v>1.512609238414863E-2</v>
      </c>
      <c r="BN3245" s="130">
        <f t="shared" si="480"/>
        <v>3.6076798559594656E-5</v>
      </c>
      <c r="BO3245" s="130">
        <f t="shared" si="476"/>
        <v>3.6076798559594656E-5</v>
      </c>
      <c r="BP3245" s="122" t="str">
        <f t="shared" si="477"/>
        <v/>
      </c>
    </row>
    <row r="3246" spans="63:68" ht="20.100000000000001" customHeight="1" x14ac:dyDescent="0.25">
      <c r="BK3246" s="130"/>
      <c r="BL3246" s="130">
        <f t="shared" si="478"/>
        <v>17.38239999999913</v>
      </c>
      <c r="BM3246" s="147">
        <f t="shared" si="479"/>
        <v>1.5090015585589036E-2</v>
      </c>
      <c r="BN3246" s="130">
        <f t="shared" si="480"/>
        <v>3.5994654125149142E-5</v>
      </c>
      <c r="BO3246" s="130">
        <f t="shared" si="476"/>
        <v>3.5994654125149142E-5</v>
      </c>
      <c r="BP3246" s="122" t="str">
        <f t="shared" si="477"/>
        <v/>
      </c>
    </row>
    <row r="3247" spans="63:68" ht="20.100000000000001" customHeight="1" x14ac:dyDescent="0.25">
      <c r="BK3247" s="130"/>
      <c r="BL3247" s="130">
        <f t="shared" si="478"/>
        <v>17.388799999999129</v>
      </c>
      <c r="BM3247" s="147">
        <f t="shared" si="479"/>
        <v>1.5054020931463886E-2</v>
      </c>
      <c r="BN3247" s="130">
        <f t="shared" si="480"/>
        <v>3.5912684561417024E-5</v>
      </c>
      <c r="BO3247" s="130">
        <f t="shared" si="476"/>
        <v>3.5912684561417024E-5</v>
      </c>
      <c r="BP3247" s="122" t="str">
        <f t="shared" si="477"/>
        <v/>
      </c>
    </row>
    <row r="3248" spans="63:68" ht="20.100000000000001" customHeight="1" x14ac:dyDescent="0.25">
      <c r="BK3248" s="130"/>
      <c r="BL3248" s="130">
        <f t="shared" si="478"/>
        <v>17.395199999999129</v>
      </c>
      <c r="BM3248" s="147">
        <f t="shared" si="479"/>
        <v>1.5018108246902469E-2</v>
      </c>
      <c r="BN3248" s="130">
        <f t="shared" si="480"/>
        <v>3.5830889534653118E-5</v>
      </c>
      <c r="BO3248" s="130">
        <f t="shared" si="476"/>
        <v>3.5830889534653118E-5</v>
      </c>
      <c r="BP3248" s="122" t="str">
        <f t="shared" si="477"/>
        <v/>
      </c>
    </row>
    <row r="3249" spans="63:68" ht="20.100000000000001" customHeight="1" x14ac:dyDescent="0.25">
      <c r="BK3249" s="130"/>
      <c r="BL3249" s="130">
        <f t="shared" si="478"/>
        <v>17.401599999999128</v>
      </c>
      <c r="BM3249" s="147">
        <f t="shared" si="479"/>
        <v>1.4982277357367816E-2</v>
      </c>
      <c r="BN3249" s="130">
        <f t="shared" si="480"/>
        <v>3.5749268711473062E-5</v>
      </c>
      <c r="BO3249" s="130">
        <f t="shared" si="476"/>
        <v>3.5749268711473062E-5</v>
      </c>
      <c r="BP3249" s="122" t="str">
        <f t="shared" si="477"/>
        <v/>
      </c>
    </row>
    <row r="3250" spans="63:68" ht="20.100000000000001" customHeight="1" x14ac:dyDescent="0.25">
      <c r="BK3250" s="130"/>
      <c r="BL3250" s="130">
        <f t="shared" si="478"/>
        <v>17.407999999999127</v>
      </c>
      <c r="BM3250" s="147">
        <f t="shared" si="479"/>
        <v>1.4946528088656343E-2</v>
      </c>
      <c r="BN3250" s="130">
        <f t="shared" si="480"/>
        <v>3.5667821759167301E-5</v>
      </c>
      <c r="BO3250" s="130">
        <f t="shared" si="476"/>
        <v>3.5667821759167301E-5</v>
      </c>
      <c r="BP3250" s="122" t="str">
        <f t="shared" si="477"/>
        <v/>
      </c>
    </row>
    <row r="3251" spans="63:68" ht="20.100000000000001" customHeight="1" x14ac:dyDescent="0.25">
      <c r="BK3251" s="130"/>
      <c r="BL3251" s="130">
        <f t="shared" si="478"/>
        <v>17.414399999999127</v>
      </c>
      <c r="BM3251" s="147">
        <f t="shared" si="479"/>
        <v>1.4910860266897176E-2</v>
      </c>
      <c r="BN3251" s="130">
        <f t="shared" si="480"/>
        <v>3.5586548345354144E-5</v>
      </c>
      <c r="BO3251" s="130">
        <f t="shared" si="476"/>
        <v>3.5586548345354144E-5</v>
      </c>
      <c r="BP3251" s="122" t="str">
        <f t="shared" si="477"/>
        <v/>
      </c>
    </row>
    <row r="3252" spans="63:68" ht="20.100000000000001" customHeight="1" x14ac:dyDescent="0.25">
      <c r="BK3252" s="130"/>
      <c r="BL3252" s="130">
        <f t="shared" si="478"/>
        <v>17.420799999999126</v>
      </c>
      <c r="BM3252" s="147">
        <f t="shared" si="479"/>
        <v>1.4875273718551822E-2</v>
      </c>
      <c r="BN3252" s="130">
        <f t="shared" si="480"/>
        <v>3.5505448138344053E-5</v>
      </c>
      <c r="BO3252" s="130">
        <f t="shared" si="476"/>
        <v>3.5505448138344053E-5</v>
      </c>
      <c r="BP3252" s="122" t="str">
        <f t="shared" si="477"/>
        <v/>
      </c>
    </row>
    <row r="3253" spans="63:68" ht="20.100000000000001" customHeight="1" x14ac:dyDescent="0.25">
      <c r="BK3253" s="130"/>
      <c r="BL3253" s="130">
        <f t="shared" si="478"/>
        <v>17.427199999999125</v>
      </c>
      <c r="BM3253" s="147">
        <f t="shared" si="479"/>
        <v>1.4839768270413478E-2</v>
      </c>
      <c r="BN3253" s="130">
        <f t="shared" si="480"/>
        <v>3.5424520806841275E-5</v>
      </c>
      <c r="BO3253" s="130">
        <f t="shared" si="476"/>
        <v>3.5424520806841275E-5</v>
      </c>
      <c r="BP3253" s="122" t="str">
        <f t="shared" si="477"/>
        <v/>
      </c>
    </row>
    <row r="3254" spans="63:68" ht="20.100000000000001" customHeight="1" x14ac:dyDescent="0.25">
      <c r="BK3254" s="130"/>
      <c r="BL3254" s="130">
        <f t="shared" si="478"/>
        <v>17.433599999999124</v>
      </c>
      <c r="BM3254" s="147">
        <f t="shared" si="479"/>
        <v>1.4804343749606637E-2</v>
      </c>
      <c r="BN3254" s="130">
        <f t="shared" si="480"/>
        <v>3.5343766020049655E-5</v>
      </c>
      <c r="BO3254" s="130">
        <f t="shared" si="476"/>
        <v>3.5343766020049655E-5</v>
      </c>
      <c r="BP3254" s="122" t="str">
        <f t="shared" si="477"/>
        <v/>
      </c>
    </row>
    <row r="3255" spans="63:68" ht="20.100000000000001" customHeight="1" x14ac:dyDescent="0.25">
      <c r="BK3255" s="130"/>
      <c r="BL3255" s="130">
        <f t="shared" si="478"/>
        <v>17.439999999999124</v>
      </c>
      <c r="BM3255" s="147">
        <f t="shared" si="479"/>
        <v>1.4768999983586587E-2</v>
      </c>
      <c r="BN3255" s="130">
        <f t="shared" si="480"/>
        <v>3.5263183447847846E-5</v>
      </c>
      <c r="BO3255" s="130">
        <f t="shared" si="476"/>
        <v>3.5263183447847846E-5</v>
      </c>
      <c r="BP3255" s="122" t="str">
        <f t="shared" si="477"/>
        <v/>
      </c>
    </row>
    <row r="3256" spans="63:68" ht="20.100000000000001" customHeight="1" x14ac:dyDescent="0.25">
      <c r="BK3256" s="130"/>
      <c r="BL3256" s="130">
        <f t="shared" si="478"/>
        <v>17.446399999999123</v>
      </c>
      <c r="BM3256" s="147">
        <f t="shared" si="479"/>
        <v>1.4733736800138739E-2</v>
      </c>
      <c r="BN3256" s="130">
        <f t="shared" si="480"/>
        <v>3.5182772760362566E-5</v>
      </c>
      <c r="BO3256" s="130">
        <f t="shared" si="476"/>
        <v>3.5182772760362566E-5</v>
      </c>
      <c r="BP3256" s="122" t="str">
        <f t="shared" si="477"/>
        <v/>
      </c>
    </row>
    <row r="3257" spans="63:68" ht="20.100000000000001" customHeight="1" x14ac:dyDescent="0.25">
      <c r="BK3257" s="130"/>
      <c r="BL3257" s="130">
        <f t="shared" si="478"/>
        <v>17.452799999999122</v>
      </c>
      <c r="BM3257" s="147">
        <f t="shared" si="479"/>
        <v>1.4698554027378376E-2</v>
      </c>
      <c r="BN3257" s="130">
        <f t="shared" si="480"/>
        <v>3.5102533628466465E-5</v>
      </c>
      <c r="BO3257" s="130">
        <f t="shared" si="476"/>
        <v>3.5102533628466465E-5</v>
      </c>
      <c r="BP3257" s="122" t="str">
        <f t="shared" si="477"/>
        <v/>
      </c>
    </row>
    <row r="3258" spans="63:68" ht="20.100000000000001" customHeight="1" x14ac:dyDescent="0.25">
      <c r="BK3258" s="130"/>
      <c r="BL3258" s="130">
        <f t="shared" si="478"/>
        <v>17.459199999999122</v>
      </c>
      <c r="BM3258" s="147">
        <f t="shared" si="479"/>
        <v>1.466345149374991E-2</v>
      </c>
      <c r="BN3258" s="130">
        <f t="shared" si="480"/>
        <v>3.5022465723408627E-5</v>
      </c>
      <c r="BO3258" s="130">
        <f t="shared" si="476"/>
        <v>3.5022465723408627E-5</v>
      </c>
      <c r="BP3258" s="122" t="str">
        <f t="shared" si="477"/>
        <v/>
      </c>
    </row>
    <row r="3259" spans="63:68" ht="20.100000000000001" customHeight="1" x14ac:dyDescent="0.25">
      <c r="BK3259" s="130"/>
      <c r="BL3259" s="130">
        <f t="shared" si="478"/>
        <v>17.465599999999121</v>
      </c>
      <c r="BM3259" s="147">
        <f t="shared" si="479"/>
        <v>1.4628429028026501E-2</v>
      </c>
      <c r="BN3259" s="130">
        <f t="shared" si="480"/>
        <v>3.4942568716984576E-5</v>
      </c>
      <c r="BO3259" s="130">
        <f t="shared" si="476"/>
        <v>3.4942568716984576E-5</v>
      </c>
      <c r="BP3259" s="122" t="str">
        <f t="shared" si="477"/>
        <v/>
      </c>
    </row>
    <row r="3260" spans="63:68" ht="20.100000000000001" customHeight="1" x14ac:dyDescent="0.25">
      <c r="BK3260" s="130"/>
      <c r="BL3260" s="130">
        <f t="shared" si="478"/>
        <v>17.47199999999912</v>
      </c>
      <c r="BM3260" s="147">
        <f t="shared" si="479"/>
        <v>1.4593486459309517E-2</v>
      </c>
      <c r="BN3260" s="130">
        <f t="shared" si="480"/>
        <v>3.4862842281557088E-5</v>
      </c>
      <c r="BO3260" s="130">
        <f t="shared" si="476"/>
        <v>3.4862842281557088E-5</v>
      </c>
      <c r="BP3260" s="122" t="str">
        <f t="shared" si="477"/>
        <v/>
      </c>
    </row>
    <row r="3261" spans="63:68" ht="20.100000000000001" customHeight="1" x14ac:dyDescent="0.25">
      <c r="BK3261" s="130"/>
      <c r="BL3261" s="130">
        <f t="shared" si="478"/>
        <v>17.47839999999912</v>
      </c>
      <c r="BM3261" s="147">
        <f t="shared" si="479"/>
        <v>1.455862361702796E-2</v>
      </c>
      <c r="BN3261" s="130">
        <f t="shared" si="480"/>
        <v>3.4783286089828946E-5</v>
      </c>
      <c r="BO3261" s="130">
        <f t="shared" si="476"/>
        <v>3.4783286089828946E-5</v>
      </c>
      <c r="BP3261" s="122" t="str">
        <f t="shared" si="477"/>
        <v/>
      </c>
    </row>
    <row r="3262" spans="63:68" ht="20.100000000000001" customHeight="1" x14ac:dyDescent="0.25">
      <c r="BK3262" s="130"/>
      <c r="BL3262" s="130">
        <f t="shared" si="478"/>
        <v>17.484799999999119</v>
      </c>
      <c r="BM3262" s="147">
        <f t="shared" si="479"/>
        <v>1.4523840330938131E-2</v>
      </c>
      <c r="BN3262" s="130">
        <f t="shared" si="480"/>
        <v>3.470389981518468E-5</v>
      </c>
      <c r="BO3262" s="130">
        <f t="shared" si="476"/>
        <v>3.470389981518468E-5</v>
      </c>
      <c r="BP3262" s="122" t="str">
        <f t="shared" si="477"/>
        <v/>
      </c>
    </row>
    <row r="3263" spans="63:68" ht="20.100000000000001" customHeight="1" x14ac:dyDescent="0.25">
      <c r="BK3263" s="130"/>
      <c r="BL3263" s="130">
        <f t="shared" si="478"/>
        <v>17.491199999999118</v>
      </c>
      <c r="BM3263" s="147">
        <f t="shared" si="479"/>
        <v>1.4489136431122946E-2</v>
      </c>
      <c r="BN3263" s="130">
        <f t="shared" si="480"/>
        <v>3.4624683131482398E-5</v>
      </c>
      <c r="BO3263" s="130">
        <f t="shared" si="476"/>
        <v>3.4624683131482398E-5</v>
      </c>
      <c r="BP3263" s="122" t="str">
        <f t="shared" si="477"/>
        <v/>
      </c>
    </row>
    <row r="3264" spans="63:68" ht="20.100000000000001" customHeight="1" x14ac:dyDescent="0.25">
      <c r="BK3264" s="130"/>
      <c r="BL3264" s="130">
        <f t="shared" si="478"/>
        <v>17.497599999999117</v>
      </c>
      <c r="BM3264" s="147">
        <f t="shared" si="479"/>
        <v>1.4454511747991464E-2</v>
      </c>
      <c r="BN3264" s="130">
        <f t="shared" si="480"/>
        <v>3.4545635712963582E-5</v>
      </c>
      <c r="BO3264" s="130">
        <f t="shared" si="476"/>
        <v>3.4545635712963582E-5</v>
      </c>
      <c r="BP3264" s="122" t="str">
        <f t="shared" si="477"/>
        <v/>
      </c>
    </row>
    <row r="3265" spans="63:68" ht="20.100000000000001" customHeight="1" x14ac:dyDescent="0.25">
      <c r="BK3265" s="130"/>
      <c r="BL3265" s="130">
        <f t="shared" si="478"/>
        <v>17.503999999999117</v>
      </c>
      <c r="BM3265" s="147">
        <f t="shared" si="479"/>
        <v>1.44199661122785E-2</v>
      </c>
      <c r="BN3265" s="130">
        <f t="shared" si="480"/>
        <v>3.4466757234544523E-5</v>
      </c>
      <c r="BO3265" s="130">
        <f t="shared" si="476"/>
        <v>3.4466757234544523E-5</v>
      </c>
      <c r="BP3265" s="122" t="str">
        <f t="shared" si="477"/>
        <v/>
      </c>
    </row>
    <row r="3266" spans="63:68" ht="20.100000000000001" customHeight="1" x14ac:dyDescent="0.25">
      <c r="BK3266" s="130"/>
      <c r="BL3266" s="130">
        <f t="shared" si="478"/>
        <v>17.510399999999116</v>
      </c>
      <c r="BM3266" s="147">
        <f t="shared" si="479"/>
        <v>1.4385499355043956E-2</v>
      </c>
      <c r="BN3266" s="130">
        <f t="shared" si="480"/>
        <v>3.4388047371550906E-5</v>
      </c>
      <c r="BO3266" s="130">
        <f t="shared" si="476"/>
        <v>3.4388047371550906E-5</v>
      </c>
      <c r="BP3266" s="122" t="str">
        <f t="shared" si="477"/>
        <v/>
      </c>
    </row>
    <row r="3267" spans="63:68" ht="20.100000000000001" customHeight="1" x14ac:dyDescent="0.25">
      <c r="BK3267" s="130"/>
      <c r="BL3267" s="130">
        <f t="shared" si="478"/>
        <v>17.516799999999115</v>
      </c>
      <c r="BM3267" s="147">
        <f t="shared" si="479"/>
        <v>1.4351111307672405E-2</v>
      </c>
      <c r="BN3267" s="130">
        <f t="shared" si="480"/>
        <v>3.4309505799816689E-5</v>
      </c>
      <c r="BO3267" s="130">
        <f t="shared" si="476"/>
        <v>3.4309505799816689E-5</v>
      </c>
      <c r="BP3267" s="122" t="str">
        <f t="shared" si="477"/>
        <v/>
      </c>
    </row>
    <row r="3268" spans="63:68" ht="20.100000000000001" customHeight="1" x14ac:dyDescent="0.25">
      <c r="BK3268" s="130"/>
      <c r="BL3268" s="130">
        <f t="shared" si="478"/>
        <v>17.523199999999115</v>
      </c>
      <c r="BM3268" s="147">
        <f t="shared" si="479"/>
        <v>1.4316801801872588E-2</v>
      </c>
      <c r="BN3268" s="130">
        <f t="shared" si="480"/>
        <v>3.423113219571533E-5</v>
      </c>
      <c r="BO3268" s="130">
        <f t="shared" si="476"/>
        <v>3.423113219571533E-5</v>
      </c>
      <c r="BP3268" s="122" t="str">
        <f t="shared" si="477"/>
        <v/>
      </c>
    </row>
    <row r="3269" spans="63:68" ht="20.100000000000001" customHeight="1" x14ac:dyDescent="0.25">
      <c r="BK3269" s="130"/>
      <c r="BL3269" s="130">
        <f t="shared" si="478"/>
        <v>17.529599999999114</v>
      </c>
      <c r="BM3269" s="147">
        <f t="shared" si="479"/>
        <v>1.4282570669676873E-2</v>
      </c>
      <c r="BN3269" s="130">
        <f t="shared" si="480"/>
        <v>3.4152926236093867E-5</v>
      </c>
      <c r="BO3269" s="130">
        <f t="shared" si="476"/>
        <v>3.4152926236093867E-5</v>
      </c>
      <c r="BP3269" s="122" t="str">
        <f t="shared" si="477"/>
        <v/>
      </c>
    </row>
    <row r="3270" spans="63:68" ht="20.100000000000001" customHeight="1" x14ac:dyDescent="0.25">
      <c r="BK3270" s="130"/>
      <c r="BL3270" s="130">
        <f t="shared" si="478"/>
        <v>17.535999999999113</v>
      </c>
      <c r="BM3270" s="147">
        <f t="shared" si="479"/>
        <v>1.4248417743440779E-2</v>
      </c>
      <c r="BN3270" s="130">
        <f t="shared" si="480"/>
        <v>3.4074887598316284E-5</v>
      </c>
      <c r="BO3270" s="130">
        <f t="shared" si="476"/>
        <v>3.4074887598316284E-5</v>
      </c>
      <c r="BP3270" s="122" t="str">
        <f t="shared" si="477"/>
        <v/>
      </c>
    </row>
    <row r="3271" spans="63:68" ht="20.100000000000001" customHeight="1" x14ac:dyDescent="0.25">
      <c r="BK3271" s="130"/>
      <c r="BL3271" s="130">
        <f t="shared" si="478"/>
        <v>17.542399999999112</v>
      </c>
      <c r="BM3271" s="147">
        <f t="shared" si="479"/>
        <v>1.4214342855842462E-2</v>
      </c>
      <c r="BN3271" s="130">
        <f t="shared" si="480"/>
        <v>3.3997015960268717E-5</v>
      </c>
      <c r="BO3271" s="130">
        <f t="shared" si="476"/>
        <v>3.3997015960268717E-5</v>
      </c>
      <c r="BP3271" s="122" t="str">
        <f t="shared" si="477"/>
        <v/>
      </c>
    </row>
    <row r="3272" spans="63:68" ht="20.100000000000001" customHeight="1" x14ac:dyDescent="0.25">
      <c r="BK3272" s="130"/>
      <c r="BL3272" s="130">
        <f t="shared" si="478"/>
        <v>17.548799999999112</v>
      </c>
      <c r="BM3272" s="147">
        <f t="shared" si="479"/>
        <v>1.4180345839882194E-2</v>
      </c>
      <c r="BN3272" s="130">
        <f t="shared" si="480"/>
        <v>3.3919311000333435E-5</v>
      </c>
      <c r="BO3272" s="130">
        <f t="shared" si="476"/>
        <v>3.3919311000333435E-5</v>
      </c>
      <c r="BP3272" s="122" t="str">
        <f t="shared" si="477"/>
        <v/>
      </c>
    </row>
    <row r="3273" spans="63:68" ht="20.100000000000001" customHeight="1" x14ac:dyDescent="0.25">
      <c r="BK3273" s="130"/>
      <c r="BL3273" s="130">
        <f t="shared" si="478"/>
        <v>17.555199999999111</v>
      </c>
      <c r="BM3273" s="147">
        <f t="shared" si="479"/>
        <v>1.414642652888186E-2</v>
      </c>
      <c r="BN3273" s="130">
        <f t="shared" si="480"/>
        <v>3.3841772397348938E-5</v>
      </c>
      <c r="BO3273" s="130">
        <f t="shared" si="476"/>
        <v>3.3841772397348938E-5</v>
      </c>
      <c r="BP3273" s="122" t="str">
        <f t="shared" si="477"/>
        <v/>
      </c>
    </row>
    <row r="3274" spans="63:68" ht="20.100000000000001" customHeight="1" x14ac:dyDescent="0.25">
      <c r="BK3274" s="130"/>
      <c r="BL3274" s="130">
        <f t="shared" si="478"/>
        <v>17.56159999999911</v>
      </c>
      <c r="BM3274" s="147">
        <f t="shared" si="479"/>
        <v>1.4112584756484511E-2</v>
      </c>
      <c r="BN3274" s="130">
        <f t="shared" si="480"/>
        <v>3.3764399830720979E-5</v>
      </c>
      <c r="BO3274" s="130">
        <f t="shared" si="476"/>
        <v>3.3764399830720979E-5</v>
      </c>
      <c r="BP3274" s="122" t="str">
        <f t="shared" si="477"/>
        <v/>
      </c>
    </row>
    <row r="3275" spans="63:68" ht="20.100000000000001" customHeight="1" x14ac:dyDescent="0.25">
      <c r="BK3275" s="130"/>
      <c r="BL3275" s="130">
        <f t="shared" si="478"/>
        <v>17.56799999999911</v>
      </c>
      <c r="BM3275" s="147">
        <f t="shared" si="479"/>
        <v>1.407882035665379E-2</v>
      </c>
      <c r="BN3275" s="130">
        <f t="shared" si="480"/>
        <v>3.3687192980327157E-5</v>
      </c>
      <c r="BO3275" s="130">
        <f t="shared" si="476"/>
        <v>3.3687192980327157E-5</v>
      </c>
      <c r="BP3275" s="122" t="str">
        <f t="shared" si="477"/>
        <v/>
      </c>
    </row>
    <row r="3276" spans="63:68" ht="20.100000000000001" customHeight="1" x14ac:dyDescent="0.25">
      <c r="BK3276" s="130"/>
      <c r="BL3276" s="130">
        <f t="shared" si="478"/>
        <v>17.574399999999109</v>
      </c>
      <c r="BM3276" s="147">
        <f t="shared" si="479"/>
        <v>1.4045133163673463E-2</v>
      </c>
      <c r="BN3276" s="130">
        <f t="shared" si="480"/>
        <v>3.3610151526541204E-5</v>
      </c>
      <c r="BO3276" s="130">
        <f t="shared" si="476"/>
        <v>3.3610151526541204E-5</v>
      </c>
      <c r="BP3276" s="122" t="str">
        <f t="shared" si="477"/>
        <v/>
      </c>
    </row>
    <row r="3277" spans="63:68" ht="20.100000000000001" customHeight="1" x14ac:dyDescent="0.25">
      <c r="BK3277" s="130"/>
      <c r="BL3277" s="130">
        <f t="shared" si="478"/>
        <v>17.580799999999108</v>
      </c>
      <c r="BM3277" s="147">
        <f t="shared" si="479"/>
        <v>1.4011523012146922E-2</v>
      </c>
      <c r="BN3277" s="130">
        <f t="shared" si="480"/>
        <v>3.3533275150300634E-5</v>
      </c>
      <c r="BO3277" s="130">
        <f t="shared" si="476"/>
        <v>3.3533275150300634E-5</v>
      </c>
      <c r="BP3277" s="122" t="str">
        <f t="shared" si="477"/>
        <v/>
      </c>
    </row>
    <row r="3278" spans="63:68" ht="20.100000000000001" customHeight="1" x14ac:dyDescent="0.25">
      <c r="BK3278" s="130"/>
      <c r="BL3278" s="130">
        <f t="shared" si="478"/>
        <v>17.587199999999108</v>
      </c>
      <c r="BM3278" s="147">
        <f t="shared" si="479"/>
        <v>1.3977989736996621E-2</v>
      </c>
      <c r="BN3278" s="130">
        <f t="shared" si="480"/>
        <v>3.3456563532895112E-5</v>
      </c>
      <c r="BO3278" s="130">
        <f t="shared" si="476"/>
        <v>3.3456563532895112E-5</v>
      </c>
      <c r="BP3278" s="122" t="str">
        <f t="shared" si="477"/>
        <v/>
      </c>
    </row>
    <row r="3279" spans="63:68" ht="20.100000000000001" customHeight="1" x14ac:dyDescent="0.25">
      <c r="BK3279" s="130"/>
      <c r="BL3279" s="130">
        <f t="shared" si="478"/>
        <v>17.593599999999107</v>
      </c>
      <c r="BM3279" s="147">
        <f t="shared" si="479"/>
        <v>1.3944533173463726E-2</v>
      </c>
      <c r="BN3279" s="130">
        <f t="shared" si="480"/>
        <v>3.3380016356289108E-5</v>
      </c>
      <c r="BO3279" s="130">
        <f t="shared" si="476"/>
        <v>3.3380016356289108E-5</v>
      </c>
      <c r="BP3279" s="122" t="str">
        <f t="shared" si="477"/>
        <v/>
      </c>
    </row>
    <row r="3280" spans="63:68" ht="20.100000000000001" customHeight="1" x14ac:dyDescent="0.25">
      <c r="BK3280" s="130"/>
      <c r="BL3280" s="130">
        <f t="shared" si="478"/>
        <v>17.599999999999106</v>
      </c>
      <c r="BM3280" s="147">
        <f t="shared" si="479"/>
        <v>1.3911153157107437E-2</v>
      </c>
      <c r="BN3280" s="130">
        <f t="shared" si="480"/>
        <v>3.3303633302865163E-5</v>
      </c>
      <c r="BO3280" s="130">
        <f t="shared" si="476"/>
        <v>3.3303633302865163E-5</v>
      </c>
      <c r="BP3280" s="122" t="str">
        <f t="shared" si="477"/>
        <v/>
      </c>
    </row>
    <row r="3281" spans="63:68" ht="20.100000000000001" customHeight="1" x14ac:dyDescent="0.25">
      <c r="BK3281" s="130"/>
      <c r="BL3281" s="130">
        <f t="shared" si="478"/>
        <v>17.606399999999105</v>
      </c>
      <c r="BM3281" s="147">
        <f t="shared" si="479"/>
        <v>1.3877849523804572E-2</v>
      </c>
      <c r="BN3281" s="130">
        <f t="shared" si="480"/>
        <v>3.3227414055486335E-5</v>
      </c>
      <c r="BO3281" s="130">
        <f t="shared" si="476"/>
        <v>3.3227414055486335E-5</v>
      </c>
      <c r="BP3281" s="122" t="str">
        <f t="shared" si="477"/>
        <v/>
      </c>
    </row>
    <row r="3282" spans="63:68" ht="20.100000000000001" customHeight="1" x14ac:dyDescent="0.25">
      <c r="BK3282" s="130"/>
      <c r="BL3282" s="130">
        <f t="shared" si="478"/>
        <v>17.612799999999105</v>
      </c>
      <c r="BM3282" s="147">
        <f t="shared" si="479"/>
        <v>1.3844622109749086E-2</v>
      </c>
      <c r="BN3282" s="130">
        <f t="shared" si="480"/>
        <v>3.3151358297570793E-5</v>
      </c>
      <c r="BO3282" s="130">
        <f t="shared" ref="BO3282:BO3345" si="481">IF(BM3282&lt;(1-$BK$534),BN3282,"")</f>
        <v>3.3151358297570793E-5</v>
      </c>
      <c r="BP3282" s="122" t="str">
        <f t="shared" ref="BP3282:BP3345" si="482">IF(BM3282&lt;(1-$BK$540),BN3282,"")</f>
        <v/>
      </c>
    </row>
    <row r="3283" spans="63:68" ht="20.100000000000001" customHeight="1" x14ac:dyDescent="0.25">
      <c r="BK3283" s="130"/>
      <c r="BL3283" s="130">
        <f t="shared" ref="BL3283:BL3346" si="483">BL3282+$BO$526</f>
        <v>17.619199999999104</v>
      </c>
      <c r="BM3283" s="147">
        <f t="shared" ref="BM3283:BM3346" si="484">_xlfn.CHISQ.DIST.RT(BL3283,7)</f>
        <v>1.3811470751451515E-2</v>
      </c>
      <c r="BN3283" s="130">
        <f t="shared" ref="BN3283:BN3346" si="485">BM3283-BM3284</f>
        <v>3.3075465713003349E-5</v>
      </c>
      <c r="BO3283" s="130">
        <f t="shared" si="481"/>
        <v>3.3075465713003349E-5</v>
      </c>
      <c r="BP3283" s="122" t="str">
        <f t="shared" si="482"/>
        <v/>
      </c>
    </row>
    <row r="3284" spans="63:68" ht="20.100000000000001" customHeight="1" x14ac:dyDescent="0.25">
      <c r="BK3284" s="130"/>
      <c r="BL3284" s="130">
        <f t="shared" si="483"/>
        <v>17.625599999999103</v>
      </c>
      <c r="BM3284" s="147">
        <f t="shared" si="484"/>
        <v>1.3778395285738512E-2</v>
      </c>
      <c r="BN3284" s="130">
        <f t="shared" si="485"/>
        <v>3.2999735986111167E-5</v>
      </c>
      <c r="BO3284" s="130">
        <f t="shared" si="481"/>
        <v>3.2999735986111167E-5</v>
      </c>
      <c r="BP3284" s="122" t="str">
        <f t="shared" si="482"/>
        <v/>
      </c>
    </row>
    <row r="3285" spans="63:68" ht="20.100000000000001" customHeight="1" x14ac:dyDescent="0.25">
      <c r="BK3285" s="130"/>
      <c r="BL3285" s="130">
        <f t="shared" si="483"/>
        <v>17.631999999999103</v>
      </c>
      <c r="BM3285" s="147">
        <f t="shared" si="484"/>
        <v>1.37453955497524E-2</v>
      </c>
      <c r="BN3285" s="130">
        <f t="shared" si="485"/>
        <v>3.2924168801873668E-5</v>
      </c>
      <c r="BO3285" s="130">
        <f t="shared" si="481"/>
        <v>3.2924168801873668E-5</v>
      </c>
      <c r="BP3285" s="122" t="str">
        <f t="shared" si="482"/>
        <v/>
      </c>
    </row>
    <row r="3286" spans="63:68" ht="20.100000000000001" customHeight="1" x14ac:dyDescent="0.25">
      <c r="BK3286" s="130"/>
      <c r="BL3286" s="130">
        <f t="shared" si="483"/>
        <v>17.638399999999102</v>
      </c>
      <c r="BM3286" s="147">
        <f t="shared" si="484"/>
        <v>1.3712471380950527E-2</v>
      </c>
      <c r="BN3286" s="130">
        <f t="shared" si="485"/>
        <v>3.284876384560334E-5</v>
      </c>
      <c r="BO3286" s="130">
        <f t="shared" si="481"/>
        <v>3.284876384560334E-5</v>
      </c>
      <c r="BP3286" s="122" t="str">
        <f t="shared" si="482"/>
        <v/>
      </c>
    </row>
    <row r="3287" spans="63:68" ht="20.100000000000001" customHeight="1" x14ac:dyDescent="0.25">
      <c r="BK3287" s="130"/>
      <c r="BL3287" s="130">
        <f t="shared" si="483"/>
        <v>17.644799999999101</v>
      </c>
      <c r="BM3287" s="147">
        <f t="shared" si="484"/>
        <v>1.3679622617104923E-2</v>
      </c>
      <c r="BN3287" s="130">
        <f t="shared" si="485"/>
        <v>3.2773520803251049E-5</v>
      </c>
      <c r="BO3287" s="130">
        <f t="shared" si="481"/>
        <v>3.2773520803251049E-5</v>
      </c>
      <c r="BP3287" s="122" t="str">
        <f t="shared" si="482"/>
        <v/>
      </c>
    </row>
    <row r="3288" spans="63:68" ht="20.100000000000001" customHeight="1" x14ac:dyDescent="0.25">
      <c r="BK3288" s="130"/>
      <c r="BL3288" s="130">
        <f t="shared" si="483"/>
        <v>17.6511999999991</v>
      </c>
      <c r="BM3288" s="147">
        <f t="shared" si="484"/>
        <v>1.3646849096301672E-2</v>
      </c>
      <c r="BN3288" s="130">
        <f t="shared" si="485"/>
        <v>3.2698439361097259E-5</v>
      </c>
      <c r="BO3288" s="130">
        <f t="shared" si="481"/>
        <v>3.2698439361097259E-5</v>
      </c>
      <c r="BP3288" s="122" t="str">
        <f t="shared" si="482"/>
        <v/>
      </c>
    </row>
    <row r="3289" spans="63:68" ht="20.100000000000001" customHeight="1" x14ac:dyDescent="0.25">
      <c r="BK3289" s="130"/>
      <c r="BL3289" s="130">
        <f t="shared" si="483"/>
        <v>17.6575999999991</v>
      </c>
      <c r="BM3289" s="147">
        <f t="shared" si="484"/>
        <v>1.3614150656940575E-2</v>
      </c>
      <c r="BN3289" s="130">
        <f t="shared" si="485"/>
        <v>3.2623519206140608E-5</v>
      </c>
      <c r="BO3289" s="130">
        <f t="shared" si="481"/>
        <v>3.2623519206140608E-5</v>
      </c>
      <c r="BP3289" s="122" t="str">
        <f t="shared" si="482"/>
        <v/>
      </c>
    </row>
    <row r="3290" spans="63:68" ht="20.100000000000001" customHeight="1" x14ac:dyDescent="0.25">
      <c r="BK3290" s="130"/>
      <c r="BL3290" s="130">
        <f t="shared" si="483"/>
        <v>17.663999999999099</v>
      </c>
      <c r="BM3290" s="147">
        <f t="shared" si="484"/>
        <v>1.3581527137734434E-2</v>
      </c>
      <c r="BN3290" s="130">
        <f t="shared" si="485"/>
        <v>3.2548760025633006E-5</v>
      </c>
      <c r="BO3290" s="130">
        <f t="shared" si="481"/>
        <v>3.2548760025633006E-5</v>
      </c>
      <c r="BP3290" s="122" t="str">
        <f t="shared" si="482"/>
        <v/>
      </c>
    </row>
    <row r="3291" spans="63:68" ht="20.100000000000001" customHeight="1" x14ac:dyDescent="0.25">
      <c r="BK3291" s="130"/>
      <c r="BL3291" s="130">
        <f t="shared" si="483"/>
        <v>17.670399999999098</v>
      </c>
      <c r="BM3291" s="147">
        <f t="shared" si="484"/>
        <v>1.3548978377708801E-2</v>
      </c>
      <c r="BN3291" s="130">
        <f t="shared" si="485"/>
        <v>3.2474161507563618E-5</v>
      </c>
      <c r="BO3291" s="130">
        <f t="shared" si="481"/>
        <v>3.2474161507563618E-5</v>
      </c>
      <c r="BP3291" s="122" t="str">
        <f t="shared" si="482"/>
        <v/>
      </c>
    </row>
    <row r="3292" spans="63:68" ht="20.100000000000001" customHeight="1" x14ac:dyDescent="0.25">
      <c r="BK3292" s="130"/>
      <c r="BL3292" s="130">
        <f t="shared" si="483"/>
        <v>17.676799999999098</v>
      </c>
      <c r="BM3292" s="147">
        <f t="shared" si="484"/>
        <v>1.3516504216201238E-2</v>
      </c>
      <c r="BN3292" s="130">
        <f t="shared" si="485"/>
        <v>3.2399723340190492E-5</v>
      </c>
      <c r="BO3292" s="130">
        <f t="shared" si="481"/>
        <v>3.2399723340190492E-5</v>
      </c>
      <c r="BP3292" s="122" t="str">
        <f t="shared" si="482"/>
        <v/>
      </c>
    </row>
    <row r="3293" spans="63:68" ht="20.100000000000001" customHeight="1" x14ac:dyDescent="0.25">
      <c r="BK3293" s="130"/>
      <c r="BL3293" s="130">
        <f t="shared" si="483"/>
        <v>17.683199999999097</v>
      </c>
      <c r="BM3293" s="147">
        <f t="shared" si="484"/>
        <v>1.3484104492861047E-2</v>
      </c>
      <c r="BN3293" s="130">
        <f t="shared" si="485"/>
        <v>3.2325445212436077E-5</v>
      </c>
      <c r="BO3293" s="130">
        <f t="shared" si="481"/>
        <v>3.2325445212436077E-5</v>
      </c>
      <c r="BP3293" s="122" t="str">
        <f t="shared" si="482"/>
        <v/>
      </c>
    </row>
    <row r="3294" spans="63:68" ht="20.100000000000001" customHeight="1" x14ac:dyDescent="0.25">
      <c r="BK3294" s="130"/>
      <c r="BL3294" s="130">
        <f t="shared" si="483"/>
        <v>17.689599999999096</v>
      </c>
      <c r="BM3294" s="147">
        <f t="shared" si="484"/>
        <v>1.3451779047648611E-2</v>
      </c>
      <c r="BN3294" s="130">
        <f t="shared" si="485"/>
        <v>3.2251326813635683E-5</v>
      </c>
      <c r="BO3294" s="130">
        <f t="shared" si="481"/>
        <v>3.2251326813635683E-5</v>
      </c>
      <c r="BP3294" s="122" t="str">
        <f t="shared" si="482"/>
        <v/>
      </c>
    </row>
    <row r="3295" spans="63:68" ht="20.100000000000001" customHeight="1" x14ac:dyDescent="0.25">
      <c r="BK3295" s="130"/>
      <c r="BL3295" s="130">
        <f t="shared" si="483"/>
        <v>17.695999999999096</v>
      </c>
      <c r="BM3295" s="147">
        <f t="shared" si="484"/>
        <v>1.3419527720834976E-2</v>
      </c>
      <c r="BN3295" s="130">
        <f t="shared" si="485"/>
        <v>3.2177367833646775E-5</v>
      </c>
      <c r="BO3295" s="130">
        <f t="shared" si="481"/>
        <v>3.2177367833646775E-5</v>
      </c>
      <c r="BP3295" s="122" t="str">
        <f t="shared" si="482"/>
        <v/>
      </c>
    </row>
    <row r="3296" spans="63:68" ht="20.100000000000001" customHeight="1" x14ac:dyDescent="0.25">
      <c r="BK3296" s="130"/>
      <c r="BL3296" s="130">
        <f t="shared" si="483"/>
        <v>17.702399999999095</v>
      </c>
      <c r="BM3296" s="147">
        <f t="shared" si="484"/>
        <v>1.3387350353001329E-2</v>
      </c>
      <c r="BN3296" s="130">
        <f t="shared" si="485"/>
        <v>3.2103567962821211E-5</v>
      </c>
      <c r="BO3296" s="130">
        <f t="shared" si="481"/>
        <v>3.2103567962821211E-5</v>
      </c>
      <c r="BP3296" s="122" t="str">
        <f t="shared" si="482"/>
        <v/>
      </c>
    </row>
    <row r="3297" spans="63:68" ht="20.100000000000001" customHeight="1" x14ac:dyDescent="0.25">
      <c r="BK3297" s="130"/>
      <c r="BL3297" s="130">
        <f t="shared" si="483"/>
        <v>17.708799999999094</v>
      </c>
      <c r="BM3297" s="147">
        <f t="shared" si="484"/>
        <v>1.3355246785038508E-2</v>
      </c>
      <c r="BN3297" s="130">
        <f t="shared" si="485"/>
        <v>3.2029926891998309E-5</v>
      </c>
      <c r="BO3297" s="130">
        <f t="shared" si="481"/>
        <v>3.2029926891998309E-5</v>
      </c>
      <c r="BP3297" s="122" t="str">
        <f t="shared" si="482"/>
        <v/>
      </c>
    </row>
    <row r="3298" spans="63:68" ht="20.100000000000001" customHeight="1" x14ac:dyDescent="0.25">
      <c r="BK3298" s="130"/>
      <c r="BL3298" s="130">
        <f t="shared" si="483"/>
        <v>17.715199999999093</v>
      </c>
      <c r="BM3298" s="147">
        <f t="shared" si="484"/>
        <v>1.3323216858146509E-2</v>
      </c>
      <c r="BN3298" s="130">
        <f t="shared" si="485"/>
        <v>3.1956444312459739E-5</v>
      </c>
      <c r="BO3298" s="130">
        <f t="shared" si="481"/>
        <v>3.1956444312459739E-5</v>
      </c>
      <c r="BP3298" s="122" t="str">
        <f t="shared" si="482"/>
        <v/>
      </c>
    </row>
    <row r="3299" spans="63:68" ht="20.100000000000001" customHeight="1" x14ac:dyDescent="0.25">
      <c r="BK3299" s="130"/>
      <c r="BL3299" s="130">
        <f t="shared" si="483"/>
        <v>17.721599999999093</v>
      </c>
      <c r="BM3299" s="147">
        <f t="shared" si="484"/>
        <v>1.329126041383405E-2</v>
      </c>
      <c r="BN3299" s="130">
        <f t="shared" si="485"/>
        <v>3.1883119916115144E-5</v>
      </c>
      <c r="BO3299" s="130">
        <f t="shared" si="481"/>
        <v>3.1883119916115144E-5</v>
      </c>
      <c r="BP3299" s="122" t="str">
        <f t="shared" si="482"/>
        <v/>
      </c>
    </row>
    <row r="3300" spans="63:68" ht="20.100000000000001" customHeight="1" x14ac:dyDescent="0.25">
      <c r="BK3300" s="130"/>
      <c r="BL3300" s="130">
        <f t="shared" si="483"/>
        <v>17.727999999999092</v>
      </c>
      <c r="BM3300" s="147">
        <f t="shared" si="484"/>
        <v>1.3259377293917934E-2</v>
      </c>
      <c r="BN3300" s="130">
        <f t="shared" si="485"/>
        <v>3.1809953395193352E-5</v>
      </c>
      <c r="BO3300" s="130">
        <f t="shared" si="481"/>
        <v>3.1809953395193352E-5</v>
      </c>
      <c r="BP3300" s="122" t="str">
        <f t="shared" si="482"/>
        <v/>
      </c>
    </row>
    <row r="3301" spans="63:68" ht="20.100000000000001" customHeight="1" x14ac:dyDescent="0.25">
      <c r="BK3301" s="130"/>
      <c r="BL3301" s="130">
        <f t="shared" si="483"/>
        <v>17.734399999999091</v>
      </c>
      <c r="BM3301" s="147">
        <f t="shared" si="484"/>
        <v>1.3227567340522741E-2</v>
      </c>
      <c r="BN3301" s="130">
        <f t="shared" si="485"/>
        <v>3.1736944442571982E-5</v>
      </c>
      <c r="BO3301" s="130">
        <f t="shared" si="481"/>
        <v>3.1736944442571982E-5</v>
      </c>
      <c r="BP3301" s="122" t="str">
        <f t="shared" si="482"/>
        <v/>
      </c>
    </row>
    <row r="3302" spans="63:68" ht="20.100000000000001" customHeight="1" x14ac:dyDescent="0.25">
      <c r="BK3302" s="130"/>
      <c r="BL3302" s="130">
        <f t="shared" si="483"/>
        <v>17.740799999999091</v>
      </c>
      <c r="BM3302" s="147">
        <f t="shared" si="484"/>
        <v>1.3195830396080169E-2</v>
      </c>
      <c r="BN3302" s="130">
        <f t="shared" si="485"/>
        <v>3.1664092751527637E-5</v>
      </c>
      <c r="BO3302" s="130">
        <f t="shared" si="481"/>
        <v>3.1664092751527637E-5</v>
      </c>
      <c r="BP3302" s="122" t="str">
        <f t="shared" si="482"/>
        <v/>
      </c>
    </row>
    <row r="3303" spans="63:68" ht="20.100000000000001" customHeight="1" x14ac:dyDescent="0.25">
      <c r="BK3303" s="130"/>
      <c r="BL3303" s="130">
        <f t="shared" si="483"/>
        <v>17.74719999999909</v>
      </c>
      <c r="BM3303" s="147">
        <f t="shared" si="484"/>
        <v>1.3164166303328641E-2</v>
      </c>
      <c r="BN3303" s="130">
        <f t="shared" si="485"/>
        <v>3.1591398015846928E-5</v>
      </c>
      <c r="BO3303" s="130">
        <f t="shared" si="481"/>
        <v>3.1591398015846928E-5</v>
      </c>
      <c r="BP3303" s="122" t="str">
        <f t="shared" si="482"/>
        <v/>
      </c>
    </row>
    <row r="3304" spans="63:68" ht="20.100000000000001" customHeight="1" x14ac:dyDescent="0.25">
      <c r="BK3304" s="130"/>
      <c r="BL3304" s="130">
        <f t="shared" si="483"/>
        <v>17.753599999999089</v>
      </c>
      <c r="BM3304" s="147">
        <f t="shared" si="484"/>
        <v>1.3132574905312795E-2</v>
      </c>
      <c r="BN3304" s="130">
        <f t="shared" si="485"/>
        <v>3.1518859929796986E-5</v>
      </c>
      <c r="BO3304" s="130">
        <f t="shared" si="481"/>
        <v>3.1518859929796986E-5</v>
      </c>
      <c r="BP3304" s="122" t="str">
        <f t="shared" si="482"/>
        <v/>
      </c>
    </row>
    <row r="3305" spans="63:68" ht="20.100000000000001" customHeight="1" x14ac:dyDescent="0.25">
      <c r="BK3305" s="130"/>
      <c r="BL3305" s="130">
        <f t="shared" si="483"/>
        <v>17.759999999999089</v>
      </c>
      <c r="BM3305" s="147">
        <f t="shared" si="484"/>
        <v>1.3101056045382998E-2</v>
      </c>
      <c r="BN3305" s="130">
        <f t="shared" si="485"/>
        <v>3.1446478188186175E-5</v>
      </c>
      <c r="BO3305" s="130">
        <f t="shared" si="481"/>
        <v>3.1446478188186175E-5</v>
      </c>
      <c r="BP3305" s="122" t="str">
        <f t="shared" si="482"/>
        <v/>
      </c>
    </row>
    <row r="3306" spans="63:68" ht="20.100000000000001" customHeight="1" x14ac:dyDescent="0.25">
      <c r="BK3306" s="130"/>
      <c r="BL3306" s="130">
        <f t="shared" si="483"/>
        <v>17.766399999999088</v>
      </c>
      <c r="BM3306" s="147">
        <f t="shared" si="484"/>
        <v>1.3069609567194811E-2</v>
      </c>
      <c r="BN3306" s="130">
        <f t="shared" si="485"/>
        <v>3.1374252486244397E-5</v>
      </c>
      <c r="BO3306" s="130">
        <f t="shared" si="481"/>
        <v>3.1374252486244397E-5</v>
      </c>
      <c r="BP3306" s="122" t="str">
        <f t="shared" si="482"/>
        <v/>
      </c>
    </row>
    <row r="3307" spans="63:68" ht="20.100000000000001" customHeight="1" x14ac:dyDescent="0.25">
      <c r="BK3307" s="130"/>
      <c r="BL3307" s="130">
        <f t="shared" si="483"/>
        <v>17.772799999999087</v>
      </c>
      <c r="BM3307" s="147">
        <f t="shared" si="484"/>
        <v>1.3038235314708567E-2</v>
      </c>
      <c r="BN3307" s="130">
        <f t="shared" si="485"/>
        <v>3.130218251976187E-5</v>
      </c>
      <c r="BO3307" s="130">
        <f t="shared" si="481"/>
        <v>3.130218251976187E-5</v>
      </c>
      <c r="BP3307" s="122" t="str">
        <f t="shared" si="482"/>
        <v/>
      </c>
    </row>
    <row r="3308" spans="63:68" ht="20.100000000000001" customHeight="1" x14ac:dyDescent="0.25">
      <c r="BK3308" s="130"/>
      <c r="BL3308" s="130">
        <f t="shared" si="483"/>
        <v>17.779199999999086</v>
      </c>
      <c r="BM3308" s="147">
        <f t="shared" si="484"/>
        <v>1.3006933132188805E-2</v>
      </c>
      <c r="BN3308" s="130">
        <f t="shared" si="485"/>
        <v>3.1230267984952084E-5</v>
      </c>
      <c r="BO3308" s="130">
        <f t="shared" si="481"/>
        <v>3.1230267984952084E-5</v>
      </c>
      <c r="BP3308" s="122" t="str">
        <f t="shared" si="482"/>
        <v/>
      </c>
    </row>
    <row r="3309" spans="63:68" ht="20.100000000000001" customHeight="1" x14ac:dyDescent="0.25">
      <c r="BK3309" s="130"/>
      <c r="BL3309" s="130">
        <f t="shared" si="483"/>
        <v>17.785599999999086</v>
      </c>
      <c r="BM3309" s="147">
        <f t="shared" si="484"/>
        <v>1.2975702864203853E-2</v>
      </c>
      <c r="BN3309" s="130">
        <f t="shared" si="485"/>
        <v>3.1158508578538538E-5</v>
      </c>
      <c r="BO3309" s="130">
        <f t="shared" si="481"/>
        <v>3.1158508578538538E-5</v>
      </c>
      <c r="BP3309" s="122" t="str">
        <f t="shared" si="482"/>
        <v/>
      </c>
    </row>
    <row r="3310" spans="63:68" ht="20.100000000000001" customHeight="1" x14ac:dyDescent="0.25">
      <c r="BK3310" s="130"/>
      <c r="BL3310" s="130">
        <f t="shared" si="483"/>
        <v>17.791999999999085</v>
      </c>
      <c r="BM3310" s="147">
        <f t="shared" si="484"/>
        <v>1.2944544355625314E-2</v>
      </c>
      <c r="BN3310" s="130">
        <f t="shared" si="485"/>
        <v>3.1086903997756474E-5</v>
      </c>
      <c r="BO3310" s="130">
        <f t="shared" si="481"/>
        <v>3.1086903997756474E-5</v>
      </c>
      <c r="BP3310" s="122" t="str">
        <f t="shared" si="482"/>
        <v/>
      </c>
    </row>
    <row r="3311" spans="63:68" ht="20.100000000000001" customHeight="1" x14ac:dyDescent="0.25">
      <c r="BK3311" s="130"/>
      <c r="BL3311" s="130">
        <f t="shared" si="483"/>
        <v>17.798399999999084</v>
      </c>
      <c r="BM3311" s="147">
        <f t="shared" si="484"/>
        <v>1.2913457451627558E-2</v>
      </c>
      <c r="BN3311" s="130">
        <f t="shared" si="485"/>
        <v>3.1015453940323387E-5</v>
      </c>
      <c r="BO3311" s="130">
        <f t="shared" si="481"/>
        <v>3.1015453940323387E-5</v>
      </c>
      <c r="BP3311" s="122" t="str">
        <f t="shared" si="482"/>
        <v/>
      </c>
    </row>
    <row r="3312" spans="63:68" ht="20.100000000000001" customHeight="1" x14ac:dyDescent="0.25">
      <c r="BK3312" s="130"/>
      <c r="BL3312" s="130">
        <f t="shared" si="483"/>
        <v>17.804799999999084</v>
      </c>
      <c r="BM3312" s="147">
        <f t="shared" si="484"/>
        <v>1.2882441997687235E-2</v>
      </c>
      <c r="BN3312" s="130">
        <f t="shared" si="485"/>
        <v>3.094415810438178E-5</v>
      </c>
      <c r="BO3312" s="130">
        <f t="shared" si="481"/>
        <v>3.094415810438178E-5</v>
      </c>
      <c r="BP3312" s="122" t="str">
        <f t="shared" si="482"/>
        <v/>
      </c>
    </row>
    <row r="3313" spans="63:68" ht="20.100000000000001" customHeight="1" x14ac:dyDescent="0.25">
      <c r="BK3313" s="130"/>
      <c r="BL3313" s="130">
        <f t="shared" si="483"/>
        <v>17.811199999999083</v>
      </c>
      <c r="BM3313" s="147">
        <f t="shared" si="484"/>
        <v>1.2851497839582853E-2</v>
      </c>
      <c r="BN3313" s="130">
        <f t="shared" si="485"/>
        <v>3.087301618868131E-5</v>
      </c>
      <c r="BO3313" s="130">
        <f t="shared" si="481"/>
        <v>3.087301618868131E-5</v>
      </c>
      <c r="BP3313" s="122" t="str">
        <f t="shared" si="482"/>
        <v/>
      </c>
    </row>
    <row r="3314" spans="63:68" ht="20.100000000000001" customHeight="1" x14ac:dyDescent="0.25">
      <c r="BK3314" s="130"/>
      <c r="BL3314" s="130">
        <f t="shared" si="483"/>
        <v>17.817599999999082</v>
      </c>
      <c r="BM3314" s="147">
        <f t="shared" si="484"/>
        <v>1.2820624823394172E-2</v>
      </c>
      <c r="BN3314" s="130">
        <f t="shared" si="485"/>
        <v>3.0802027892344597E-5</v>
      </c>
      <c r="BO3314" s="130">
        <f t="shared" si="481"/>
        <v>3.0802027892344597E-5</v>
      </c>
      <c r="BP3314" s="122" t="str">
        <f t="shared" si="482"/>
        <v/>
      </c>
    </row>
    <row r="3315" spans="63:68" ht="20.100000000000001" customHeight="1" x14ac:dyDescent="0.25">
      <c r="BK3315" s="130"/>
      <c r="BL3315" s="130">
        <f t="shared" si="483"/>
        <v>17.823999999999081</v>
      </c>
      <c r="BM3315" s="147">
        <f t="shared" si="484"/>
        <v>1.2789822795501827E-2</v>
      </c>
      <c r="BN3315" s="130">
        <f t="shared" si="485"/>
        <v>3.0731192915033761E-5</v>
      </c>
      <c r="BO3315" s="130">
        <f t="shared" si="481"/>
        <v>3.0731192915033761E-5</v>
      </c>
      <c r="BP3315" s="122" t="str">
        <f t="shared" si="482"/>
        <v/>
      </c>
    </row>
    <row r="3316" spans="63:68" ht="20.100000000000001" customHeight="1" x14ac:dyDescent="0.25">
      <c r="BK3316" s="130"/>
      <c r="BL3316" s="130">
        <f t="shared" si="483"/>
        <v>17.830399999999081</v>
      </c>
      <c r="BM3316" s="147">
        <f t="shared" si="484"/>
        <v>1.2759091602586793E-2</v>
      </c>
      <c r="BN3316" s="130">
        <f t="shared" si="485"/>
        <v>3.06605109568793E-5</v>
      </c>
      <c r="BO3316" s="130">
        <f t="shared" si="481"/>
        <v>3.06605109568793E-5</v>
      </c>
      <c r="BP3316" s="122" t="str">
        <f t="shared" si="482"/>
        <v/>
      </c>
    </row>
    <row r="3317" spans="63:68" ht="20.100000000000001" customHeight="1" x14ac:dyDescent="0.25">
      <c r="BK3317" s="130"/>
      <c r="BL3317" s="130">
        <f t="shared" si="483"/>
        <v>17.83679999999908</v>
      </c>
      <c r="BM3317" s="147">
        <f t="shared" si="484"/>
        <v>1.2728431091629914E-2</v>
      </c>
      <c r="BN3317" s="130">
        <f t="shared" si="485"/>
        <v>3.0589981718518247E-5</v>
      </c>
      <c r="BO3317" s="130">
        <f t="shared" si="481"/>
        <v>3.0589981718518247E-5</v>
      </c>
      <c r="BP3317" s="122" t="str">
        <f t="shared" si="482"/>
        <v/>
      </c>
    </row>
    <row r="3318" spans="63:68" ht="20.100000000000001" customHeight="1" x14ac:dyDescent="0.25">
      <c r="BK3318" s="130"/>
      <c r="BL3318" s="130">
        <f t="shared" si="483"/>
        <v>17.843199999999079</v>
      </c>
      <c r="BM3318" s="147">
        <f t="shared" si="484"/>
        <v>1.2697841109911396E-2</v>
      </c>
      <c r="BN3318" s="130">
        <f t="shared" si="485"/>
        <v>3.0519604901068156E-5</v>
      </c>
      <c r="BO3318" s="130">
        <f t="shared" si="481"/>
        <v>3.0519604901068156E-5</v>
      </c>
      <c r="BP3318" s="122" t="str">
        <f t="shared" si="482"/>
        <v/>
      </c>
    </row>
    <row r="3319" spans="63:68" ht="20.100000000000001" customHeight="1" x14ac:dyDescent="0.25">
      <c r="BK3319" s="130"/>
      <c r="BL3319" s="130">
        <f t="shared" si="483"/>
        <v>17.849599999999079</v>
      </c>
      <c r="BM3319" s="147">
        <f t="shared" si="484"/>
        <v>1.2667321505010327E-2</v>
      </c>
      <c r="BN3319" s="130">
        <f t="shared" si="485"/>
        <v>3.0449380206080262E-5</v>
      </c>
      <c r="BO3319" s="130">
        <f t="shared" si="481"/>
        <v>3.0449380206080262E-5</v>
      </c>
      <c r="BP3319" s="122" t="str">
        <f t="shared" si="482"/>
        <v/>
      </c>
    </row>
    <row r="3320" spans="63:68" ht="20.100000000000001" customHeight="1" x14ac:dyDescent="0.25">
      <c r="BK3320" s="130"/>
      <c r="BL3320" s="130">
        <f t="shared" si="483"/>
        <v>17.855999999999078</v>
      </c>
      <c r="BM3320" s="147">
        <f t="shared" si="484"/>
        <v>1.2636872124804247E-2</v>
      </c>
      <c r="BN3320" s="130">
        <f t="shared" si="485"/>
        <v>3.0379307335707748E-5</v>
      </c>
      <c r="BO3320" s="130">
        <f t="shared" si="481"/>
        <v>3.0379307335707748E-5</v>
      </c>
      <c r="BP3320" s="122" t="str">
        <f t="shared" si="482"/>
        <v/>
      </c>
    </row>
    <row r="3321" spans="63:68" ht="20.100000000000001" customHeight="1" x14ac:dyDescent="0.25">
      <c r="BK3321" s="130"/>
      <c r="BL3321" s="130">
        <f t="shared" si="483"/>
        <v>17.862399999999077</v>
      </c>
      <c r="BM3321" s="147">
        <f t="shared" si="484"/>
        <v>1.2606492817468539E-2</v>
      </c>
      <c r="BN3321" s="130">
        <f t="shared" si="485"/>
        <v>3.0309385992405638E-5</v>
      </c>
      <c r="BO3321" s="130">
        <f t="shared" si="481"/>
        <v>3.0309385992405638E-5</v>
      </c>
      <c r="BP3321" s="122" t="str">
        <f t="shared" si="482"/>
        <v/>
      </c>
    </row>
    <row r="3322" spans="63:68" ht="20.100000000000001" customHeight="1" x14ac:dyDescent="0.25">
      <c r="BK3322" s="130"/>
      <c r="BL3322" s="130">
        <f t="shared" si="483"/>
        <v>17.868799999999077</v>
      </c>
      <c r="BM3322" s="147">
        <f t="shared" si="484"/>
        <v>1.2576183431476134E-2</v>
      </c>
      <c r="BN3322" s="130">
        <f t="shared" si="485"/>
        <v>3.0239615879328052E-5</v>
      </c>
      <c r="BO3322" s="130">
        <f t="shared" si="481"/>
        <v>3.0239615879328052E-5</v>
      </c>
      <c r="BP3322" s="122" t="str">
        <f t="shared" si="482"/>
        <v/>
      </c>
    </row>
    <row r="3323" spans="63:68" ht="20.100000000000001" customHeight="1" x14ac:dyDescent="0.25">
      <c r="BK3323" s="130"/>
      <c r="BL3323" s="130">
        <f t="shared" si="483"/>
        <v>17.875199999999076</v>
      </c>
      <c r="BM3323" s="147">
        <f t="shared" si="484"/>
        <v>1.2545943815596806E-2</v>
      </c>
      <c r="BN3323" s="130">
        <f t="shared" si="485"/>
        <v>3.0169996699929216E-5</v>
      </c>
      <c r="BO3323" s="130">
        <f t="shared" si="481"/>
        <v>3.0169996699929216E-5</v>
      </c>
      <c r="BP3323" s="122" t="str">
        <f t="shared" si="482"/>
        <v/>
      </c>
    </row>
    <row r="3324" spans="63:68" ht="20.100000000000001" customHeight="1" x14ac:dyDescent="0.25">
      <c r="BK3324" s="130"/>
      <c r="BL3324" s="130">
        <f t="shared" si="483"/>
        <v>17.881599999999075</v>
      </c>
      <c r="BM3324" s="147">
        <f t="shared" si="484"/>
        <v>1.2515773818896877E-2</v>
      </c>
      <c r="BN3324" s="130">
        <f t="shared" si="485"/>
        <v>3.0100528158214998E-5</v>
      </c>
      <c r="BO3324" s="130">
        <f t="shared" si="481"/>
        <v>3.0100528158214998E-5</v>
      </c>
      <c r="BP3324" s="122" t="str">
        <f t="shared" si="482"/>
        <v/>
      </c>
    </row>
    <row r="3325" spans="63:68" ht="20.100000000000001" customHeight="1" x14ac:dyDescent="0.25">
      <c r="BK3325" s="130"/>
      <c r="BL3325" s="130">
        <f t="shared" si="483"/>
        <v>17.887999999999074</v>
      </c>
      <c r="BM3325" s="147">
        <f t="shared" si="484"/>
        <v>1.2485673290738662E-2</v>
      </c>
      <c r="BN3325" s="130">
        <f t="shared" si="485"/>
        <v>3.0031209958706478E-5</v>
      </c>
      <c r="BO3325" s="130">
        <f t="shared" si="481"/>
        <v>3.0031209958706478E-5</v>
      </c>
      <c r="BP3325" s="122" t="str">
        <f t="shared" si="482"/>
        <v/>
      </c>
    </row>
    <row r="3326" spans="63:68" ht="20.100000000000001" customHeight="1" x14ac:dyDescent="0.25">
      <c r="BK3326" s="130"/>
      <c r="BL3326" s="130">
        <f t="shared" si="483"/>
        <v>17.894399999999074</v>
      </c>
      <c r="BM3326" s="147">
        <f t="shared" si="484"/>
        <v>1.2455642080779955E-2</v>
      </c>
      <c r="BN3326" s="130">
        <f t="shared" si="485"/>
        <v>2.9962041806349746E-5</v>
      </c>
      <c r="BO3326" s="130">
        <f t="shared" si="481"/>
        <v>2.9962041806349746E-5</v>
      </c>
      <c r="BP3326" s="122" t="str">
        <f t="shared" si="482"/>
        <v/>
      </c>
    </row>
    <row r="3327" spans="63:68" ht="20.100000000000001" customHeight="1" x14ac:dyDescent="0.25">
      <c r="BK3327" s="130"/>
      <c r="BL3327" s="130">
        <f t="shared" si="483"/>
        <v>17.900799999999073</v>
      </c>
      <c r="BM3327" s="147">
        <f t="shared" si="484"/>
        <v>1.2425680038973605E-2</v>
      </c>
      <c r="BN3327" s="130">
        <f t="shared" si="485"/>
        <v>2.9893023406637326E-5</v>
      </c>
      <c r="BO3327" s="130">
        <f t="shared" si="481"/>
        <v>2.9893023406637326E-5</v>
      </c>
      <c r="BP3327" s="122" t="str">
        <f t="shared" si="482"/>
        <v/>
      </c>
    </row>
    <row r="3328" spans="63:68" ht="20.100000000000001" customHeight="1" x14ac:dyDescent="0.25">
      <c r="BK3328" s="130"/>
      <c r="BL3328" s="130">
        <f t="shared" si="483"/>
        <v>17.907199999999072</v>
      </c>
      <c r="BM3328" s="147">
        <f t="shared" si="484"/>
        <v>1.2395787015566968E-2</v>
      </c>
      <c r="BN3328" s="130">
        <f t="shared" si="485"/>
        <v>2.9824154465478078E-5</v>
      </c>
      <c r="BO3328" s="130">
        <f t="shared" si="481"/>
        <v>2.9824154465478078E-5</v>
      </c>
      <c r="BP3328" s="122" t="str">
        <f t="shared" si="482"/>
        <v/>
      </c>
    </row>
    <row r="3329" spans="63:68" ht="20.100000000000001" customHeight="1" x14ac:dyDescent="0.25">
      <c r="BK3329" s="130"/>
      <c r="BL3329" s="130">
        <f t="shared" si="483"/>
        <v>17.913599999999072</v>
      </c>
      <c r="BM3329" s="147">
        <f t="shared" si="484"/>
        <v>1.236596286110149E-2</v>
      </c>
      <c r="BN3329" s="130">
        <f t="shared" si="485"/>
        <v>2.9755434689242299E-5</v>
      </c>
      <c r="BO3329" s="130">
        <f t="shared" si="481"/>
        <v>2.9755434689242299E-5</v>
      </c>
      <c r="BP3329" s="122" t="str">
        <f t="shared" si="482"/>
        <v/>
      </c>
    </row>
    <row r="3330" spans="63:68" ht="20.100000000000001" customHeight="1" x14ac:dyDescent="0.25">
      <c r="BK3330" s="130"/>
      <c r="BL3330" s="130">
        <f t="shared" si="483"/>
        <v>17.919999999999071</v>
      </c>
      <c r="BM3330" s="147">
        <f t="shared" si="484"/>
        <v>1.2336207426412248E-2</v>
      </c>
      <c r="BN3330" s="130">
        <f t="shared" si="485"/>
        <v>2.9686863784872744E-5</v>
      </c>
      <c r="BO3330" s="130">
        <f t="shared" si="481"/>
        <v>2.9686863784872744E-5</v>
      </c>
      <c r="BP3330" s="122" t="str">
        <f t="shared" si="482"/>
        <v/>
      </c>
    </row>
    <row r="3331" spans="63:68" ht="20.100000000000001" customHeight="1" x14ac:dyDescent="0.25">
      <c r="BK3331" s="130"/>
      <c r="BL3331" s="130">
        <f t="shared" si="483"/>
        <v>17.92639999999907</v>
      </c>
      <c r="BM3331" s="147">
        <f t="shared" si="484"/>
        <v>1.2306520562627375E-2</v>
      </c>
      <c r="BN3331" s="130">
        <f t="shared" si="485"/>
        <v>2.9618441459747583E-5</v>
      </c>
      <c r="BO3331" s="130">
        <f t="shared" si="481"/>
        <v>2.9618441459747583E-5</v>
      </c>
      <c r="BP3331" s="122" t="str">
        <f t="shared" si="482"/>
        <v/>
      </c>
    </row>
    <row r="3332" spans="63:68" ht="20.100000000000001" customHeight="1" x14ac:dyDescent="0.25">
      <c r="BK3332" s="130"/>
      <c r="BL3332" s="130">
        <f t="shared" si="483"/>
        <v>17.932799999999069</v>
      </c>
      <c r="BM3332" s="147">
        <f t="shared" si="484"/>
        <v>1.2276902121167627E-2</v>
      </c>
      <c r="BN3332" s="130">
        <f t="shared" si="485"/>
        <v>2.9550167421664789E-5</v>
      </c>
      <c r="BO3332" s="130">
        <f t="shared" si="481"/>
        <v>2.9550167421664789E-5</v>
      </c>
      <c r="BP3332" s="122" t="str">
        <f t="shared" si="482"/>
        <v/>
      </c>
    </row>
    <row r="3333" spans="63:68" ht="20.100000000000001" customHeight="1" x14ac:dyDescent="0.25">
      <c r="BK3333" s="130"/>
      <c r="BL3333" s="130">
        <f t="shared" si="483"/>
        <v>17.939199999999069</v>
      </c>
      <c r="BM3333" s="147">
        <f t="shared" si="484"/>
        <v>1.2247351953745962E-2</v>
      </c>
      <c r="BN3333" s="130">
        <f t="shared" si="485"/>
        <v>2.9482041378973978E-5</v>
      </c>
      <c r="BO3333" s="130">
        <f t="shared" si="481"/>
        <v>2.9482041378973978E-5</v>
      </c>
      <c r="BP3333" s="122" t="str">
        <f t="shared" si="482"/>
        <v/>
      </c>
    </row>
    <row r="3334" spans="63:68" ht="20.100000000000001" customHeight="1" x14ac:dyDescent="0.25">
      <c r="BK3334" s="130"/>
      <c r="BL3334" s="130">
        <f t="shared" si="483"/>
        <v>17.945599999999068</v>
      </c>
      <c r="BM3334" s="147">
        <f t="shared" si="484"/>
        <v>1.2217869912366989E-2</v>
      </c>
      <c r="BN3334" s="130">
        <f t="shared" si="485"/>
        <v>2.9414063040513957E-5</v>
      </c>
      <c r="BO3334" s="130">
        <f t="shared" si="481"/>
        <v>2.9414063040513957E-5</v>
      </c>
      <c r="BP3334" s="122" t="str">
        <f t="shared" si="482"/>
        <v/>
      </c>
    </row>
    <row r="3335" spans="63:68" ht="20.100000000000001" customHeight="1" x14ac:dyDescent="0.25">
      <c r="BK3335" s="130"/>
      <c r="BL3335" s="130">
        <f t="shared" si="483"/>
        <v>17.951999999999067</v>
      </c>
      <c r="BM3335" s="147">
        <f t="shared" si="484"/>
        <v>1.2188455849326475E-2</v>
      </c>
      <c r="BN3335" s="130">
        <f t="shared" si="485"/>
        <v>2.9346232115513848E-5</v>
      </c>
      <c r="BO3335" s="130">
        <f t="shared" si="481"/>
        <v>2.9346232115513848E-5</v>
      </c>
      <c r="BP3335" s="122" t="str">
        <f t="shared" si="482"/>
        <v/>
      </c>
    </row>
    <row r="3336" spans="63:68" ht="20.100000000000001" customHeight="1" x14ac:dyDescent="0.25">
      <c r="BK3336" s="130"/>
      <c r="BL3336" s="130">
        <f t="shared" si="483"/>
        <v>17.958399999999067</v>
      </c>
      <c r="BM3336" s="147">
        <f t="shared" si="484"/>
        <v>1.2159109617210961E-2</v>
      </c>
      <c r="BN3336" s="130">
        <f t="shared" si="485"/>
        <v>2.9278548313745739E-5</v>
      </c>
      <c r="BO3336" s="130">
        <f t="shared" si="481"/>
        <v>2.9278548313745739E-5</v>
      </c>
      <c r="BP3336" s="122" t="str">
        <f t="shared" si="482"/>
        <v/>
      </c>
    </row>
    <row r="3337" spans="63:68" ht="20.100000000000001" customHeight="1" x14ac:dyDescent="0.25">
      <c r="BK3337" s="130"/>
      <c r="BL3337" s="130">
        <f t="shared" si="483"/>
        <v>17.964799999999066</v>
      </c>
      <c r="BM3337" s="147">
        <f t="shared" si="484"/>
        <v>1.2129831068897215E-2</v>
      </c>
      <c r="BN3337" s="130">
        <f t="shared" si="485"/>
        <v>2.9211011345484789E-5</v>
      </c>
      <c r="BO3337" s="130">
        <f t="shared" si="481"/>
        <v>2.9211011345484789E-5</v>
      </c>
      <c r="BP3337" s="122" t="str">
        <f t="shared" si="482"/>
        <v/>
      </c>
    </row>
    <row r="3338" spans="63:68" ht="20.100000000000001" customHeight="1" x14ac:dyDescent="0.25">
      <c r="BK3338" s="130"/>
      <c r="BL3338" s="130">
        <f t="shared" si="483"/>
        <v>17.971199999999065</v>
      </c>
      <c r="BM3338" s="147">
        <f t="shared" si="484"/>
        <v>1.210062005755173E-2</v>
      </c>
      <c r="BN3338" s="130">
        <f t="shared" si="485"/>
        <v>2.9143620921406876E-5</v>
      </c>
      <c r="BO3338" s="130">
        <f t="shared" si="481"/>
        <v>2.9143620921406876E-5</v>
      </c>
      <c r="BP3338" s="122" t="str">
        <f t="shared" si="482"/>
        <v/>
      </c>
    </row>
    <row r="3339" spans="63:68" ht="20.100000000000001" customHeight="1" x14ac:dyDescent="0.25">
      <c r="BK3339" s="130"/>
      <c r="BL3339" s="130">
        <f t="shared" si="483"/>
        <v>17.977599999999065</v>
      </c>
      <c r="BM3339" s="147">
        <f t="shared" si="484"/>
        <v>1.2071476436630323E-2</v>
      </c>
      <c r="BN3339" s="130">
        <f t="shared" si="485"/>
        <v>2.9076376752657992E-5</v>
      </c>
      <c r="BO3339" s="130">
        <f t="shared" si="481"/>
        <v>2.9076376752657992E-5</v>
      </c>
      <c r="BP3339" s="122" t="str">
        <f t="shared" si="482"/>
        <v/>
      </c>
    </row>
    <row r="3340" spans="63:68" ht="20.100000000000001" customHeight="1" x14ac:dyDescent="0.25">
      <c r="BK3340" s="130"/>
      <c r="BL3340" s="130">
        <f t="shared" si="483"/>
        <v>17.983999999999064</v>
      </c>
      <c r="BM3340" s="147">
        <f t="shared" si="484"/>
        <v>1.2042400059877665E-2</v>
      </c>
      <c r="BN3340" s="130">
        <f t="shared" si="485"/>
        <v>2.9009278550999953E-5</v>
      </c>
      <c r="BO3340" s="130">
        <f t="shared" si="481"/>
        <v>2.9009278550999953E-5</v>
      </c>
      <c r="BP3340" s="122" t="str">
        <f t="shared" si="482"/>
        <v/>
      </c>
    </row>
    <row r="3341" spans="63:68" ht="20.100000000000001" customHeight="1" x14ac:dyDescent="0.25">
      <c r="BK3341" s="130"/>
      <c r="BL3341" s="130">
        <f t="shared" si="483"/>
        <v>17.990399999999063</v>
      </c>
      <c r="BM3341" s="147">
        <f t="shared" si="484"/>
        <v>1.2013390781326665E-2</v>
      </c>
      <c r="BN3341" s="130">
        <f t="shared" si="485"/>
        <v>2.894232602844958E-5</v>
      </c>
      <c r="BO3341" s="130">
        <f t="shared" si="481"/>
        <v>2.894232602844958E-5</v>
      </c>
      <c r="BP3341" s="122" t="str">
        <f t="shared" si="482"/>
        <v/>
      </c>
    </row>
    <row r="3342" spans="63:68" ht="20.100000000000001" customHeight="1" x14ac:dyDescent="0.25">
      <c r="BK3342" s="130"/>
      <c r="BL3342" s="130">
        <f t="shared" si="483"/>
        <v>17.996799999999062</v>
      </c>
      <c r="BM3342" s="147">
        <f t="shared" si="484"/>
        <v>1.1984448455298216E-2</v>
      </c>
      <c r="BN3342" s="130">
        <f t="shared" si="485"/>
        <v>2.8875518897726257E-5</v>
      </c>
      <c r="BO3342" s="130">
        <f t="shared" si="481"/>
        <v>2.8875518897726257E-5</v>
      </c>
      <c r="BP3342" s="122" t="str">
        <f t="shared" si="482"/>
        <v/>
      </c>
    </row>
    <row r="3343" spans="63:68" ht="20.100000000000001" customHeight="1" x14ac:dyDescent="0.25">
      <c r="BK3343" s="130"/>
      <c r="BL3343" s="130">
        <f t="shared" si="483"/>
        <v>18.003199999999062</v>
      </c>
      <c r="BM3343" s="147">
        <f t="shared" si="484"/>
        <v>1.195557293640049E-2</v>
      </c>
      <c r="BN3343" s="130">
        <f t="shared" si="485"/>
        <v>2.8808856871828659E-5</v>
      </c>
      <c r="BO3343" s="130">
        <f t="shared" si="481"/>
        <v>2.8808856871828659E-5</v>
      </c>
      <c r="BP3343" s="122" t="str">
        <f t="shared" si="482"/>
        <v/>
      </c>
    </row>
    <row r="3344" spans="63:68" ht="20.100000000000001" customHeight="1" x14ac:dyDescent="0.25">
      <c r="BK3344" s="130"/>
      <c r="BL3344" s="130">
        <f t="shared" si="483"/>
        <v>18.009599999999061</v>
      </c>
      <c r="BM3344" s="147">
        <f t="shared" si="484"/>
        <v>1.1926764079528661E-2</v>
      </c>
      <c r="BN3344" s="130">
        <f t="shared" si="485"/>
        <v>2.8742339664364347E-5</v>
      </c>
      <c r="BO3344" s="130">
        <f t="shared" si="481"/>
        <v>2.8742339664364347E-5</v>
      </c>
      <c r="BP3344" s="122" t="str">
        <f t="shared" si="482"/>
        <v/>
      </c>
    </row>
    <row r="3345" spans="63:68" ht="20.100000000000001" customHeight="1" x14ac:dyDescent="0.25">
      <c r="BK3345" s="130"/>
      <c r="BL3345" s="130">
        <f t="shared" si="483"/>
        <v>18.01599999999906</v>
      </c>
      <c r="BM3345" s="147">
        <f t="shared" si="484"/>
        <v>1.1898021739864297E-2</v>
      </c>
      <c r="BN3345" s="130">
        <f t="shared" si="485"/>
        <v>2.867596698931732E-5</v>
      </c>
      <c r="BO3345" s="130">
        <f t="shared" si="481"/>
        <v>2.867596698931732E-5</v>
      </c>
      <c r="BP3345" s="122" t="str">
        <f t="shared" si="482"/>
        <v/>
      </c>
    </row>
    <row r="3346" spans="63:68" ht="20.100000000000001" customHeight="1" x14ac:dyDescent="0.25">
      <c r="BK3346" s="130"/>
      <c r="BL3346" s="130">
        <f t="shared" si="483"/>
        <v>18.02239999999906</v>
      </c>
      <c r="BM3346" s="147">
        <f t="shared" si="484"/>
        <v>1.1869345772874979E-2</v>
      </c>
      <c r="BN3346" s="130">
        <f t="shared" si="485"/>
        <v>2.8609738561245768E-5</v>
      </c>
      <c r="BO3346" s="130">
        <f t="shared" ref="BO3346:BO3409" si="486">IF(BM3346&lt;(1-$BK$534),BN3346,"")</f>
        <v>2.8609738561245768E-5</v>
      </c>
      <c r="BP3346" s="122" t="str">
        <f t="shared" ref="BP3346:BP3409" si="487">IF(BM3346&lt;(1-$BK$540),BN3346,"")</f>
        <v/>
      </c>
    </row>
    <row r="3347" spans="63:68" ht="20.100000000000001" customHeight="1" x14ac:dyDescent="0.25">
      <c r="BK3347" s="130"/>
      <c r="BL3347" s="130">
        <f t="shared" ref="BL3347:BL3410" si="488">BL3346+$BO$526</f>
        <v>18.028799999999059</v>
      </c>
      <c r="BM3347" s="147">
        <f t="shared" ref="BM3347:BM3410" si="489">_xlfn.CHISQ.DIST.RT(BL3347,7)</f>
        <v>1.1840736034313733E-2</v>
      </c>
      <c r="BN3347" s="130">
        <f t="shared" ref="BN3347:BN3410" si="490">BM3347-BM3348</f>
        <v>2.8543654095075643E-5</v>
      </c>
      <c r="BO3347" s="130">
        <f t="shared" si="486"/>
        <v>2.8543654095075643E-5</v>
      </c>
      <c r="BP3347" s="122" t="str">
        <f t="shared" si="487"/>
        <v/>
      </c>
    </row>
    <row r="3348" spans="63:68" ht="20.100000000000001" customHeight="1" x14ac:dyDescent="0.25">
      <c r="BK3348" s="130"/>
      <c r="BL3348" s="130">
        <f t="shared" si="488"/>
        <v>18.035199999999058</v>
      </c>
      <c r="BM3348" s="147">
        <f t="shared" si="489"/>
        <v>1.1812192380218658E-2</v>
      </c>
      <c r="BN3348" s="130">
        <f t="shared" si="490"/>
        <v>2.8477713306244642E-5</v>
      </c>
      <c r="BO3348" s="130">
        <f t="shared" si="486"/>
        <v>2.8477713306244642E-5</v>
      </c>
      <c r="BP3348" s="122" t="str">
        <f t="shared" si="487"/>
        <v/>
      </c>
    </row>
    <row r="3349" spans="63:68" ht="20.100000000000001" customHeight="1" x14ac:dyDescent="0.25">
      <c r="BK3349" s="130"/>
      <c r="BL3349" s="130">
        <f t="shared" si="488"/>
        <v>18.041599999999058</v>
      </c>
      <c r="BM3349" s="147">
        <f t="shared" si="489"/>
        <v>1.1783714666912413E-2</v>
      </c>
      <c r="BN3349" s="130">
        <f t="shared" si="490"/>
        <v>2.8411915910717817E-5</v>
      </c>
      <c r="BO3349" s="130">
        <f t="shared" si="486"/>
        <v>2.8411915910717817E-5</v>
      </c>
      <c r="BP3349" s="122" t="str">
        <f t="shared" si="487"/>
        <v/>
      </c>
    </row>
    <row r="3350" spans="63:68" ht="20.100000000000001" customHeight="1" x14ac:dyDescent="0.25">
      <c r="BK3350" s="130"/>
      <c r="BL3350" s="130">
        <f t="shared" si="488"/>
        <v>18.047999999999057</v>
      </c>
      <c r="BM3350" s="147">
        <f t="shared" si="489"/>
        <v>1.1755302751001695E-2</v>
      </c>
      <c r="BN3350" s="130">
        <f t="shared" si="490"/>
        <v>2.8346261624815836E-5</v>
      </c>
      <c r="BO3350" s="130">
        <f t="shared" si="486"/>
        <v>2.8346261624815836E-5</v>
      </c>
      <c r="BP3350" s="122" t="str">
        <f t="shared" si="487"/>
        <v/>
      </c>
    </row>
    <row r="3351" spans="63:68" ht="20.100000000000001" customHeight="1" x14ac:dyDescent="0.25">
      <c r="BK3351" s="130"/>
      <c r="BL3351" s="130">
        <f t="shared" si="488"/>
        <v>18.054399999999056</v>
      </c>
      <c r="BM3351" s="147">
        <f t="shared" si="489"/>
        <v>1.1726956489376879E-2</v>
      </c>
      <c r="BN3351" s="130">
        <f t="shared" si="490"/>
        <v>2.8280750165433563E-5</v>
      </c>
      <c r="BO3351" s="130">
        <f t="shared" si="486"/>
        <v>2.8280750165433563E-5</v>
      </c>
      <c r="BP3351" s="122" t="str">
        <f t="shared" si="487"/>
        <v/>
      </c>
    </row>
    <row r="3352" spans="63:68" ht="20.100000000000001" customHeight="1" x14ac:dyDescent="0.25">
      <c r="BK3352" s="130"/>
      <c r="BL3352" s="130">
        <f t="shared" si="488"/>
        <v>18.060799999999055</v>
      </c>
      <c r="BM3352" s="147">
        <f t="shared" si="489"/>
        <v>1.1698675739211446E-2</v>
      </c>
      <c r="BN3352" s="130">
        <f t="shared" si="490"/>
        <v>2.82153812498874E-5</v>
      </c>
      <c r="BO3352" s="130">
        <f t="shared" si="486"/>
        <v>2.82153812498874E-5</v>
      </c>
      <c r="BP3352" s="122" t="str">
        <f t="shared" si="487"/>
        <v/>
      </c>
    </row>
    <row r="3353" spans="63:68" ht="20.100000000000001" customHeight="1" x14ac:dyDescent="0.25">
      <c r="BK3353" s="130"/>
      <c r="BL3353" s="130">
        <f t="shared" si="488"/>
        <v>18.067199999999055</v>
      </c>
      <c r="BM3353" s="147">
        <f t="shared" si="489"/>
        <v>1.1670460357961559E-2</v>
      </c>
      <c r="BN3353" s="130">
        <f t="shared" si="490"/>
        <v>2.8150154595970797E-5</v>
      </c>
      <c r="BO3353" s="130">
        <f t="shared" si="486"/>
        <v>2.8150154595970797E-5</v>
      </c>
      <c r="BP3353" s="122" t="str">
        <f t="shared" si="487"/>
        <v/>
      </c>
    </row>
    <row r="3354" spans="63:68" ht="20.100000000000001" customHeight="1" x14ac:dyDescent="0.25">
      <c r="BK3354" s="130"/>
      <c r="BL3354" s="130">
        <f t="shared" si="488"/>
        <v>18.073599999999054</v>
      </c>
      <c r="BM3354" s="147">
        <f t="shared" si="489"/>
        <v>1.1642310203365588E-2</v>
      </c>
      <c r="BN3354" s="130">
        <f t="shared" si="490"/>
        <v>2.8085069921935171E-5</v>
      </c>
      <c r="BO3354" s="130">
        <f t="shared" si="486"/>
        <v>2.8085069921935171E-5</v>
      </c>
      <c r="BP3354" s="122" t="str">
        <f t="shared" si="487"/>
        <v/>
      </c>
    </row>
    <row r="3355" spans="63:68" ht="20.100000000000001" customHeight="1" x14ac:dyDescent="0.25">
      <c r="BK3355" s="130"/>
      <c r="BL3355" s="130">
        <f t="shared" si="488"/>
        <v>18.079999999999053</v>
      </c>
      <c r="BM3355" s="147">
        <f t="shared" si="489"/>
        <v>1.1614225133443653E-2</v>
      </c>
      <c r="BN3355" s="130">
        <f t="shared" si="490"/>
        <v>2.8020126946522866E-5</v>
      </c>
      <c r="BO3355" s="130">
        <f t="shared" si="486"/>
        <v>2.8020126946522866E-5</v>
      </c>
      <c r="BP3355" s="122" t="str">
        <f t="shared" si="487"/>
        <v/>
      </c>
    </row>
    <row r="3356" spans="63:68" ht="20.100000000000001" customHeight="1" x14ac:dyDescent="0.25">
      <c r="BK3356" s="130"/>
      <c r="BL3356" s="130">
        <f t="shared" si="488"/>
        <v>18.086399999999053</v>
      </c>
      <c r="BM3356" s="147">
        <f t="shared" si="489"/>
        <v>1.158620500649713E-2</v>
      </c>
      <c r="BN3356" s="130">
        <f t="shared" si="490"/>
        <v>2.7955325388908173E-5</v>
      </c>
      <c r="BO3356" s="130">
        <f t="shared" si="486"/>
        <v>2.7955325388908173E-5</v>
      </c>
      <c r="BP3356" s="122" t="str">
        <f t="shared" si="487"/>
        <v/>
      </c>
    </row>
    <row r="3357" spans="63:68" ht="20.100000000000001" customHeight="1" x14ac:dyDescent="0.25">
      <c r="BK3357" s="130"/>
      <c r="BL3357" s="130">
        <f t="shared" si="488"/>
        <v>18.092799999999052</v>
      </c>
      <c r="BM3357" s="147">
        <f t="shared" si="489"/>
        <v>1.1558249681108222E-2</v>
      </c>
      <c r="BN3357" s="130">
        <f t="shared" si="490"/>
        <v>2.789066496873896E-5</v>
      </c>
      <c r="BO3357" s="130">
        <f t="shared" si="486"/>
        <v>2.789066496873896E-5</v>
      </c>
      <c r="BP3357" s="122" t="str">
        <f t="shared" si="487"/>
        <v/>
      </c>
    </row>
    <row r="3358" spans="63:68" ht="20.100000000000001" customHeight="1" x14ac:dyDescent="0.25">
      <c r="BK3358" s="130"/>
      <c r="BL3358" s="130">
        <f t="shared" si="488"/>
        <v>18.099199999999051</v>
      </c>
      <c r="BM3358" s="147">
        <f t="shared" si="489"/>
        <v>1.1530359016139483E-2</v>
      </c>
      <c r="BN3358" s="130">
        <f t="shared" si="490"/>
        <v>2.7826145406232086E-5</v>
      </c>
      <c r="BO3358" s="130">
        <f t="shared" si="486"/>
        <v>2.7826145406232086E-5</v>
      </c>
      <c r="BP3358" s="122" t="str">
        <f t="shared" si="487"/>
        <v/>
      </c>
    </row>
    <row r="3359" spans="63:68" ht="20.100000000000001" customHeight="1" x14ac:dyDescent="0.25">
      <c r="BK3359" s="130"/>
      <c r="BL3359" s="130">
        <f t="shared" si="488"/>
        <v>18.10559999999905</v>
      </c>
      <c r="BM3359" s="147">
        <f t="shared" si="489"/>
        <v>1.150253287073325E-2</v>
      </c>
      <c r="BN3359" s="130">
        <f t="shared" si="490"/>
        <v>2.7761766421890641E-5</v>
      </c>
      <c r="BO3359" s="130">
        <f t="shared" si="486"/>
        <v>2.7761766421890641E-5</v>
      </c>
      <c r="BP3359" s="122" t="str">
        <f t="shared" si="487"/>
        <v/>
      </c>
    </row>
    <row r="3360" spans="63:68" ht="20.100000000000001" customHeight="1" x14ac:dyDescent="0.25">
      <c r="BK3360" s="130"/>
      <c r="BL3360" s="130">
        <f t="shared" si="488"/>
        <v>18.11199999999905</v>
      </c>
      <c r="BM3360" s="147">
        <f t="shared" si="489"/>
        <v>1.147477110431136E-2</v>
      </c>
      <c r="BN3360" s="130">
        <f t="shared" si="490"/>
        <v>2.7697527736814456E-5</v>
      </c>
      <c r="BO3360" s="130">
        <f t="shared" si="486"/>
        <v>2.7697527736814456E-5</v>
      </c>
      <c r="BP3360" s="122" t="str">
        <f t="shared" si="487"/>
        <v/>
      </c>
    </row>
    <row r="3361" spans="63:68" ht="20.100000000000001" customHeight="1" x14ac:dyDescent="0.25">
      <c r="BK3361" s="130"/>
      <c r="BL3361" s="130">
        <f t="shared" si="488"/>
        <v>18.118399999999049</v>
      </c>
      <c r="BM3361" s="147">
        <f t="shared" si="489"/>
        <v>1.1447073576574545E-2</v>
      </c>
      <c r="BN3361" s="130">
        <f t="shared" si="490"/>
        <v>2.7633429072511026E-5</v>
      </c>
      <c r="BO3361" s="130">
        <f t="shared" si="486"/>
        <v>2.7633429072511026E-5</v>
      </c>
      <c r="BP3361" s="122" t="str">
        <f t="shared" si="487"/>
        <v/>
      </c>
    </row>
    <row r="3362" spans="63:68" ht="20.100000000000001" customHeight="1" x14ac:dyDescent="0.25">
      <c r="BK3362" s="130"/>
      <c r="BL3362" s="130">
        <f t="shared" si="488"/>
        <v>18.124799999999048</v>
      </c>
      <c r="BM3362" s="147">
        <f t="shared" si="489"/>
        <v>1.1419440147502034E-2</v>
      </c>
      <c r="BN3362" s="130">
        <f t="shared" si="490"/>
        <v>2.7569470150980505E-5</v>
      </c>
      <c r="BO3362" s="130">
        <f t="shared" si="486"/>
        <v>2.7569470150980505E-5</v>
      </c>
      <c r="BP3362" s="122" t="str">
        <f t="shared" si="487"/>
        <v/>
      </c>
    </row>
    <row r="3363" spans="63:68" ht="20.100000000000001" customHeight="1" x14ac:dyDescent="0.25">
      <c r="BK3363" s="130"/>
      <c r="BL3363" s="130">
        <f t="shared" si="488"/>
        <v>18.131199999999048</v>
      </c>
      <c r="BM3363" s="147">
        <f t="shared" si="489"/>
        <v>1.1391870677351054E-2</v>
      </c>
      <c r="BN3363" s="130">
        <f t="shared" si="490"/>
        <v>2.750565069470183E-5</v>
      </c>
      <c r="BO3363" s="130">
        <f t="shared" si="486"/>
        <v>2.750565069470183E-5</v>
      </c>
      <c r="BP3363" s="122" t="str">
        <f t="shared" si="487"/>
        <v/>
      </c>
    </row>
    <row r="3364" spans="63:68" ht="20.100000000000001" customHeight="1" x14ac:dyDescent="0.25">
      <c r="BK3364" s="130"/>
      <c r="BL3364" s="130">
        <f t="shared" si="488"/>
        <v>18.137599999999047</v>
      </c>
      <c r="BM3364" s="147">
        <f t="shared" si="489"/>
        <v>1.1364365026656352E-2</v>
      </c>
      <c r="BN3364" s="130">
        <f t="shared" si="490"/>
        <v>2.7441970426559867E-5</v>
      </c>
      <c r="BO3364" s="130">
        <f t="shared" si="486"/>
        <v>2.7441970426559867E-5</v>
      </c>
      <c r="BP3364" s="122" t="str">
        <f t="shared" si="487"/>
        <v/>
      </c>
    </row>
    <row r="3365" spans="63:68" ht="20.100000000000001" customHeight="1" x14ac:dyDescent="0.25">
      <c r="BK3365" s="130"/>
      <c r="BL3365" s="130">
        <f t="shared" si="488"/>
        <v>18.143999999999046</v>
      </c>
      <c r="BM3365" s="147">
        <f t="shared" si="489"/>
        <v>1.1336923056229792E-2</v>
      </c>
      <c r="BN3365" s="130">
        <f t="shared" si="490"/>
        <v>2.7378429069956425E-5</v>
      </c>
      <c r="BO3365" s="130">
        <f t="shared" si="486"/>
        <v>2.7378429069956425E-5</v>
      </c>
      <c r="BP3365" s="122" t="str">
        <f t="shared" si="487"/>
        <v/>
      </c>
    </row>
    <row r="3366" spans="63:68" ht="20.100000000000001" customHeight="1" x14ac:dyDescent="0.25">
      <c r="BK3366" s="130"/>
      <c r="BL3366" s="130">
        <f t="shared" si="488"/>
        <v>18.150399999999046</v>
      </c>
      <c r="BM3366" s="147">
        <f t="shared" si="489"/>
        <v>1.1309544627159836E-2</v>
      </c>
      <c r="BN3366" s="130">
        <f t="shared" si="490"/>
        <v>2.7315026348721794E-5</v>
      </c>
      <c r="BO3366" s="130">
        <f t="shared" si="486"/>
        <v>2.7315026348721794E-5</v>
      </c>
      <c r="BP3366" s="122" t="str">
        <f t="shared" si="487"/>
        <v/>
      </c>
    </row>
    <row r="3367" spans="63:68" ht="20.100000000000001" customHeight="1" x14ac:dyDescent="0.25">
      <c r="BK3367" s="130"/>
      <c r="BL3367" s="130">
        <f t="shared" si="488"/>
        <v>18.156799999999045</v>
      </c>
      <c r="BM3367" s="147">
        <f t="shared" si="489"/>
        <v>1.1282229600811114E-2</v>
      </c>
      <c r="BN3367" s="130">
        <f t="shared" si="490"/>
        <v>2.7251761987182391E-5</v>
      </c>
      <c r="BO3367" s="130">
        <f t="shared" si="486"/>
        <v>2.7251761987182391E-5</v>
      </c>
      <c r="BP3367" s="122" t="str">
        <f t="shared" si="487"/>
        <v/>
      </c>
    </row>
    <row r="3368" spans="63:68" ht="20.100000000000001" customHeight="1" x14ac:dyDescent="0.25">
      <c r="BK3368" s="130"/>
      <c r="BL3368" s="130">
        <f t="shared" si="488"/>
        <v>18.163199999999044</v>
      </c>
      <c r="BM3368" s="147">
        <f t="shared" si="489"/>
        <v>1.1254977838823932E-2</v>
      </c>
      <c r="BN3368" s="130">
        <f t="shared" si="490"/>
        <v>2.7188635710070561E-5</v>
      </c>
      <c r="BO3368" s="130">
        <f t="shared" si="486"/>
        <v>2.7188635710070561E-5</v>
      </c>
      <c r="BP3368" s="122" t="str">
        <f t="shared" si="487"/>
        <v/>
      </c>
    </row>
    <row r="3369" spans="63:68" ht="20.100000000000001" customHeight="1" x14ac:dyDescent="0.25">
      <c r="BK3369" s="130"/>
      <c r="BL3369" s="130">
        <f t="shared" si="488"/>
        <v>18.169599999999043</v>
      </c>
      <c r="BM3369" s="147">
        <f t="shared" si="489"/>
        <v>1.1227789203113861E-2</v>
      </c>
      <c r="BN3369" s="130">
        <f t="shared" si="490"/>
        <v>2.7125647242649473E-5</v>
      </c>
      <c r="BO3369" s="130">
        <f t="shared" si="486"/>
        <v>2.7125647242649473E-5</v>
      </c>
      <c r="BP3369" s="122" t="str">
        <f t="shared" si="487"/>
        <v/>
      </c>
    </row>
    <row r="3370" spans="63:68" ht="20.100000000000001" customHeight="1" x14ac:dyDescent="0.25">
      <c r="BK3370" s="130"/>
      <c r="BL3370" s="130">
        <f t="shared" si="488"/>
        <v>18.175999999999043</v>
      </c>
      <c r="BM3370" s="147">
        <f t="shared" si="489"/>
        <v>1.1200663555871211E-2</v>
      </c>
      <c r="BN3370" s="130">
        <f t="shared" si="490"/>
        <v>2.7062796310612508E-5</v>
      </c>
      <c r="BO3370" s="130">
        <f t="shared" si="486"/>
        <v>2.7062796310612508E-5</v>
      </c>
      <c r="BP3370" s="122" t="str">
        <f t="shared" si="487"/>
        <v/>
      </c>
    </row>
    <row r="3371" spans="63:68" ht="20.100000000000001" customHeight="1" x14ac:dyDescent="0.25">
      <c r="BK3371" s="130"/>
      <c r="BL3371" s="130">
        <f t="shared" si="488"/>
        <v>18.182399999999042</v>
      </c>
      <c r="BM3371" s="147">
        <f t="shared" si="489"/>
        <v>1.1173600759560599E-2</v>
      </c>
      <c r="BN3371" s="130">
        <f t="shared" si="490"/>
        <v>2.7000082640078055E-5</v>
      </c>
      <c r="BO3371" s="130">
        <f t="shared" si="486"/>
        <v>2.7000082640078055E-5</v>
      </c>
      <c r="BP3371" s="122" t="str">
        <f t="shared" si="487"/>
        <v/>
      </c>
    </row>
    <row r="3372" spans="63:68" ht="20.100000000000001" customHeight="1" x14ac:dyDescent="0.25">
      <c r="BK3372" s="130"/>
      <c r="BL3372" s="130">
        <f t="shared" si="488"/>
        <v>18.188799999999041</v>
      </c>
      <c r="BM3372" s="147">
        <f t="shared" si="489"/>
        <v>1.1146600676920521E-2</v>
      </c>
      <c r="BN3372" s="130">
        <f t="shared" si="490"/>
        <v>2.6937505957697061E-5</v>
      </c>
      <c r="BO3372" s="130">
        <f t="shared" si="486"/>
        <v>2.6937505957697061E-5</v>
      </c>
      <c r="BP3372" s="122" t="str">
        <f t="shared" si="487"/>
        <v/>
      </c>
    </row>
    <row r="3373" spans="63:68" ht="20.100000000000001" customHeight="1" x14ac:dyDescent="0.25">
      <c r="BK3373" s="130"/>
      <c r="BL3373" s="130">
        <f t="shared" si="488"/>
        <v>18.195199999999041</v>
      </c>
      <c r="BM3373" s="147">
        <f t="shared" si="489"/>
        <v>1.1119663170962824E-2</v>
      </c>
      <c r="BN3373" s="130">
        <f t="shared" si="490"/>
        <v>2.6875065990509053E-5</v>
      </c>
      <c r="BO3373" s="130">
        <f t="shared" si="486"/>
        <v>2.6875065990509053E-5</v>
      </c>
      <c r="BP3373" s="122" t="str">
        <f t="shared" si="487"/>
        <v/>
      </c>
    </row>
    <row r="3374" spans="63:68" ht="20.100000000000001" customHeight="1" x14ac:dyDescent="0.25">
      <c r="BK3374" s="130"/>
      <c r="BL3374" s="130">
        <f t="shared" si="488"/>
        <v>18.20159999999904</v>
      </c>
      <c r="BM3374" s="147">
        <f t="shared" si="489"/>
        <v>1.1092788104972315E-2</v>
      </c>
      <c r="BN3374" s="130">
        <f t="shared" si="490"/>
        <v>2.681276246603928E-5</v>
      </c>
      <c r="BO3374" s="130">
        <f t="shared" si="486"/>
        <v>2.681276246603928E-5</v>
      </c>
      <c r="BP3374" s="122" t="str">
        <f t="shared" si="487"/>
        <v/>
      </c>
    </row>
    <row r="3375" spans="63:68" ht="20.100000000000001" customHeight="1" x14ac:dyDescent="0.25">
      <c r="BK3375" s="130"/>
      <c r="BL3375" s="130">
        <f t="shared" si="488"/>
        <v>18.207999999999039</v>
      </c>
      <c r="BM3375" s="147">
        <f t="shared" si="489"/>
        <v>1.1065975342506276E-2</v>
      </c>
      <c r="BN3375" s="130">
        <f t="shared" si="490"/>
        <v>2.6750595112323E-5</v>
      </c>
      <c r="BO3375" s="130">
        <f t="shared" si="486"/>
        <v>2.6750595112323E-5</v>
      </c>
      <c r="BP3375" s="122" t="str">
        <f t="shared" si="487"/>
        <v/>
      </c>
    </row>
    <row r="3376" spans="63:68" ht="20.100000000000001" customHeight="1" x14ac:dyDescent="0.25">
      <c r="BK3376" s="130"/>
      <c r="BL3376" s="130">
        <f t="shared" si="488"/>
        <v>18.214399999999038</v>
      </c>
      <c r="BM3376" s="147">
        <f t="shared" si="489"/>
        <v>1.1039224747393953E-2</v>
      </c>
      <c r="BN3376" s="130">
        <f t="shared" si="490"/>
        <v>2.6688563657744149E-5</v>
      </c>
      <c r="BO3376" s="130">
        <f t="shared" si="486"/>
        <v>2.6688563657744149E-5</v>
      </c>
      <c r="BP3376" s="122" t="str">
        <f t="shared" si="487"/>
        <v/>
      </c>
    </row>
    <row r="3377" spans="63:68" ht="20.100000000000001" customHeight="1" x14ac:dyDescent="0.25">
      <c r="BK3377" s="130"/>
      <c r="BL3377" s="130">
        <f t="shared" si="488"/>
        <v>18.220799999999038</v>
      </c>
      <c r="BM3377" s="147">
        <f t="shared" si="489"/>
        <v>1.1012536183736208E-2</v>
      </c>
      <c r="BN3377" s="130">
        <f t="shared" si="490"/>
        <v>2.6626667831255654E-5</v>
      </c>
      <c r="BO3377" s="130">
        <f t="shared" si="486"/>
        <v>2.6626667831255654E-5</v>
      </c>
      <c r="BP3377" s="122" t="str">
        <f t="shared" si="487"/>
        <v/>
      </c>
    </row>
    <row r="3378" spans="63:68" ht="20.100000000000001" customHeight="1" x14ac:dyDescent="0.25">
      <c r="BK3378" s="130"/>
      <c r="BL3378" s="130">
        <f t="shared" si="488"/>
        <v>18.227199999999037</v>
      </c>
      <c r="BM3378" s="147">
        <f t="shared" si="489"/>
        <v>1.0985909515904953E-2</v>
      </c>
      <c r="BN3378" s="130">
        <f t="shared" si="490"/>
        <v>2.656490736216259E-5</v>
      </c>
      <c r="BO3378" s="130">
        <f t="shared" si="486"/>
        <v>2.656490736216259E-5</v>
      </c>
      <c r="BP3378" s="122" t="str">
        <f t="shared" si="487"/>
        <v/>
      </c>
    </row>
    <row r="3379" spans="63:68" ht="20.100000000000001" customHeight="1" x14ac:dyDescent="0.25">
      <c r="BK3379" s="130"/>
      <c r="BL3379" s="130">
        <f t="shared" si="488"/>
        <v>18.233599999999036</v>
      </c>
      <c r="BM3379" s="147">
        <f t="shared" si="489"/>
        <v>1.095934460854279E-2</v>
      </c>
      <c r="BN3379" s="130">
        <f t="shared" si="490"/>
        <v>2.6503281980345961E-5</v>
      </c>
      <c r="BO3379" s="130">
        <f t="shared" si="486"/>
        <v>2.6503281980345961E-5</v>
      </c>
      <c r="BP3379" s="122" t="str">
        <f t="shared" si="487"/>
        <v/>
      </c>
    </row>
    <row r="3380" spans="63:68" ht="20.100000000000001" customHeight="1" x14ac:dyDescent="0.25">
      <c r="BK3380" s="130"/>
      <c r="BL3380" s="130">
        <f t="shared" si="488"/>
        <v>18.239999999999036</v>
      </c>
      <c r="BM3380" s="147">
        <f t="shared" si="489"/>
        <v>1.0932841326562444E-2</v>
      </c>
      <c r="BN3380" s="130">
        <f t="shared" si="490"/>
        <v>2.6441791416016366E-5</v>
      </c>
      <c r="BO3380" s="130">
        <f t="shared" si="486"/>
        <v>2.6441791416016366E-5</v>
      </c>
      <c r="BP3380" s="122" t="str">
        <f t="shared" si="487"/>
        <v/>
      </c>
    </row>
    <row r="3381" spans="63:68" ht="20.100000000000001" customHeight="1" x14ac:dyDescent="0.25">
      <c r="BK3381" s="130"/>
      <c r="BL3381" s="130">
        <f t="shared" si="488"/>
        <v>18.246399999999035</v>
      </c>
      <c r="BM3381" s="147">
        <f t="shared" si="489"/>
        <v>1.0906399535146428E-2</v>
      </c>
      <c r="BN3381" s="130">
        <f t="shared" si="490"/>
        <v>2.6380435399970745E-5</v>
      </c>
      <c r="BO3381" s="130">
        <f t="shared" si="486"/>
        <v>2.6380435399970745E-5</v>
      </c>
      <c r="BP3381" s="122" t="str">
        <f t="shared" si="487"/>
        <v/>
      </c>
    </row>
    <row r="3382" spans="63:68" ht="20.100000000000001" customHeight="1" x14ac:dyDescent="0.25">
      <c r="BK3382" s="130"/>
      <c r="BL3382" s="130">
        <f t="shared" si="488"/>
        <v>18.252799999999034</v>
      </c>
      <c r="BM3382" s="147">
        <f t="shared" si="489"/>
        <v>1.0880019099746457E-2</v>
      </c>
      <c r="BN3382" s="130">
        <f t="shared" si="490"/>
        <v>2.6319213663311344E-5</v>
      </c>
      <c r="BO3382" s="130">
        <f t="shared" si="486"/>
        <v>2.6319213663311344E-5</v>
      </c>
      <c r="BP3382" s="122" t="str">
        <f t="shared" si="487"/>
        <v/>
      </c>
    </row>
    <row r="3383" spans="63:68" ht="20.100000000000001" customHeight="1" x14ac:dyDescent="0.25">
      <c r="BK3383" s="130"/>
      <c r="BL3383" s="130">
        <f t="shared" si="488"/>
        <v>18.259199999999034</v>
      </c>
      <c r="BM3383" s="147">
        <f t="shared" si="489"/>
        <v>1.0853699886083146E-2</v>
      </c>
      <c r="BN3383" s="130">
        <f t="shared" si="490"/>
        <v>2.6258125937740628E-5</v>
      </c>
      <c r="BO3383" s="130">
        <f t="shared" si="486"/>
        <v>2.6258125937740628E-5</v>
      </c>
      <c r="BP3383" s="122" t="str">
        <f t="shared" si="487"/>
        <v/>
      </c>
    </row>
    <row r="3384" spans="63:68" ht="20.100000000000001" customHeight="1" x14ac:dyDescent="0.25">
      <c r="BK3384" s="130"/>
      <c r="BL3384" s="130">
        <f t="shared" si="488"/>
        <v>18.265599999999033</v>
      </c>
      <c r="BM3384" s="147">
        <f t="shared" si="489"/>
        <v>1.0827441760145405E-2</v>
      </c>
      <c r="BN3384" s="130">
        <f t="shared" si="490"/>
        <v>2.6197171955313209E-5</v>
      </c>
      <c r="BO3384" s="130">
        <f t="shared" si="486"/>
        <v>2.6197171955313209E-5</v>
      </c>
      <c r="BP3384" s="122" t="str">
        <f t="shared" si="487"/>
        <v/>
      </c>
    </row>
    <row r="3385" spans="63:68" ht="20.100000000000001" customHeight="1" x14ac:dyDescent="0.25">
      <c r="BK3385" s="130"/>
      <c r="BL3385" s="130">
        <f t="shared" si="488"/>
        <v>18.271999999999032</v>
      </c>
      <c r="BM3385" s="147">
        <f t="shared" si="489"/>
        <v>1.0801244588190092E-2</v>
      </c>
      <c r="BN3385" s="130">
        <f t="shared" si="490"/>
        <v>2.6136351448586767E-5</v>
      </c>
      <c r="BO3385" s="130">
        <f t="shared" si="486"/>
        <v>2.6136351448586767E-5</v>
      </c>
      <c r="BP3385" s="122" t="str">
        <f t="shared" si="487"/>
        <v/>
      </c>
    </row>
    <row r="3386" spans="63:68" ht="20.100000000000001" customHeight="1" x14ac:dyDescent="0.25">
      <c r="BK3386" s="130"/>
      <c r="BL3386" s="130">
        <f t="shared" si="488"/>
        <v>18.278399999999031</v>
      </c>
      <c r="BM3386" s="147">
        <f t="shared" si="489"/>
        <v>1.0775108236741505E-2</v>
      </c>
      <c r="BN3386" s="130">
        <f t="shared" si="490"/>
        <v>2.6075664150554401E-5</v>
      </c>
      <c r="BO3386" s="130">
        <f t="shared" si="486"/>
        <v>2.6075664150554401E-5</v>
      </c>
      <c r="BP3386" s="122" t="str">
        <f t="shared" si="487"/>
        <v/>
      </c>
    </row>
    <row r="3387" spans="63:68" ht="20.100000000000001" customHeight="1" x14ac:dyDescent="0.25">
      <c r="BK3387" s="130"/>
      <c r="BL3387" s="130">
        <f t="shared" si="488"/>
        <v>18.284799999999031</v>
      </c>
      <c r="BM3387" s="147">
        <f t="shared" si="489"/>
        <v>1.0749032572590951E-2</v>
      </c>
      <c r="BN3387" s="130">
        <f t="shared" si="490"/>
        <v>2.6015109794655031E-5</v>
      </c>
      <c r="BO3387" s="130">
        <f t="shared" si="486"/>
        <v>2.6015109794655031E-5</v>
      </c>
      <c r="BP3387" s="122" t="str">
        <f t="shared" si="487"/>
        <v/>
      </c>
    </row>
    <row r="3388" spans="63:68" ht="20.100000000000001" customHeight="1" x14ac:dyDescent="0.25">
      <c r="BK3388" s="130"/>
      <c r="BL3388" s="130">
        <f t="shared" si="488"/>
        <v>18.29119999999903</v>
      </c>
      <c r="BM3388" s="147">
        <f t="shared" si="489"/>
        <v>1.0723017462796296E-2</v>
      </c>
      <c r="BN3388" s="130">
        <f t="shared" si="490"/>
        <v>2.5954688114858404E-5</v>
      </c>
      <c r="BO3388" s="130">
        <f t="shared" si="486"/>
        <v>2.5954688114858404E-5</v>
      </c>
      <c r="BP3388" s="122" t="str">
        <f t="shared" si="487"/>
        <v/>
      </c>
    </row>
    <row r="3389" spans="63:68" ht="20.100000000000001" customHeight="1" x14ac:dyDescent="0.25">
      <c r="BK3389" s="130"/>
      <c r="BL3389" s="130">
        <f t="shared" si="488"/>
        <v>18.297599999999029</v>
      </c>
      <c r="BM3389" s="147">
        <f t="shared" si="489"/>
        <v>1.0697062774681437E-2</v>
      </c>
      <c r="BN3389" s="130">
        <f t="shared" si="490"/>
        <v>2.5894398845401415E-5</v>
      </c>
      <c r="BO3389" s="130">
        <f t="shared" si="486"/>
        <v>2.5894398845401415E-5</v>
      </c>
      <c r="BP3389" s="122" t="str">
        <f t="shared" si="487"/>
        <v/>
      </c>
    </row>
    <row r="3390" spans="63:68" ht="20.100000000000001" customHeight="1" x14ac:dyDescent="0.25">
      <c r="BK3390" s="130"/>
      <c r="BL3390" s="130">
        <f t="shared" si="488"/>
        <v>18.303999999999029</v>
      </c>
      <c r="BM3390" s="147">
        <f t="shared" si="489"/>
        <v>1.0671168375836036E-2</v>
      </c>
      <c r="BN3390" s="130">
        <f t="shared" si="490"/>
        <v>2.5834241721195764E-5</v>
      </c>
      <c r="BO3390" s="130">
        <f t="shared" si="486"/>
        <v>2.5834241721195764E-5</v>
      </c>
      <c r="BP3390" s="122" t="str">
        <f t="shared" si="487"/>
        <v/>
      </c>
    </row>
    <row r="3391" spans="63:68" ht="20.100000000000001" customHeight="1" x14ac:dyDescent="0.25">
      <c r="BK3391" s="130"/>
      <c r="BL3391" s="130">
        <f t="shared" si="488"/>
        <v>18.310399999999028</v>
      </c>
      <c r="BM3391" s="147">
        <f t="shared" si="489"/>
        <v>1.064533413411484E-2</v>
      </c>
      <c r="BN3391" s="130">
        <f t="shared" si="490"/>
        <v>2.5774216477444586E-5</v>
      </c>
      <c r="BO3391" s="130">
        <f t="shared" si="486"/>
        <v>2.5774216477444586E-5</v>
      </c>
      <c r="BP3391" s="122" t="str">
        <f t="shared" si="487"/>
        <v/>
      </c>
    </row>
    <row r="3392" spans="63:68" ht="20.100000000000001" customHeight="1" x14ac:dyDescent="0.25">
      <c r="BK3392" s="130"/>
      <c r="BL3392" s="130">
        <f t="shared" si="488"/>
        <v>18.316799999999027</v>
      </c>
      <c r="BM3392" s="147">
        <f t="shared" si="489"/>
        <v>1.0619559917637396E-2</v>
      </c>
      <c r="BN3392" s="130">
        <f t="shared" si="490"/>
        <v>2.5714322849878374E-5</v>
      </c>
      <c r="BO3392" s="130">
        <f t="shared" si="486"/>
        <v>2.5714322849878374E-5</v>
      </c>
      <c r="BP3392" s="122" t="str">
        <f t="shared" si="487"/>
        <v/>
      </c>
    </row>
    <row r="3393" spans="63:68" ht="20.100000000000001" customHeight="1" x14ac:dyDescent="0.25">
      <c r="BK3393" s="130"/>
      <c r="BL3393" s="130">
        <f t="shared" si="488"/>
        <v>18.323199999999026</v>
      </c>
      <c r="BM3393" s="147">
        <f t="shared" si="489"/>
        <v>1.0593845594787517E-2</v>
      </c>
      <c r="BN3393" s="130">
        <f t="shared" si="490"/>
        <v>2.5654560574607521E-5</v>
      </c>
      <c r="BO3393" s="130">
        <f t="shared" si="486"/>
        <v>2.5654560574607521E-5</v>
      </c>
      <c r="BP3393" s="122" t="str">
        <f t="shared" si="487"/>
        <v/>
      </c>
    </row>
    <row r="3394" spans="63:68" ht="20.100000000000001" customHeight="1" x14ac:dyDescent="0.25">
      <c r="BK3394" s="130"/>
      <c r="BL3394" s="130">
        <f t="shared" si="488"/>
        <v>18.329599999999026</v>
      </c>
      <c r="BM3394" s="147">
        <f t="shared" si="489"/>
        <v>1.056819103421291E-2</v>
      </c>
      <c r="BN3394" s="130">
        <f t="shared" si="490"/>
        <v>2.5594929388268045E-5</v>
      </c>
      <c r="BO3394" s="130">
        <f t="shared" si="486"/>
        <v>2.5594929388268045E-5</v>
      </c>
      <c r="BP3394" s="122" t="str">
        <f t="shared" si="487"/>
        <v/>
      </c>
    </row>
    <row r="3395" spans="63:68" ht="20.100000000000001" customHeight="1" x14ac:dyDescent="0.25">
      <c r="BK3395" s="130"/>
      <c r="BL3395" s="130">
        <f t="shared" si="488"/>
        <v>18.335999999999025</v>
      </c>
      <c r="BM3395" s="147">
        <f t="shared" si="489"/>
        <v>1.0542596104824642E-2</v>
      </c>
      <c r="BN3395" s="130">
        <f t="shared" si="490"/>
        <v>2.5535429027929643E-5</v>
      </c>
      <c r="BO3395" s="130">
        <f t="shared" si="486"/>
        <v>2.5535429027929643E-5</v>
      </c>
      <c r="BP3395" s="122" t="str">
        <f t="shared" si="487"/>
        <v/>
      </c>
    </row>
    <row r="3396" spans="63:68" ht="20.100000000000001" customHeight="1" x14ac:dyDescent="0.25">
      <c r="BK3396" s="130"/>
      <c r="BL3396" s="130">
        <f t="shared" si="488"/>
        <v>18.342399999999024</v>
      </c>
      <c r="BM3396" s="147">
        <f t="shared" si="489"/>
        <v>1.0517060675796712E-2</v>
      </c>
      <c r="BN3396" s="130">
        <f t="shared" si="490"/>
        <v>2.5476059231085285E-5</v>
      </c>
      <c r="BO3396" s="130">
        <f t="shared" si="486"/>
        <v>2.5476059231085285E-5</v>
      </c>
      <c r="BP3396" s="122" t="str">
        <f t="shared" si="487"/>
        <v/>
      </c>
    </row>
    <row r="3397" spans="63:68" ht="20.100000000000001" customHeight="1" x14ac:dyDescent="0.25">
      <c r="BK3397" s="130"/>
      <c r="BL3397" s="130">
        <f t="shared" si="488"/>
        <v>18.348799999999024</v>
      </c>
      <c r="BM3397" s="147">
        <f t="shared" si="489"/>
        <v>1.0491584616565627E-2</v>
      </c>
      <c r="BN3397" s="130">
        <f t="shared" si="490"/>
        <v>2.5416819735644275E-5</v>
      </c>
      <c r="BO3397" s="130">
        <f t="shared" si="486"/>
        <v>2.5416819735644275E-5</v>
      </c>
      <c r="BP3397" s="122" t="str">
        <f t="shared" si="487"/>
        <v/>
      </c>
    </row>
    <row r="3398" spans="63:68" ht="20.100000000000001" customHeight="1" x14ac:dyDescent="0.25">
      <c r="BK3398" s="130"/>
      <c r="BL3398" s="130">
        <f t="shared" si="488"/>
        <v>18.355199999999023</v>
      </c>
      <c r="BM3398" s="147">
        <f t="shared" si="489"/>
        <v>1.0466167796829982E-2</v>
      </c>
      <c r="BN3398" s="130">
        <f t="shared" si="490"/>
        <v>2.5357710280043272E-5</v>
      </c>
      <c r="BO3398" s="130">
        <f t="shared" si="486"/>
        <v>2.5357710280043272E-5</v>
      </c>
      <c r="BP3398" s="122" t="str">
        <f t="shared" si="487"/>
        <v/>
      </c>
    </row>
    <row r="3399" spans="63:68" ht="20.100000000000001" customHeight="1" x14ac:dyDescent="0.25">
      <c r="BK3399" s="130"/>
      <c r="BL3399" s="130">
        <f t="shared" si="488"/>
        <v>18.361599999999022</v>
      </c>
      <c r="BM3399" s="147">
        <f t="shared" si="489"/>
        <v>1.0440810086549939E-2</v>
      </c>
      <c r="BN3399" s="130">
        <f t="shared" si="490"/>
        <v>2.52987306031318E-5</v>
      </c>
      <c r="BO3399" s="130">
        <f t="shared" si="486"/>
        <v>2.52987306031318E-5</v>
      </c>
      <c r="BP3399" s="122" t="str">
        <f t="shared" si="487"/>
        <v/>
      </c>
    </row>
    <row r="3400" spans="63:68" ht="20.100000000000001" customHeight="1" x14ac:dyDescent="0.25">
      <c r="BK3400" s="130"/>
      <c r="BL3400" s="130">
        <f t="shared" si="488"/>
        <v>18.367999999999022</v>
      </c>
      <c r="BM3400" s="147">
        <f t="shared" si="489"/>
        <v>1.0415511355946807E-2</v>
      </c>
      <c r="BN3400" s="130">
        <f t="shared" si="490"/>
        <v>2.5239880444144491E-5</v>
      </c>
      <c r="BO3400" s="130">
        <f t="shared" si="486"/>
        <v>2.5239880444144491E-5</v>
      </c>
      <c r="BP3400" s="122" t="str">
        <f t="shared" si="487"/>
        <v/>
      </c>
    </row>
    <row r="3401" spans="63:68" ht="20.100000000000001" customHeight="1" x14ac:dyDescent="0.25">
      <c r="BK3401" s="130"/>
      <c r="BL3401" s="130">
        <f t="shared" si="488"/>
        <v>18.374399999999021</v>
      </c>
      <c r="BM3401" s="147">
        <f t="shared" si="489"/>
        <v>1.0390271475502663E-2</v>
      </c>
      <c r="BN3401" s="130">
        <f t="shared" si="490"/>
        <v>2.5181159542888437E-5</v>
      </c>
      <c r="BO3401" s="130">
        <f t="shared" si="486"/>
        <v>2.5181159542888437E-5</v>
      </c>
      <c r="BP3401" s="122" t="str">
        <f t="shared" si="487"/>
        <v/>
      </c>
    </row>
    <row r="3402" spans="63:68" ht="20.100000000000001" customHeight="1" x14ac:dyDescent="0.25">
      <c r="BK3402" s="130"/>
      <c r="BL3402" s="130">
        <f t="shared" si="488"/>
        <v>18.38079999999902</v>
      </c>
      <c r="BM3402" s="147">
        <f t="shared" si="489"/>
        <v>1.0365090315959774E-2</v>
      </c>
      <c r="BN3402" s="130">
        <f t="shared" si="490"/>
        <v>2.5122567639498591E-5</v>
      </c>
      <c r="BO3402" s="130">
        <f t="shared" si="486"/>
        <v>2.5122567639498591E-5</v>
      </c>
      <c r="BP3402" s="122" t="str">
        <f t="shared" si="487"/>
        <v/>
      </c>
    </row>
    <row r="3403" spans="63:68" ht="20.100000000000001" customHeight="1" x14ac:dyDescent="0.25">
      <c r="BK3403" s="130"/>
      <c r="BL3403" s="130">
        <f t="shared" si="488"/>
        <v>18.387199999999019</v>
      </c>
      <c r="BM3403" s="147">
        <f t="shared" si="489"/>
        <v>1.0339967748320276E-2</v>
      </c>
      <c r="BN3403" s="130">
        <f t="shared" si="490"/>
        <v>2.5064104474604304E-5</v>
      </c>
      <c r="BO3403" s="130">
        <f t="shared" si="486"/>
        <v>2.5064104474604304E-5</v>
      </c>
      <c r="BP3403" s="122" t="str">
        <f t="shared" si="487"/>
        <v/>
      </c>
    </row>
    <row r="3404" spans="63:68" ht="20.100000000000001" customHeight="1" x14ac:dyDescent="0.25">
      <c r="BK3404" s="130"/>
      <c r="BL3404" s="130">
        <f t="shared" si="488"/>
        <v>18.393599999999019</v>
      </c>
      <c r="BM3404" s="147">
        <f t="shared" si="489"/>
        <v>1.0314903643845671E-2</v>
      </c>
      <c r="BN3404" s="130">
        <f t="shared" si="490"/>
        <v>2.5005769789256463E-5</v>
      </c>
      <c r="BO3404" s="130">
        <f t="shared" si="486"/>
        <v>2.5005769789256463E-5</v>
      </c>
      <c r="BP3404" s="122" t="str">
        <f t="shared" si="487"/>
        <v/>
      </c>
    </row>
    <row r="3405" spans="63:68" ht="20.100000000000001" customHeight="1" x14ac:dyDescent="0.25">
      <c r="BK3405" s="130"/>
      <c r="BL3405" s="130">
        <f t="shared" si="488"/>
        <v>18.399999999999018</v>
      </c>
      <c r="BM3405" s="147">
        <f t="shared" si="489"/>
        <v>1.0289897874056415E-2</v>
      </c>
      <c r="BN3405" s="130">
        <f t="shared" si="490"/>
        <v>2.4947563325019434E-5</v>
      </c>
      <c r="BO3405" s="130">
        <f t="shared" si="486"/>
        <v>2.4947563325019434E-5</v>
      </c>
      <c r="BP3405" s="122" t="str">
        <f t="shared" si="487"/>
        <v/>
      </c>
    </row>
    <row r="3406" spans="63:68" ht="20.100000000000001" customHeight="1" x14ac:dyDescent="0.25">
      <c r="BK3406" s="130"/>
      <c r="BL3406" s="130">
        <f t="shared" si="488"/>
        <v>18.406399999999017</v>
      </c>
      <c r="BM3406" s="147">
        <f t="shared" si="489"/>
        <v>1.0264950310731396E-2</v>
      </c>
      <c r="BN3406" s="130">
        <f t="shared" si="490"/>
        <v>2.4889484823806263E-5</v>
      </c>
      <c r="BO3406" s="130">
        <f t="shared" si="486"/>
        <v>2.4889484823806263E-5</v>
      </c>
      <c r="BP3406" s="122" t="str">
        <f t="shared" si="487"/>
        <v/>
      </c>
    </row>
    <row r="3407" spans="63:68" ht="20.100000000000001" customHeight="1" x14ac:dyDescent="0.25">
      <c r="BK3407" s="130"/>
      <c r="BL3407" s="130">
        <f t="shared" si="488"/>
        <v>18.412799999999017</v>
      </c>
      <c r="BM3407" s="147">
        <f t="shared" si="489"/>
        <v>1.0240060825907589E-2</v>
      </c>
      <c r="BN3407" s="130">
        <f t="shared" si="490"/>
        <v>2.4831534028020921E-5</v>
      </c>
      <c r="BO3407" s="130">
        <f t="shared" si="486"/>
        <v>2.4831534028020921E-5</v>
      </c>
      <c r="BP3407" s="122" t="str">
        <f t="shared" si="487"/>
        <v/>
      </c>
    </row>
    <row r="3408" spans="63:68" ht="20.100000000000001" customHeight="1" x14ac:dyDescent="0.25">
      <c r="BK3408" s="130"/>
      <c r="BL3408" s="130">
        <f t="shared" si="488"/>
        <v>18.419199999999016</v>
      </c>
      <c r="BM3408" s="147">
        <f t="shared" si="489"/>
        <v>1.0215229291879568E-2</v>
      </c>
      <c r="BN3408" s="130">
        <f t="shared" si="490"/>
        <v>2.4773710680504532E-5</v>
      </c>
      <c r="BO3408" s="130">
        <f t="shared" si="486"/>
        <v>2.4773710680504532E-5</v>
      </c>
      <c r="BP3408" s="122" t="str">
        <f t="shared" si="487"/>
        <v/>
      </c>
    </row>
    <row r="3409" spans="63:68" ht="20.100000000000001" customHeight="1" x14ac:dyDescent="0.25">
      <c r="BK3409" s="130"/>
      <c r="BL3409" s="130">
        <f t="shared" si="488"/>
        <v>18.425599999999015</v>
      </c>
      <c r="BM3409" s="147">
        <f t="shared" si="489"/>
        <v>1.0190455581199064E-2</v>
      </c>
      <c r="BN3409" s="130">
        <f t="shared" si="490"/>
        <v>2.4716014524545776E-5</v>
      </c>
      <c r="BO3409" s="130">
        <f t="shared" si="486"/>
        <v>2.4716014524545776E-5</v>
      </c>
      <c r="BP3409" s="122" t="str">
        <f t="shared" si="487"/>
        <v/>
      </c>
    </row>
    <row r="3410" spans="63:68" ht="20.100000000000001" customHeight="1" x14ac:dyDescent="0.25">
      <c r="BK3410" s="130"/>
      <c r="BL3410" s="130">
        <f t="shared" si="488"/>
        <v>18.431999999999015</v>
      </c>
      <c r="BM3410" s="147">
        <f t="shared" si="489"/>
        <v>1.0165739566674518E-2</v>
      </c>
      <c r="BN3410" s="130">
        <f t="shared" si="490"/>
        <v>2.4658445303860077E-5</v>
      </c>
      <c r="BO3410" s="130">
        <f t="shared" ref="BO3410:BO3473" si="491">IF(BM3410&lt;(1-$BK$534),BN3410,"")</f>
        <v>2.4658445303860077E-5</v>
      </c>
      <c r="BP3410" s="122" t="str">
        <f t="shared" ref="BP3410:BP3473" si="492">IF(BM3410&lt;(1-$BK$540),BN3410,"")</f>
        <v/>
      </c>
    </row>
    <row r="3411" spans="63:68" ht="20.100000000000001" customHeight="1" x14ac:dyDescent="0.25">
      <c r="BK3411" s="130"/>
      <c r="BL3411" s="130">
        <f t="shared" ref="BL3411:BL3474" si="493">BL3410+$BO$526</f>
        <v>18.438399999999014</v>
      </c>
      <c r="BM3411" s="147">
        <f t="shared" ref="BM3411:BM3474" si="494">_xlfn.CHISQ.DIST.RT(BL3411,7)</f>
        <v>1.0141081121370658E-2</v>
      </c>
      <c r="BN3411" s="130">
        <f t="shared" ref="BN3411:BN3474" si="495">BM3411-BM3412</f>
        <v>2.460100276261909E-5</v>
      </c>
      <c r="BO3411" s="130">
        <f t="shared" si="491"/>
        <v>2.460100276261909E-5</v>
      </c>
      <c r="BP3411" s="122" t="str">
        <f t="shared" si="492"/>
        <v/>
      </c>
    </row>
    <row r="3412" spans="63:68" ht="20.100000000000001" customHeight="1" x14ac:dyDescent="0.25">
      <c r="BK3412" s="130"/>
      <c r="BL3412" s="130">
        <f t="shared" si="493"/>
        <v>18.444799999999013</v>
      </c>
      <c r="BM3412" s="147">
        <f t="shared" si="494"/>
        <v>1.0116480118608039E-2</v>
      </c>
      <c r="BN3412" s="130">
        <f t="shared" si="495"/>
        <v>2.4543686645429885E-5</v>
      </c>
      <c r="BO3412" s="130">
        <f t="shared" si="491"/>
        <v>2.4543686645429885E-5</v>
      </c>
      <c r="BP3412" s="122" t="str">
        <f t="shared" si="492"/>
        <v/>
      </c>
    </row>
    <row r="3413" spans="63:68" ht="20.100000000000001" customHeight="1" x14ac:dyDescent="0.25">
      <c r="BK3413" s="130"/>
      <c r="BL3413" s="130">
        <f t="shared" si="493"/>
        <v>18.451199999999012</v>
      </c>
      <c r="BM3413" s="147">
        <f t="shared" si="494"/>
        <v>1.0091936431962609E-2</v>
      </c>
      <c r="BN3413" s="130">
        <f t="shared" si="495"/>
        <v>2.4486496697308929E-5</v>
      </c>
      <c r="BO3413" s="130">
        <f t="shared" si="491"/>
        <v>2.4486496697308929E-5</v>
      </c>
      <c r="BP3413" s="122" t="str">
        <f t="shared" si="492"/>
        <v/>
      </c>
    </row>
    <row r="3414" spans="63:68" ht="20.100000000000001" customHeight="1" x14ac:dyDescent="0.25">
      <c r="BK3414" s="130"/>
      <c r="BL3414" s="130">
        <f t="shared" si="493"/>
        <v>18.457599999999012</v>
      </c>
      <c r="BM3414" s="147">
        <f t="shared" si="494"/>
        <v>1.00674499352653E-2</v>
      </c>
      <c r="BN3414" s="130">
        <f t="shared" si="495"/>
        <v>2.4429432663753206E-5</v>
      </c>
      <c r="BO3414" s="130">
        <f t="shared" si="491"/>
        <v>2.4429432663753206E-5</v>
      </c>
      <c r="BP3414" s="122" t="str">
        <f t="shared" si="492"/>
        <v/>
      </c>
    </row>
    <row r="3415" spans="63:68" ht="20.100000000000001" customHeight="1" x14ac:dyDescent="0.25">
      <c r="BK3415" s="130"/>
      <c r="BL3415" s="130">
        <f t="shared" si="493"/>
        <v>18.463999999999011</v>
      </c>
      <c r="BM3415" s="147">
        <f t="shared" si="494"/>
        <v>1.0043020502601547E-2</v>
      </c>
      <c r="BN3415" s="130">
        <f t="shared" si="495"/>
        <v>2.4372494290731544E-5</v>
      </c>
      <c r="BO3415" s="130">
        <f t="shared" si="491"/>
        <v>2.4372494290731544E-5</v>
      </c>
      <c r="BP3415" s="122" t="str">
        <f t="shared" si="492"/>
        <v/>
      </c>
    </row>
    <row r="3416" spans="63:68" ht="20.100000000000001" customHeight="1" x14ac:dyDescent="0.25">
      <c r="BK3416" s="130"/>
      <c r="BL3416" s="130">
        <f t="shared" si="493"/>
        <v>18.47039999999901</v>
      </c>
      <c r="BM3416" s="147">
        <f t="shared" si="494"/>
        <v>1.0018648008310815E-2</v>
      </c>
      <c r="BN3416" s="130">
        <f t="shared" si="495"/>
        <v>2.4315681324500737E-5</v>
      </c>
      <c r="BO3416" s="130">
        <f t="shared" si="491"/>
        <v>2.4315681324500737E-5</v>
      </c>
      <c r="BP3416" s="122" t="str">
        <f t="shared" si="492"/>
        <v/>
      </c>
    </row>
    <row r="3417" spans="63:68" ht="20.100000000000001" customHeight="1" x14ac:dyDescent="0.25">
      <c r="BK3417" s="130"/>
      <c r="BL3417" s="130">
        <f t="shared" si="493"/>
        <v>18.47679999999901</v>
      </c>
      <c r="BM3417" s="147">
        <f t="shared" si="494"/>
        <v>9.9943323269863146E-3</v>
      </c>
      <c r="BN3417" s="130">
        <f t="shared" si="495"/>
        <v>2.4258993511947283E-5</v>
      </c>
      <c r="BO3417" s="130">
        <f t="shared" si="491"/>
        <v>2.4258993511947283E-5</v>
      </c>
      <c r="BP3417" s="122" t="str">
        <f t="shared" si="492"/>
        <v/>
      </c>
    </row>
    <row r="3418" spans="63:68" ht="20.100000000000001" customHeight="1" x14ac:dyDescent="0.25">
      <c r="BK3418" s="130"/>
      <c r="BL3418" s="130">
        <f t="shared" si="493"/>
        <v>18.483199999999009</v>
      </c>
      <c r="BM3418" s="147">
        <f t="shared" si="494"/>
        <v>9.9700733334743673E-3</v>
      </c>
      <c r="BN3418" s="130">
        <f t="shared" si="495"/>
        <v>2.4202430600266459E-5</v>
      </c>
      <c r="BO3418" s="130">
        <f t="shared" si="491"/>
        <v>2.4202430600266459E-5</v>
      </c>
      <c r="BP3418" s="122" t="str">
        <f t="shared" si="492"/>
        <v/>
      </c>
    </row>
    <row r="3419" spans="63:68" ht="20.100000000000001" customHeight="1" x14ac:dyDescent="0.25">
      <c r="BK3419" s="130"/>
      <c r="BL3419" s="130">
        <f t="shared" si="493"/>
        <v>18.489599999999008</v>
      </c>
      <c r="BM3419" s="147">
        <f t="shared" si="494"/>
        <v>9.9458709028741009E-3</v>
      </c>
      <c r="BN3419" s="130">
        <f t="shared" si="495"/>
        <v>2.4145992337153144E-5</v>
      </c>
      <c r="BO3419" s="130">
        <f t="shared" si="491"/>
        <v>2.4145992337153144E-5</v>
      </c>
      <c r="BP3419" s="122" t="str">
        <f t="shared" si="492"/>
        <v/>
      </c>
    </row>
    <row r="3420" spans="63:68" ht="20.100000000000001" customHeight="1" x14ac:dyDescent="0.25">
      <c r="BK3420" s="130"/>
      <c r="BL3420" s="130">
        <f t="shared" si="493"/>
        <v>18.495999999999007</v>
      </c>
      <c r="BM3420" s="147">
        <f t="shared" si="494"/>
        <v>9.9217249105369477E-3</v>
      </c>
      <c r="BN3420" s="130">
        <f t="shared" si="495"/>
        <v>2.4089678470675183E-5</v>
      </c>
      <c r="BO3420" s="130">
        <f t="shared" si="491"/>
        <v>2.4089678470675183E-5</v>
      </c>
      <c r="BP3420" s="122" t="str">
        <f t="shared" si="492"/>
        <v/>
      </c>
    </row>
    <row r="3421" spans="63:68" ht="20.100000000000001" customHeight="1" x14ac:dyDescent="0.25">
      <c r="BK3421" s="130"/>
      <c r="BL3421" s="130">
        <f t="shared" si="493"/>
        <v>18.502399999999007</v>
      </c>
      <c r="BM3421" s="147">
        <f t="shared" si="494"/>
        <v>9.8976352320662726E-3</v>
      </c>
      <c r="BN3421" s="130">
        <f t="shared" si="495"/>
        <v>2.403348874939655E-5</v>
      </c>
      <c r="BO3421" s="130">
        <f t="shared" si="491"/>
        <v>2.403348874939655E-5</v>
      </c>
      <c r="BP3421" s="122" t="str">
        <f t="shared" si="492"/>
        <v/>
      </c>
    </row>
    <row r="3422" spans="63:68" ht="20.100000000000001" customHeight="1" x14ac:dyDescent="0.25">
      <c r="BK3422" s="130"/>
      <c r="BL3422" s="130">
        <f t="shared" si="493"/>
        <v>18.508799999999006</v>
      </c>
      <c r="BM3422" s="147">
        <f t="shared" si="494"/>
        <v>9.873601743316876E-3</v>
      </c>
      <c r="BN3422" s="130">
        <f t="shared" si="495"/>
        <v>2.3977422922295821E-5</v>
      </c>
      <c r="BO3422" s="130">
        <f t="shared" si="491"/>
        <v>2.3977422922295821E-5</v>
      </c>
      <c r="BP3422" s="122" t="str">
        <f t="shared" si="492"/>
        <v/>
      </c>
    </row>
    <row r="3423" spans="63:68" ht="20.100000000000001" customHeight="1" x14ac:dyDescent="0.25">
      <c r="BK3423" s="130"/>
      <c r="BL3423" s="130">
        <f t="shared" si="493"/>
        <v>18.515199999999005</v>
      </c>
      <c r="BM3423" s="147">
        <f t="shared" si="494"/>
        <v>9.8496243203945802E-3</v>
      </c>
      <c r="BN3423" s="130">
        <f t="shared" si="495"/>
        <v>2.3921480738799128E-5</v>
      </c>
      <c r="BO3423" s="130">
        <f t="shared" si="491"/>
        <v>2.3921480738799128E-5</v>
      </c>
      <c r="BP3423" s="122" t="str">
        <f t="shared" si="492"/>
        <v/>
      </c>
    </row>
    <row r="3424" spans="63:68" ht="20.100000000000001" customHeight="1" x14ac:dyDescent="0.25">
      <c r="BK3424" s="130"/>
      <c r="BL3424" s="130">
        <f t="shared" si="493"/>
        <v>18.521599999999005</v>
      </c>
      <c r="BM3424" s="147">
        <f t="shared" si="494"/>
        <v>9.8257028396557811E-3</v>
      </c>
      <c r="BN3424" s="130">
        <f t="shared" si="495"/>
        <v>2.3865661948733324E-5</v>
      </c>
      <c r="BO3424" s="130">
        <f t="shared" si="491"/>
        <v>2.3865661948733324E-5</v>
      </c>
      <c r="BP3424" s="122" t="str">
        <f t="shared" si="492"/>
        <v/>
      </c>
    </row>
    <row r="3425" spans="63:68" ht="20.100000000000001" customHeight="1" x14ac:dyDescent="0.25">
      <c r="BK3425" s="130"/>
      <c r="BL3425" s="130">
        <f t="shared" si="493"/>
        <v>18.527999999999004</v>
      </c>
      <c r="BM3425" s="147">
        <f t="shared" si="494"/>
        <v>9.8018371777070477E-3</v>
      </c>
      <c r="BN3425" s="130">
        <f t="shared" si="495"/>
        <v>2.3809966302367619E-5</v>
      </c>
      <c r="BO3425" s="130">
        <f t="shared" si="491"/>
        <v>2.3809966302367619E-5</v>
      </c>
      <c r="BP3425" s="122" t="str">
        <f t="shared" si="492"/>
        <v/>
      </c>
    </row>
    <row r="3426" spans="63:68" ht="20.100000000000001" customHeight="1" x14ac:dyDescent="0.25">
      <c r="BK3426" s="130"/>
      <c r="BL3426" s="130">
        <f t="shared" si="493"/>
        <v>18.534399999999003</v>
      </c>
      <c r="BM3426" s="147">
        <f t="shared" si="494"/>
        <v>9.7780272114046801E-3</v>
      </c>
      <c r="BN3426" s="130">
        <f t="shared" si="495"/>
        <v>2.3754393550448269E-5</v>
      </c>
      <c r="BO3426" s="130">
        <f t="shared" si="491"/>
        <v>2.3754393550448269E-5</v>
      </c>
      <c r="BP3426" s="122" t="str">
        <f t="shared" si="492"/>
        <v/>
      </c>
    </row>
    <row r="3427" spans="63:68" ht="20.100000000000001" customHeight="1" x14ac:dyDescent="0.25">
      <c r="BK3427" s="130"/>
      <c r="BL3427" s="130">
        <f t="shared" si="493"/>
        <v>18.540799999999003</v>
      </c>
      <c r="BM3427" s="147">
        <f t="shared" si="494"/>
        <v>9.7542728178542319E-3</v>
      </c>
      <c r="BN3427" s="130">
        <f t="shared" si="495"/>
        <v>2.3698943444084089E-5</v>
      </c>
      <c r="BO3427" s="130">
        <f t="shared" si="491"/>
        <v>2.3698943444084089E-5</v>
      </c>
      <c r="BP3427" s="122" t="str">
        <f t="shared" si="492"/>
        <v/>
      </c>
    </row>
    <row r="3428" spans="63:68" ht="20.100000000000001" customHeight="1" x14ac:dyDescent="0.25">
      <c r="BK3428" s="130"/>
      <c r="BL3428" s="130">
        <f t="shared" si="493"/>
        <v>18.547199999999002</v>
      </c>
      <c r="BM3428" s="147">
        <f t="shared" si="494"/>
        <v>9.7305738744101478E-3</v>
      </c>
      <c r="BN3428" s="130">
        <f t="shared" si="495"/>
        <v>2.364361573487829E-5</v>
      </c>
      <c r="BO3428" s="130">
        <f t="shared" si="491"/>
        <v>2.364361573487829E-5</v>
      </c>
      <c r="BP3428" s="122" t="str">
        <f t="shared" si="492"/>
        <v/>
      </c>
    </row>
    <row r="3429" spans="63:68" ht="20.100000000000001" customHeight="1" x14ac:dyDescent="0.25">
      <c r="BK3429" s="130"/>
      <c r="BL3429" s="130">
        <f t="shared" si="493"/>
        <v>18.553599999999001</v>
      </c>
      <c r="BM3429" s="147">
        <f t="shared" si="494"/>
        <v>9.7069302586752695E-3</v>
      </c>
      <c r="BN3429" s="130">
        <f t="shared" si="495"/>
        <v>2.3588410174836538E-5</v>
      </c>
      <c r="BO3429" s="130">
        <f t="shared" si="491"/>
        <v>2.3588410174836538E-5</v>
      </c>
      <c r="BP3429" s="122" t="str">
        <f t="shared" si="492"/>
        <v/>
      </c>
    </row>
    <row r="3430" spans="63:68" ht="20.100000000000001" customHeight="1" x14ac:dyDescent="0.25">
      <c r="BK3430" s="130"/>
      <c r="BL3430" s="130">
        <f t="shared" si="493"/>
        <v>18.559999999999</v>
      </c>
      <c r="BM3430" s="147">
        <f t="shared" si="494"/>
        <v>9.6833418485004329E-3</v>
      </c>
      <c r="BN3430" s="130">
        <f t="shared" si="495"/>
        <v>2.3533326516387773E-5</v>
      </c>
      <c r="BO3430" s="130">
        <f t="shared" si="491"/>
        <v>2.3533326516387773E-5</v>
      </c>
      <c r="BP3430" s="122" t="str">
        <f t="shared" si="492"/>
        <v/>
      </c>
    </row>
    <row r="3431" spans="63:68" ht="20.100000000000001" customHeight="1" x14ac:dyDescent="0.25">
      <c r="BK3431" s="130"/>
      <c r="BL3431" s="130">
        <f t="shared" si="493"/>
        <v>18.566399999999</v>
      </c>
      <c r="BM3431" s="147">
        <f t="shared" si="494"/>
        <v>9.6598085219840452E-3</v>
      </c>
      <c r="BN3431" s="130">
        <f t="shared" si="495"/>
        <v>2.3478364512396349E-5</v>
      </c>
      <c r="BO3431" s="130">
        <f t="shared" si="491"/>
        <v>2.3478364512396349E-5</v>
      </c>
      <c r="BP3431" s="122" t="str">
        <f t="shared" si="492"/>
        <v/>
      </c>
    </row>
    <row r="3432" spans="63:68" ht="20.100000000000001" customHeight="1" x14ac:dyDescent="0.25">
      <c r="BK3432" s="130"/>
      <c r="BL3432" s="130">
        <f t="shared" si="493"/>
        <v>18.572799999998999</v>
      </c>
      <c r="BM3432" s="147">
        <f t="shared" si="494"/>
        <v>9.6363301574716488E-3</v>
      </c>
      <c r="BN3432" s="130">
        <f t="shared" si="495"/>
        <v>2.3423523916214078E-5</v>
      </c>
      <c r="BO3432" s="130">
        <f t="shared" si="491"/>
        <v>2.3423523916214078E-5</v>
      </c>
      <c r="BP3432" s="122" t="str">
        <f t="shared" si="492"/>
        <v/>
      </c>
    </row>
    <row r="3433" spans="63:68" ht="20.100000000000001" customHeight="1" x14ac:dyDescent="0.25">
      <c r="BK3433" s="130"/>
      <c r="BL3433" s="130">
        <f t="shared" si="493"/>
        <v>18.579199999998998</v>
      </c>
      <c r="BM3433" s="147">
        <f t="shared" si="494"/>
        <v>9.6129066335554347E-3</v>
      </c>
      <c r="BN3433" s="130">
        <f t="shared" si="495"/>
        <v>2.3368804481498084E-5</v>
      </c>
      <c r="BO3433" s="130">
        <f t="shared" si="491"/>
        <v>2.3368804481498084E-5</v>
      </c>
      <c r="BP3433" s="122" t="str">
        <f t="shared" si="492"/>
        <v/>
      </c>
    </row>
    <row r="3434" spans="63:68" ht="20.100000000000001" customHeight="1" x14ac:dyDescent="0.25">
      <c r="BK3434" s="130"/>
      <c r="BL3434" s="130">
        <f t="shared" si="493"/>
        <v>18.585599999998998</v>
      </c>
      <c r="BM3434" s="147">
        <f t="shared" si="494"/>
        <v>9.5895378290739366E-3</v>
      </c>
      <c r="BN3434" s="130">
        <f t="shared" si="495"/>
        <v>2.3314205962434581E-5</v>
      </c>
      <c r="BO3434" s="130">
        <f t="shared" si="491"/>
        <v>2.3314205962434581E-5</v>
      </c>
      <c r="BP3434" s="122" t="str">
        <f t="shared" si="492"/>
        <v/>
      </c>
    </row>
    <row r="3435" spans="63:68" ht="20.100000000000001" customHeight="1" x14ac:dyDescent="0.25">
      <c r="BK3435" s="130"/>
      <c r="BL3435" s="130">
        <f t="shared" si="493"/>
        <v>18.591999999998997</v>
      </c>
      <c r="BM3435" s="147">
        <f t="shared" si="494"/>
        <v>9.5662236231115021E-3</v>
      </c>
      <c r="BN3435" s="130">
        <f t="shared" si="495"/>
        <v>2.325972811366428E-5</v>
      </c>
      <c r="BO3435" s="130">
        <f t="shared" si="491"/>
        <v>2.325972811366428E-5</v>
      </c>
      <c r="BP3435" s="122" t="str">
        <f t="shared" si="492"/>
        <v/>
      </c>
    </row>
    <row r="3436" spans="63:68" ht="20.100000000000001" customHeight="1" x14ac:dyDescent="0.25">
      <c r="BK3436" s="130"/>
      <c r="BL3436" s="130">
        <f t="shared" si="493"/>
        <v>18.598399999998996</v>
      </c>
      <c r="BM3436" s="147">
        <f t="shared" si="494"/>
        <v>9.5429638949978378E-3</v>
      </c>
      <c r="BN3436" s="130">
        <f t="shared" si="495"/>
        <v>2.3205370690122795E-5</v>
      </c>
      <c r="BO3436" s="130">
        <f t="shared" si="491"/>
        <v>2.3205370690122795E-5</v>
      </c>
      <c r="BP3436" s="122" t="str">
        <f t="shared" si="492"/>
        <v/>
      </c>
    </row>
    <row r="3437" spans="63:68" ht="20.100000000000001" customHeight="1" x14ac:dyDescent="0.25">
      <c r="BK3437" s="130"/>
      <c r="BL3437" s="130">
        <f t="shared" si="493"/>
        <v>18.604799999998995</v>
      </c>
      <c r="BM3437" s="147">
        <f t="shared" si="494"/>
        <v>9.519758524307715E-3</v>
      </c>
      <c r="BN3437" s="130">
        <f t="shared" si="495"/>
        <v>2.3151133447276567E-5</v>
      </c>
      <c r="BO3437" s="130">
        <f t="shared" si="491"/>
        <v>2.3151133447276567E-5</v>
      </c>
      <c r="BP3437" s="122" t="str">
        <f t="shared" si="492"/>
        <v/>
      </c>
    </row>
    <row r="3438" spans="63:68" ht="20.100000000000001" customHeight="1" x14ac:dyDescent="0.25">
      <c r="BK3438" s="130"/>
      <c r="BL3438" s="130">
        <f t="shared" si="493"/>
        <v>18.611199999998995</v>
      </c>
      <c r="BM3438" s="147">
        <f t="shared" si="494"/>
        <v>9.4966073908604384E-3</v>
      </c>
      <c r="BN3438" s="130">
        <f t="shared" si="495"/>
        <v>2.3097016141044799E-5</v>
      </c>
      <c r="BO3438" s="130">
        <f t="shared" si="491"/>
        <v>2.3097016141044799E-5</v>
      </c>
      <c r="BP3438" s="122" t="str">
        <f t="shared" si="492"/>
        <v/>
      </c>
    </row>
    <row r="3439" spans="63:68" ht="20.100000000000001" customHeight="1" x14ac:dyDescent="0.25">
      <c r="BK3439" s="130"/>
      <c r="BL3439" s="130">
        <f t="shared" si="493"/>
        <v>18.617599999998994</v>
      </c>
      <c r="BM3439" s="147">
        <f t="shared" si="494"/>
        <v>9.4735103747193936E-3</v>
      </c>
      <c r="BN3439" s="130">
        <f t="shared" si="495"/>
        <v>2.304301852767629E-5</v>
      </c>
      <c r="BO3439" s="130">
        <f t="shared" si="491"/>
        <v>2.304301852767629E-5</v>
      </c>
      <c r="BP3439" s="122" t="str">
        <f t="shared" si="492"/>
        <v/>
      </c>
    </row>
    <row r="3440" spans="63:68" ht="20.100000000000001" customHeight="1" x14ac:dyDescent="0.25">
      <c r="BK3440" s="130"/>
      <c r="BL3440" s="130">
        <f t="shared" si="493"/>
        <v>18.623999999998993</v>
      </c>
      <c r="BM3440" s="147">
        <f t="shared" si="494"/>
        <v>9.4504673561917173E-3</v>
      </c>
      <c r="BN3440" s="130">
        <f t="shared" si="495"/>
        <v>2.2989140363874339E-5</v>
      </c>
      <c r="BO3440" s="130">
        <f t="shared" si="491"/>
        <v>2.2989140363874339E-5</v>
      </c>
      <c r="BP3440" s="122" t="str">
        <f t="shared" si="492"/>
        <v/>
      </c>
    </row>
    <row r="3441" spans="63:68" ht="20.100000000000001" customHeight="1" x14ac:dyDescent="0.25">
      <c r="BK3441" s="130"/>
      <c r="BL3441" s="130">
        <f t="shared" si="493"/>
        <v>18.630399999998993</v>
      </c>
      <c r="BM3441" s="147">
        <f t="shared" si="494"/>
        <v>9.427478215827843E-3</v>
      </c>
      <c r="BN3441" s="130">
        <f t="shared" si="495"/>
        <v>2.2935381406853986E-5</v>
      </c>
      <c r="BO3441" s="130">
        <f t="shared" si="491"/>
        <v>2.2935381406853986E-5</v>
      </c>
      <c r="BP3441" s="122" t="str">
        <f t="shared" si="492"/>
        <v/>
      </c>
    </row>
    <row r="3442" spans="63:68" ht="20.100000000000001" customHeight="1" x14ac:dyDescent="0.25">
      <c r="BK3442" s="130"/>
      <c r="BL3442" s="130">
        <f t="shared" si="493"/>
        <v>18.636799999998992</v>
      </c>
      <c r="BM3442" s="147">
        <f t="shared" si="494"/>
        <v>9.404542834420989E-3</v>
      </c>
      <c r="BN3442" s="130">
        <f t="shared" si="495"/>
        <v>2.2881741414147727E-5</v>
      </c>
      <c r="BO3442" s="130">
        <f t="shared" si="491"/>
        <v>2.2881741414147727E-5</v>
      </c>
      <c r="BP3442" s="122" t="str">
        <f t="shared" si="492"/>
        <v/>
      </c>
    </row>
    <row r="3443" spans="63:68" ht="20.100000000000001" customHeight="1" x14ac:dyDescent="0.25">
      <c r="BK3443" s="130"/>
      <c r="BL3443" s="130">
        <f t="shared" si="493"/>
        <v>18.643199999998991</v>
      </c>
      <c r="BM3443" s="147">
        <f t="shared" si="494"/>
        <v>9.3816610930068413E-3</v>
      </c>
      <c r="BN3443" s="130">
        <f t="shared" si="495"/>
        <v>2.2828220143725209E-5</v>
      </c>
      <c r="BO3443" s="130">
        <f t="shared" si="491"/>
        <v>2.2828220143725209E-5</v>
      </c>
      <c r="BP3443" s="122" t="str">
        <f t="shared" si="492"/>
        <v/>
      </c>
    </row>
    <row r="3444" spans="63:68" ht="20.100000000000001" customHeight="1" x14ac:dyDescent="0.25">
      <c r="BK3444" s="130"/>
      <c r="BL3444" s="130">
        <f t="shared" si="493"/>
        <v>18.649599999998991</v>
      </c>
      <c r="BM3444" s="147">
        <f t="shared" si="494"/>
        <v>9.3588328728631161E-3</v>
      </c>
      <c r="BN3444" s="130">
        <f t="shared" si="495"/>
        <v>2.2774817354055676E-5</v>
      </c>
      <c r="BO3444" s="130">
        <f t="shared" si="491"/>
        <v>2.2774817354055676E-5</v>
      </c>
      <c r="BP3444" s="122" t="str">
        <f t="shared" si="492"/>
        <v/>
      </c>
    </row>
    <row r="3445" spans="63:68" ht="20.100000000000001" customHeight="1" x14ac:dyDescent="0.25">
      <c r="BK3445" s="130"/>
      <c r="BL3445" s="130">
        <f t="shared" si="493"/>
        <v>18.65599999999899</v>
      </c>
      <c r="BM3445" s="147">
        <f t="shared" si="494"/>
        <v>9.3360580555090604E-3</v>
      </c>
      <c r="BN3445" s="130">
        <f t="shared" si="495"/>
        <v>2.2721532803983077E-5</v>
      </c>
      <c r="BO3445" s="130">
        <f t="shared" si="491"/>
        <v>2.2721532803983077E-5</v>
      </c>
      <c r="BP3445" s="122" t="str">
        <f t="shared" si="492"/>
        <v/>
      </c>
    </row>
    <row r="3446" spans="63:68" ht="20.100000000000001" customHeight="1" x14ac:dyDescent="0.25">
      <c r="BK3446" s="130"/>
      <c r="BL3446" s="130">
        <f t="shared" si="493"/>
        <v>18.662399999998989</v>
      </c>
      <c r="BM3446" s="147">
        <f t="shared" si="494"/>
        <v>9.3133365227050773E-3</v>
      </c>
      <c r="BN3446" s="130">
        <f t="shared" si="495"/>
        <v>2.2668366252753813E-5</v>
      </c>
      <c r="BO3446" s="130">
        <f t="shared" si="491"/>
        <v>2.2668366252753813E-5</v>
      </c>
      <c r="BP3446" s="122" t="str">
        <f t="shared" si="492"/>
        <v/>
      </c>
    </row>
    <row r="3447" spans="63:68" ht="20.100000000000001" customHeight="1" x14ac:dyDescent="0.25">
      <c r="BK3447" s="130"/>
      <c r="BL3447" s="130">
        <f t="shared" si="493"/>
        <v>18.668799999998988</v>
      </c>
      <c r="BM3447" s="147">
        <f t="shared" si="494"/>
        <v>9.2906681564523235E-3</v>
      </c>
      <c r="BN3447" s="130">
        <f t="shared" si="495"/>
        <v>2.2615317460047968E-5</v>
      </c>
      <c r="BO3447" s="130">
        <f t="shared" si="491"/>
        <v>2.2615317460047968E-5</v>
      </c>
      <c r="BP3447" s="122" t="str">
        <f t="shared" si="492"/>
        <v/>
      </c>
    </row>
    <row r="3448" spans="63:68" ht="20.100000000000001" customHeight="1" x14ac:dyDescent="0.25">
      <c r="BK3448" s="130"/>
      <c r="BL3448" s="130">
        <f t="shared" si="493"/>
        <v>18.675199999998988</v>
      </c>
      <c r="BM3448" s="147">
        <f t="shared" si="494"/>
        <v>9.2680528389922755E-3</v>
      </c>
      <c r="BN3448" s="130">
        <f t="shared" si="495"/>
        <v>2.2562386185989713E-5</v>
      </c>
      <c r="BO3448" s="130">
        <f t="shared" si="491"/>
        <v>2.2562386185989713E-5</v>
      </c>
      <c r="BP3448" s="122" t="str">
        <f t="shared" si="492"/>
        <v/>
      </c>
    </row>
    <row r="3449" spans="63:68" ht="20.100000000000001" customHeight="1" x14ac:dyDescent="0.25">
      <c r="BK3449" s="130"/>
      <c r="BL3449" s="130">
        <f t="shared" si="493"/>
        <v>18.681599999998987</v>
      </c>
      <c r="BM3449" s="147">
        <f t="shared" si="494"/>
        <v>9.2454904528062858E-3</v>
      </c>
      <c r="BN3449" s="130">
        <f t="shared" si="495"/>
        <v>2.2509572191133434E-5</v>
      </c>
      <c r="BO3449" s="130">
        <f t="shared" si="491"/>
        <v>2.2509572191133434E-5</v>
      </c>
      <c r="BP3449" s="122" t="str">
        <f t="shared" si="492"/>
        <v/>
      </c>
    </row>
    <row r="3450" spans="63:68" ht="20.100000000000001" customHeight="1" x14ac:dyDescent="0.25">
      <c r="BK3450" s="130"/>
      <c r="BL3450" s="130">
        <f t="shared" si="493"/>
        <v>18.687999999998986</v>
      </c>
      <c r="BM3450" s="147">
        <f t="shared" si="494"/>
        <v>9.2229808806151524E-3</v>
      </c>
      <c r="BN3450" s="130">
        <f t="shared" si="495"/>
        <v>2.2456875236423826E-5</v>
      </c>
      <c r="BO3450" s="130">
        <f t="shared" si="491"/>
        <v>2.2456875236423826E-5</v>
      </c>
      <c r="BP3450" s="122" t="str">
        <f t="shared" si="492"/>
        <v/>
      </c>
    </row>
    <row r="3451" spans="63:68" ht="20.100000000000001" customHeight="1" x14ac:dyDescent="0.25">
      <c r="BK3451" s="130"/>
      <c r="BL3451" s="130">
        <f t="shared" si="493"/>
        <v>18.694399999998986</v>
      </c>
      <c r="BM3451" s="147">
        <f t="shared" si="494"/>
        <v>9.2005240053787286E-3</v>
      </c>
      <c r="BN3451" s="130">
        <f t="shared" si="495"/>
        <v>2.2404295083204573E-5</v>
      </c>
      <c r="BO3451" s="130">
        <f t="shared" si="491"/>
        <v>2.2404295083204573E-5</v>
      </c>
      <c r="BP3451" s="122" t="str">
        <f t="shared" si="492"/>
        <v/>
      </c>
    </row>
    <row r="3452" spans="63:68" ht="20.100000000000001" customHeight="1" x14ac:dyDescent="0.25">
      <c r="BK3452" s="130"/>
      <c r="BL3452" s="130">
        <f t="shared" si="493"/>
        <v>18.700799999998985</v>
      </c>
      <c r="BM3452" s="147">
        <f t="shared" si="494"/>
        <v>9.178119710295524E-3</v>
      </c>
      <c r="BN3452" s="130">
        <f t="shared" si="495"/>
        <v>2.2351831493294672E-5</v>
      </c>
      <c r="BO3452" s="130">
        <f t="shared" si="491"/>
        <v>2.2351831493294672E-5</v>
      </c>
      <c r="BP3452" s="122" t="str">
        <f t="shared" si="492"/>
        <v/>
      </c>
    </row>
    <row r="3453" spans="63:68" ht="20.100000000000001" customHeight="1" x14ac:dyDescent="0.25">
      <c r="BK3453" s="130"/>
      <c r="BL3453" s="130">
        <f t="shared" si="493"/>
        <v>18.707199999998984</v>
      </c>
      <c r="BM3453" s="147">
        <f t="shared" si="494"/>
        <v>9.1557678788022293E-3</v>
      </c>
      <c r="BN3453" s="130">
        <f t="shared" si="495"/>
        <v>2.2299484228913841E-5</v>
      </c>
      <c r="BO3453" s="130">
        <f t="shared" si="491"/>
        <v>2.2299484228913841E-5</v>
      </c>
      <c r="BP3453" s="122" t="str">
        <f t="shared" si="492"/>
        <v/>
      </c>
    </row>
    <row r="3454" spans="63:68" ht="20.100000000000001" customHeight="1" x14ac:dyDescent="0.25">
      <c r="BK3454" s="130"/>
      <c r="BL3454" s="130">
        <f t="shared" si="493"/>
        <v>18.713599999998983</v>
      </c>
      <c r="BM3454" s="147">
        <f t="shared" si="494"/>
        <v>9.1334683945733155E-3</v>
      </c>
      <c r="BN3454" s="130">
        <f t="shared" si="495"/>
        <v>2.2247253052666907E-5</v>
      </c>
      <c r="BO3454" s="130">
        <f t="shared" si="491"/>
        <v>2.2247253052666907E-5</v>
      </c>
      <c r="BP3454" s="122" t="str">
        <f t="shared" si="492"/>
        <v/>
      </c>
    </row>
    <row r="3455" spans="63:68" ht="20.100000000000001" customHeight="1" x14ac:dyDescent="0.25">
      <c r="BK3455" s="130"/>
      <c r="BL3455" s="130">
        <f t="shared" si="493"/>
        <v>18.719999999998983</v>
      </c>
      <c r="BM3455" s="147">
        <f t="shared" si="494"/>
        <v>9.1112211415206486E-3</v>
      </c>
      <c r="BN3455" s="130">
        <f t="shared" si="495"/>
        <v>2.219513772765136E-5</v>
      </c>
      <c r="BO3455" s="130">
        <f t="shared" si="491"/>
        <v>2.219513772765136E-5</v>
      </c>
      <c r="BP3455" s="122" t="str">
        <f t="shared" si="492"/>
        <v/>
      </c>
    </row>
    <row r="3456" spans="63:68" ht="20.100000000000001" customHeight="1" x14ac:dyDescent="0.25">
      <c r="BK3456" s="130"/>
      <c r="BL3456" s="130">
        <f t="shared" si="493"/>
        <v>18.726399999998982</v>
      </c>
      <c r="BM3456" s="147">
        <f t="shared" si="494"/>
        <v>9.0890260037929972E-3</v>
      </c>
      <c r="BN3456" s="130">
        <f t="shared" si="495"/>
        <v>2.2143138017302957E-5</v>
      </c>
      <c r="BO3456" s="130">
        <f t="shared" si="491"/>
        <v>2.2143138017302957E-5</v>
      </c>
      <c r="BP3456" s="122" t="str">
        <f t="shared" si="492"/>
        <v/>
      </c>
    </row>
    <row r="3457" spans="63:68" ht="20.100000000000001" customHeight="1" x14ac:dyDescent="0.25">
      <c r="BK3457" s="130"/>
      <c r="BL3457" s="130">
        <f t="shared" si="493"/>
        <v>18.732799999998981</v>
      </c>
      <c r="BM3457" s="147">
        <f t="shared" si="494"/>
        <v>9.0668828657756943E-3</v>
      </c>
      <c r="BN3457" s="130">
        <f t="shared" si="495"/>
        <v>2.2091253685484202E-5</v>
      </c>
      <c r="BO3457" s="130">
        <f t="shared" si="491"/>
        <v>2.2091253685484202E-5</v>
      </c>
      <c r="BP3457" s="122" t="str">
        <f t="shared" si="492"/>
        <v/>
      </c>
    </row>
    <row r="3458" spans="63:68" ht="20.100000000000001" customHeight="1" x14ac:dyDescent="0.25">
      <c r="BK3458" s="130"/>
      <c r="BL3458" s="130">
        <f t="shared" si="493"/>
        <v>18.739199999998981</v>
      </c>
      <c r="BM3458" s="147">
        <f t="shared" si="494"/>
        <v>9.0447916120902101E-3</v>
      </c>
      <c r="BN3458" s="130">
        <f t="shared" si="495"/>
        <v>2.2039484496548523E-5</v>
      </c>
      <c r="BO3458" s="130">
        <f t="shared" si="491"/>
        <v>2.2039484496548523E-5</v>
      </c>
      <c r="BP3458" s="122" t="str">
        <f t="shared" si="492"/>
        <v/>
      </c>
    </row>
    <row r="3459" spans="63:68" ht="20.100000000000001" customHeight="1" x14ac:dyDescent="0.25">
      <c r="BK3459" s="130"/>
      <c r="BL3459" s="130">
        <f t="shared" si="493"/>
        <v>18.74559999999898</v>
      </c>
      <c r="BM3459" s="147">
        <f t="shared" si="494"/>
        <v>9.0227521275936615E-3</v>
      </c>
      <c r="BN3459" s="130">
        <f t="shared" si="495"/>
        <v>2.1987830215189352E-5</v>
      </c>
      <c r="BO3459" s="130">
        <f t="shared" si="491"/>
        <v>2.1987830215189352E-5</v>
      </c>
      <c r="BP3459" s="122" t="str">
        <f t="shared" si="492"/>
        <v/>
      </c>
    </row>
    <row r="3460" spans="63:68" ht="20.100000000000001" customHeight="1" x14ac:dyDescent="0.25">
      <c r="BK3460" s="130"/>
      <c r="BL3460" s="130">
        <f t="shared" si="493"/>
        <v>18.751999999998979</v>
      </c>
      <c r="BM3460" s="147">
        <f t="shared" si="494"/>
        <v>9.0007642973784722E-3</v>
      </c>
      <c r="BN3460" s="130">
        <f t="shared" si="495"/>
        <v>2.1936290606535541E-5</v>
      </c>
      <c r="BO3460" s="130">
        <f t="shared" si="491"/>
        <v>2.1936290606535541E-5</v>
      </c>
      <c r="BP3460" s="122" t="str">
        <f t="shared" si="492"/>
        <v/>
      </c>
    </row>
    <row r="3461" spans="63:68" ht="20.100000000000001" customHeight="1" x14ac:dyDescent="0.25">
      <c r="BK3461" s="130"/>
      <c r="BL3461" s="130">
        <f t="shared" si="493"/>
        <v>18.758399999998979</v>
      </c>
      <c r="BM3461" s="147">
        <f t="shared" si="494"/>
        <v>8.9788280067719366E-3</v>
      </c>
      <c r="BN3461" s="130">
        <f t="shared" si="495"/>
        <v>2.1884865436151354E-5</v>
      </c>
      <c r="BO3461" s="130">
        <f t="shared" si="491"/>
        <v>2.1884865436151354E-5</v>
      </c>
      <c r="BP3461" s="122" t="str">
        <f t="shared" si="492"/>
        <v/>
      </c>
    </row>
    <row r="3462" spans="63:68" ht="20.100000000000001" customHeight="1" x14ac:dyDescent="0.25">
      <c r="BK3462" s="130"/>
      <c r="BL3462" s="130">
        <f t="shared" si="493"/>
        <v>18.764799999998978</v>
      </c>
      <c r="BM3462" s="147">
        <f t="shared" si="494"/>
        <v>8.9569431413357853E-3</v>
      </c>
      <c r="BN3462" s="130">
        <f t="shared" si="495"/>
        <v>2.1833554469982697E-5</v>
      </c>
      <c r="BO3462" s="130">
        <f t="shared" si="491"/>
        <v>2.1833554469982697E-5</v>
      </c>
      <c r="BP3462" s="122" t="str">
        <f t="shared" si="492"/>
        <v/>
      </c>
    </row>
    <row r="3463" spans="63:68" ht="20.100000000000001" customHeight="1" x14ac:dyDescent="0.25">
      <c r="BK3463" s="130"/>
      <c r="BL3463" s="130">
        <f t="shared" si="493"/>
        <v>18.771199999998977</v>
      </c>
      <c r="BM3463" s="147">
        <f t="shared" si="494"/>
        <v>8.9351095868658026E-3</v>
      </c>
      <c r="BN3463" s="130">
        <f t="shared" si="495"/>
        <v>2.1782357474416092E-5</v>
      </c>
      <c r="BO3463" s="130">
        <f t="shared" si="491"/>
        <v>2.1782357474416092E-5</v>
      </c>
      <c r="BP3463" s="122" t="str">
        <f t="shared" si="492"/>
        <v/>
      </c>
    </row>
    <row r="3464" spans="63:68" ht="20.100000000000001" customHeight="1" x14ac:dyDescent="0.25">
      <c r="BK3464" s="130"/>
      <c r="BL3464" s="130">
        <f t="shared" si="493"/>
        <v>18.777599999998976</v>
      </c>
      <c r="BM3464" s="147">
        <f t="shared" si="494"/>
        <v>8.9133272293913865E-3</v>
      </c>
      <c r="BN3464" s="130">
        <f t="shared" si="495"/>
        <v>2.1731274216249194E-5</v>
      </c>
      <c r="BO3464" s="130">
        <f t="shared" si="491"/>
        <v>2.1731274216249194E-5</v>
      </c>
      <c r="BP3464" s="122" t="str">
        <f t="shared" si="492"/>
        <v/>
      </c>
    </row>
    <row r="3465" spans="63:68" ht="20.100000000000001" customHeight="1" x14ac:dyDescent="0.25">
      <c r="BK3465" s="130"/>
      <c r="BL3465" s="130">
        <f t="shared" si="493"/>
        <v>18.783999999998976</v>
      </c>
      <c r="BM3465" s="147">
        <f t="shared" si="494"/>
        <v>8.8915959551751373E-3</v>
      </c>
      <c r="BN3465" s="130">
        <f t="shared" si="495"/>
        <v>2.1680304462676908E-5</v>
      </c>
      <c r="BO3465" s="130">
        <f t="shared" si="491"/>
        <v>2.1680304462676908E-5</v>
      </c>
      <c r="BP3465" s="122" t="str">
        <f t="shared" si="492"/>
        <v/>
      </c>
    </row>
    <row r="3466" spans="63:68" ht="20.100000000000001" customHeight="1" x14ac:dyDescent="0.25">
      <c r="BK3466" s="130"/>
      <c r="BL3466" s="130">
        <f t="shared" si="493"/>
        <v>18.790399999998975</v>
      </c>
      <c r="BM3466" s="147">
        <f t="shared" si="494"/>
        <v>8.8699156507124604E-3</v>
      </c>
      <c r="BN3466" s="130">
        <f t="shared" si="495"/>
        <v>2.1629447981341698E-5</v>
      </c>
      <c r="BO3466" s="130">
        <f t="shared" si="491"/>
        <v>2.1629447981341698E-5</v>
      </c>
      <c r="BP3466" s="122" t="str">
        <f t="shared" si="492"/>
        <v/>
      </c>
    </row>
    <row r="3467" spans="63:68" ht="20.100000000000001" customHeight="1" x14ac:dyDescent="0.25">
      <c r="BK3467" s="130"/>
      <c r="BL3467" s="130">
        <f t="shared" si="493"/>
        <v>18.796799999998974</v>
      </c>
      <c r="BM3467" s="147">
        <f t="shared" si="494"/>
        <v>8.8482862027311187E-3</v>
      </c>
      <c r="BN3467" s="130">
        <f t="shared" si="495"/>
        <v>2.1578704540232974E-5</v>
      </c>
      <c r="BO3467" s="130">
        <f t="shared" si="491"/>
        <v>2.1578704540232974E-5</v>
      </c>
      <c r="BP3467" s="122" t="str">
        <f t="shared" si="492"/>
        <v/>
      </c>
    </row>
    <row r="3468" spans="63:68" ht="20.100000000000001" customHeight="1" x14ac:dyDescent="0.25">
      <c r="BK3468" s="130"/>
      <c r="BL3468" s="130">
        <f t="shared" si="493"/>
        <v>18.803199999998974</v>
      </c>
      <c r="BM3468" s="147">
        <f t="shared" si="494"/>
        <v>8.8267074981908857E-3</v>
      </c>
      <c r="BN3468" s="130">
        <f t="shared" si="495"/>
        <v>2.1528073907808518E-5</v>
      </c>
      <c r="BO3468" s="130">
        <f t="shared" si="491"/>
        <v>2.1528073907808518E-5</v>
      </c>
      <c r="BP3468" s="122" t="str">
        <f t="shared" si="492"/>
        <v/>
      </c>
    </row>
    <row r="3469" spans="63:68" ht="20.100000000000001" customHeight="1" x14ac:dyDescent="0.25">
      <c r="BK3469" s="130"/>
      <c r="BL3469" s="130">
        <f t="shared" si="493"/>
        <v>18.809599999998973</v>
      </c>
      <c r="BM3469" s="147">
        <f t="shared" si="494"/>
        <v>8.8051794242830772E-3</v>
      </c>
      <c r="BN3469" s="130">
        <f t="shared" si="495"/>
        <v>2.1477555852947652E-5</v>
      </c>
      <c r="BO3469" s="130">
        <f t="shared" si="491"/>
        <v>2.1477555852947652E-5</v>
      </c>
      <c r="BP3469" s="122" t="str">
        <f t="shared" si="492"/>
        <v/>
      </c>
    </row>
    <row r="3470" spans="63:68" ht="20.100000000000001" customHeight="1" x14ac:dyDescent="0.25">
      <c r="BK3470" s="130"/>
      <c r="BL3470" s="130">
        <f t="shared" si="493"/>
        <v>18.815999999998972</v>
      </c>
      <c r="BM3470" s="147">
        <f t="shared" si="494"/>
        <v>8.7837018684301296E-3</v>
      </c>
      <c r="BN3470" s="130">
        <f t="shared" si="495"/>
        <v>2.1427150144867971E-5</v>
      </c>
      <c r="BO3470" s="130">
        <f t="shared" si="491"/>
        <v>2.1427150144867971E-5</v>
      </c>
      <c r="BP3470" s="122" t="str">
        <f t="shared" si="492"/>
        <v/>
      </c>
    </row>
    <row r="3471" spans="63:68" ht="20.100000000000001" customHeight="1" x14ac:dyDescent="0.25">
      <c r="BK3471" s="130"/>
      <c r="BL3471" s="130">
        <f t="shared" si="493"/>
        <v>18.822399999998972</v>
      </c>
      <c r="BM3471" s="147">
        <f t="shared" si="494"/>
        <v>8.7622747182852616E-3</v>
      </c>
      <c r="BN3471" s="130">
        <f t="shared" si="495"/>
        <v>2.1376856553277993E-5</v>
      </c>
      <c r="BO3471" s="130">
        <f t="shared" si="491"/>
        <v>2.1376856553277993E-5</v>
      </c>
      <c r="BP3471" s="122" t="str">
        <f t="shared" si="492"/>
        <v/>
      </c>
    </row>
    <row r="3472" spans="63:68" ht="20.100000000000001" customHeight="1" x14ac:dyDescent="0.25">
      <c r="BK3472" s="130"/>
      <c r="BL3472" s="130">
        <f t="shared" si="493"/>
        <v>18.828799999998971</v>
      </c>
      <c r="BM3472" s="147">
        <f t="shared" si="494"/>
        <v>8.7408978617319836E-3</v>
      </c>
      <c r="BN3472" s="130">
        <f t="shared" si="495"/>
        <v>2.1326674848238386E-5</v>
      </c>
      <c r="BO3472" s="130">
        <f t="shared" si="491"/>
        <v>2.1326674848238386E-5</v>
      </c>
      <c r="BP3472" s="122" t="str">
        <f t="shared" si="492"/>
        <v/>
      </c>
    </row>
    <row r="3473" spans="63:68" ht="20.100000000000001" customHeight="1" x14ac:dyDescent="0.25">
      <c r="BK3473" s="130"/>
      <c r="BL3473" s="130">
        <f t="shared" si="493"/>
        <v>18.83519999999897</v>
      </c>
      <c r="BM3473" s="147">
        <f t="shared" si="494"/>
        <v>8.7195711868837452E-3</v>
      </c>
      <c r="BN3473" s="130">
        <f t="shared" si="495"/>
        <v>2.127660480025044E-5</v>
      </c>
      <c r="BO3473" s="130">
        <f t="shared" si="491"/>
        <v>2.127660480025044E-5</v>
      </c>
      <c r="BP3473" s="122" t="str">
        <f t="shared" si="492"/>
        <v/>
      </c>
    </row>
    <row r="3474" spans="63:68" ht="20.100000000000001" customHeight="1" x14ac:dyDescent="0.25">
      <c r="BK3474" s="130"/>
      <c r="BL3474" s="130">
        <f t="shared" si="493"/>
        <v>18.841599999998969</v>
      </c>
      <c r="BM3474" s="147">
        <f t="shared" si="494"/>
        <v>8.6982945820834948E-3</v>
      </c>
      <c r="BN3474" s="130">
        <f t="shared" si="495"/>
        <v>2.1226646180195347E-5</v>
      </c>
      <c r="BO3474" s="130">
        <f t="shared" ref="BO3474:BO3537" si="496">IF(BM3474&lt;(1-$BK$534),BN3474,"")</f>
        <v>2.1226646180195347E-5</v>
      </c>
      <c r="BP3474" s="122" t="str">
        <f t="shared" ref="BP3474:BP3537" si="497">IF(BM3474&lt;(1-$BK$540),BN3474,"")</f>
        <v/>
      </c>
    </row>
    <row r="3475" spans="63:68" ht="20.100000000000001" customHeight="1" x14ac:dyDescent="0.25">
      <c r="BK3475" s="130"/>
      <c r="BL3475" s="130">
        <f t="shared" ref="BL3475:BL3538" si="498">BL3474+$BO$526</f>
        <v>18.847999999998969</v>
      </c>
      <c r="BM3475" s="147">
        <f t="shared" ref="BM3475:BM3538" si="499">_xlfn.CHISQ.DIST.RT(BL3475,7)</f>
        <v>8.6770679359032994E-3</v>
      </c>
      <c r="BN3475" s="130">
        <f t="shared" ref="BN3475:BN3538" si="500">BM3475-BM3476</f>
        <v>2.1176798759419205E-5</v>
      </c>
      <c r="BO3475" s="130">
        <f t="shared" si="496"/>
        <v>2.1176798759419205E-5</v>
      </c>
      <c r="BP3475" s="122" t="str">
        <f t="shared" si="497"/>
        <v/>
      </c>
    </row>
    <row r="3476" spans="63:68" ht="20.100000000000001" customHeight="1" x14ac:dyDescent="0.25">
      <c r="BK3476" s="130"/>
      <c r="BL3476" s="130">
        <f t="shared" si="498"/>
        <v>18.854399999998968</v>
      </c>
      <c r="BM3476" s="147">
        <f t="shared" si="499"/>
        <v>8.6558911371438802E-3</v>
      </c>
      <c r="BN3476" s="130">
        <f t="shared" si="500"/>
        <v>2.1127062309602915E-5</v>
      </c>
      <c r="BO3476" s="130">
        <f t="shared" si="496"/>
        <v>2.1127062309602915E-5</v>
      </c>
      <c r="BP3476" s="122" t="str">
        <f t="shared" si="497"/>
        <v/>
      </c>
    </row>
    <row r="3477" spans="63:68" ht="20.100000000000001" customHeight="1" x14ac:dyDescent="0.25">
      <c r="BK3477" s="130"/>
      <c r="BL3477" s="130">
        <f t="shared" si="498"/>
        <v>18.860799999998967</v>
      </c>
      <c r="BM3477" s="147">
        <f t="shared" si="499"/>
        <v>8.6347640748342773E-3</v>
      </c>
      <c r="BN3477" s="130">
        <f t="shared" si="500"/>
        <v>2.1077436602887079E-5</v>
      </c>
      <c r="BO3477" s="130">
        <f t="shared" si="496"/>
        <v>2.1077436602887079E-5</v>
      </c>
      <c r="BP3477" s="122" t="str">
        <f t="shared" si="497"/>
        <v/>
      </c>
    </row>
    <row r="3478" spans="63:68" ht="20.100000000000001" customHeight="1" x14ac:dyDescent="0.25">
      <c r="BK3478" s="130"/>
      <c r="BL3478" s="130">
        <f t="shared" si="498"/>
        <v>18.867199999998967</v>
      </c>
      <c r="BM3478" s="147">
        <f t="shared" si="499"/>
        <v>8.6136866382313902E-3</v>
      </c>
      <c r="BN3478" s="130">
        <f t="shared" si="500"/>
        <v>2.1027921411774855E-5</v>
      </c>
      <c r="BO3478" s="130">
        <f t="shared" si="496"/>
        <v>2.1027921411774855E-5</v>
      </c>
      <c r="BP3478" s="122" t="str">
        <f t="shared" si="497"/>
        <v/>
      </c>
    </row>
    <row r="3479" spans="63:68" ht="20.100000000000001" customHeight="1" x14ac:dyDescent="0.25">
      <c r="BK3479" s="130"/>
      <c r="BL3479" s="130">
        <f t="shared" si="498"/>
        <v>18.873599999998966</v>
      </c>
      <c r="BM3479" s="147">
        <f t="shared" si="499"/>
        <v>8.5926587168196154E-3</v>
      </c>
      <c r="BN3479" s="130">
        <f t="shared" si="500"/>
        <v>2.097851650923431E-5</v>
      </c>
      <c r="BO3479" s="130">
        <f t="shared" si="496"/>
        <v>2.097851650923431E-5</v>
      </c>
      <c r="BP3479" s="122" t="str">
        <f t="shared" si="497"/>
        <v/>
      </c>
    </row>
    <row r="3480" spans="63:68" ht="20.100000000000001" customHeight="1" x14ac:dyDescent="0.25">
      <c r="BK3480" s="130"/>
      <c r="BL3480" s="130">
        <f t="shared" si="498"/>
        <v>18.879999999998965</v>
      </c>
      <c r="BM3480" s="147">
        <f t="shared" si="499"/>
        <v>8.5716802003103811E-3</v>
      </c>
      <c r="BN3480" s="130">
        <f t="shared" si="500"/>
        <v>2.0929221668587392E-5</v>
      </c>
      <c r="BO3480" s="130">
        <f t="shared" si="496"/>
        <v>2.0929221668587392E-5</v>
      </c>
      <c r="BP3480" s="122" t="str">
        <f t="shared" si="497"/>
        <v/>
      </c>
    </row>
    <row r="3481" spans="63:68" ht="20.100000000000001" customHeight="1" x14ac:dyDescent="0.25">
      <c r="BK3481" s="130"/>
      <c r="BL3481" s="130">
        <f t="shared" si="498"/>
        <v>18.886399999998964</v>
      </c>
      <c r="BM3481" s="147">
        <f t="shared" si="499"/>
        <v>8.5507509786417937E-3</v>
      </c>
      <c r="BN3481" s="130">
        <f t="shared" si="500"/>
        <v>2.0880036663572382E-5</v>
      </c>
      <c r="BO3481" s="130">
        <f t="shared" si="496"/>
        <v>2.0880036663572382E-5</v>
      </c>
      <c r="BP3481" s="122" t="str">
        <f t="shared" si="497"/>
        <v/>
      </c>
    </row>
    <row r="3482" spans="63:68" ht="20.100000000000001" customHeight="1" x14ac:dyDescent="0.25">
      <c r="BK3482" s="130"/>
      <c r="BL3482" s="130">
        <f t="shared" si="498"/>
        <v>18.892799999998964</v>
      </c>
      <c r="BM3482" s="147">
        <f t="shared" si="499"/>
        <v>8.5298709419782213E-3</v>
      </c>
      <c r="BN3482" s="130">
        <f t="shared" si="500"/>
        <v>2.0830961268335224E-5</v>
      </c>
      <c r="BO3482" s="130">
        <f t="shared" si="496"/>
        <v>2.0830961268335224E-5</v>
      </c>
      <c r="BP3482" s="122" t="str">
        <f t="shared" si="497"/>
        <v/>
      </c>
    </row>
    <row r="3483" spans="63:68" ht="20.100000000000001" customHeight="1" x14ac:dyDescent="0.25">
      <c r="BK3483" s="130"/>
      <c r="BL3483" s="130">
        <f t="shared" si="498"/>
        <v>18.899199999998963</v>
      </c>
      <c r="BM3483" s="147">
        <f t="shared" si="499"/>
        <v>8.5090399807098861E-3</v>
      </c>
      <c r="BN3483" s="130">
        <f t="shared" si="500"/>
        <v>2.0781995257457275E-5</v>
      </c>
      <c r="BO3483" s="130">
        <f t="shared" si="496"/>
        <v>2.0781995257457275E-5</v>
      </c>
      <c r="BP3483" s="122" t="str">
        <f t="shared" si="497"/>
        <v/>
      </c>
    </row>
    <row r="3484" spans="63:68" ht="20.100000000000001" customHeight="1" x14ac:dyDescent="0.25">
      <c r="BK3484" s="130"/>
      <c r="BL3484" s="130">
        <f t="shared" si="498"/>
        <v>18.905599999998962</v>
      </c>
      <c r="BM3484" s="147">
        <f t="shared" si="499"/>
        <v>8.4882579854524288E-3</v>
      </c>
      <c r="BN3484" s="130">
        <f t="shared" si="500"/>
        <v>2.0733138405854695E-5</v>
      </c>
      <c r="BO3484" s="130">
        <f t="shared" si="496"/>
        <v>2.0733138405854695E-5</v>
      </c>
      <c r="BP3484" s="122" t="str">
        <f t="shared" si="497"/>
        <v/>
      </c>
    </row>
    <row r="3485" spans="63:68" ht="20.100000000000001" customHeight="1" x14ac:dyDescent="0.25">
      <c r="BK3485" s="130"/>
      <c r="BL3485" s="130">
        <f t="shared" si="498"/>
        <v>18.911999999998962</v>
      </c>
      <c r="BM3485" s="147">
        <f t="shared" si="499"/>
        <v>8.4675248470465741E-3</v>
      </c>
      <c r="BN3485" s="130">
        <f t="shared" si="500"/>
        <v>2.068439048893457E-5</v>
      </c>
      <c r="BO3485" s="130">
        <f t="shared" si="496"/>
        <v>2.068439048893457E-5</v>
      </c>
      <c r="BP3485" s="122" t="str">
        <f t="shared" si="497"/>
        <v/>
      </c>
    </row>
    <row r="3486" spans="63:68" ht="20.100000000000001" customHeight="1" x14ac:dyDescent="0.25">
      <c r="BK3486" s="130"/>
      <c r="BL3486" s="130">
        <f t="shared" si="498"/>
        <v>18.918399999998961</v>
      </c>
      <c r="BM3486" s="147">
        <f t="shared" si="499"/>
        <v>8.4468404565576395E-3</v>
      </c>
      <c r="BN3486" s="130">
        <f t="shared" si="500"/>
        <v>2.0635751282393686E-5</v>
      </c>
      <c r="BO3486" s="130">
        <f t="shared" si="496"/>
        <v>2.0635751282393686E-5</v>
      </c>
      <c r="BP3486" s="122" t="str">
        <f t="shared" si="497"/>
        <v/>
      </c>
    </row>
    <row r="3487" spans="63:68" ht="20.100000000000001" customHeight="1" x14ac:dyDescent="0.25">
      <c r="BK3487" s="130"/>
      <c r="BL3487" s="130">
        <f t="shared" si="498"/>
        <v>18.92479999999896</v>
      </c>
      <c r="BM3487" s="147">
        <f t="shared" si="499"/>
        <v>8.4262047052752458E-3</v>
      </c>
      <c r="BN3487" s="130">
        <f t="shared" si="500"/>
        <v>2.0587220562445774E-5</v>
      </c>
      <c r="BO3487" s="130">
        <f t="shared" si="496"/>
        <v>2.0587220562445774E-5</v>
      </c>
      <c r="BP3487" s="122" t="str">
        <f t="shared" si="497"/>
        <v/>
      </c>
    </row>
    <row r="3488" spans="63:68" ht="20.100000000000001" customHeight="1" x14ac:dyDescent="0.25">
      <c r="BK3488" s="130"/>
      <c r="BL3488" s="130">
        <f t="shared" si="498"/>
        <v>18.93119999999896</v>
      </c>
      <c r="BM3488" s="147">
        <f t="shared" si="499"/>
        <v>8.4056174847128001E-3</v>
      </c>
      <c r="BN3488" s="130">
        <f t="shared" si="500"/>
        <v>2.0538798105642839E-5</v>
      </c>
      <c r="BO3488" s="130">
        <f t="shared" si="496"/>
        <v>2.0538798105642839E-5</v>
      </c>
      <c r="BP3488" s="122" t="str">
        <f t="shared" si="497"/>
        <v/>
      </c>
    </row>
    <row r="3489" spans="63:68" ht="20.100000000000001" customHeight="1" x14ac:dyDescent="0.25">
      <c r="BK3489" s="130"/>
      <c r="BL3489" s="130">
        <f t="shared" si="498"/>
        <v>18.937599999998959</v>
      </c>
      <c r="BM3489" s="147">
        <f t="shared" si="499"/>
        <v>8.3850786866071572E-3</v>
      </c>
      <c r="BN3489" s="130">
        <f t="shared" si="500"/>
        <v>2.0490483688944544E-5</v>
      </c>
      <c r="BO3489" s="130">
        <f t="shared" si="496"/>
        <v>2.0490483688944544E-5</v>
      </c>
      <c r="BP3489" s="122" t="str">
        <f t="shared" si="497"/>
        <v/>
      </c>
    </row>
    <row r="3490" spans="63:68" ht="20.100000000000001" customHeight="1" x14ac:dyDescent="0.25">
      <c r="BK3490" s="130"/>
      <c r="BL3490" s="130">
        <f t="shared" si="498"/>
        <v>18.943999999998958</v>
      </c>
      <c r="BM3490" s="147">
        <f t="shared" si="499"/>
        <v>8.3645882029182127E-3</v>
      </c>
      <c r="BN3490" s="130">
        <f t="shared" si="500"/>
        <v>2.0442277089706071E-5</v>
      </c>
      <c r="BO3490" s="130">
        <f t="shared" si="496"/>
        <v>2.0442277089706071E-5</v>
      </c>
      <c r="BP3490" s="122" t="str">
        <f t="shared" si="497"/>
        <v/>
      </c>
    </row>
    <row r="3491" spans="63:68" ht="20.100000000000001" customHeight="1" x14ac:dyDescent="0.25">
      <c r="BK3491" s="130"/>
      <c r="BL3491" s="130">
        <f t="shared" si="498"/>
        <v>18.950399999998957</v>
      </c>
      <c r="BM3491" s="147">
        <f t="shared" si="499"/>
        <v>8.3441459258285066E-3</v>
      </c>
      <c r="BN3491" s="130">
        <f t="shared" si="500"/>
        <v>2.0394178085688525E-5</v>
      </c>
      <c r="BO3491" s="130">
        <f t="shared" si="496"/>
        <v>2.0394178085688525E-5</v>
      </c>
      <c r="BP3491" s="122" t="str">
        <f t="shared" si="497"/>
        <v/>
      </c>
    </row>
    <row r="3492" spans="63:68" ht="20.100000000000001" customHeight="1" x14ac:dyDescent="0.25">
      <c r="BK3492" s="130"/>
      <c r="BL3492" s="130">
        <f t="shared" si="498"/>
        <v>18.956799999998957</v>
      </c>
      <c r="BM3492" s="147">
        <f t="shared" si="499"/>
        <v>8.3237517477428181E-3</v>
      </c>
      <c r="BN3492" s="130">
        <f t="shared" si="500"/>
        <v>2.0346186455097101E-5</v>
      </c>
      <c r="BO3492" s="130">
        <f t="shared" si="496"/>
        <v>2.0346186455097101E-5</v>
      </c>
      <c r="BP3492" s="122" t="str">
        <f t="shared" si="497"/>
        <v/>
      </c>
    </row>
    <row r="3493" spans="63:68" ht="20.100000000000001" customHeight="1" x14ac:dyDescent="0.25">
      <c r="BK3493" s="130"/>
      <c r="BL3493" s="130">
        <f t="shared" si="498"/>
        <v>18.963199999998956</v>
      </c>
      <c r="BM3493" s="147">
        <f t="shared" si="499"/>
        <v>8.303405561287721E-3</v>
      </c>
      <c r="BN3493" s="130">
        <f t="shared" si="500"/>
        <v>2.0298301976435368E-5</v>
      </c>
      <c r="BO3493" s="130">
        <f t="shared" si="496"/>
        <v>2.0298301976435368E-5</v>
      </c>
      <c r="BP3493" s="122" t="str">
        <f t="shared" si="497"/>
        <v/>
      </c>
    </row>
    <row r="3494" spans="63:68" ht="20.100000000000001" customHeight="1" x14ac:dyDescent="0.25">
      <c r="BK3494" s="130"/>
      <c r="BL3494" s="130">
        <f t="shared" si="498"/>
        <v>18.969599999998955</v>
      </c>
      <c r="BM3494" s="147">
        <f t="shared" si="499"/>
        <v>8.2831072593112856E-3</v>
      </c>
      <c r="BN3494" s="130">
        <f t="shared" si="500"/>
        <v>2.0250524428709962E-5</v>
      </c>
      <c r="BO3494" s="130">
        <f t="shared" si="496"/>
        <v>2.0250524428709962E-5</v>
      </c>
      <c r="BP3494" s="122" t="str">
        <f t="shared" si="497"/>
        <v/>
      </c>
    </row>
    <row r="3495" spans="63:68" ht="20.100000000000001" customHeight="1" x14ac:dyDescent="0.25">
      <c r="BK3495" s="130"/>
      <c r="BL3495" s="130">
        <f t="shared" si="498"/>
        <v>18.975999999998955</v>
      </c>
      <c r="BM3495" s="147">
        <f t="shared" si="499"/>
        <v>8.2628567348825756E-3</v>
      </c>
      <c r="BN3495" s="130">
        <f t="shared" si="500"/>
        <v>2.0202853591255385E-5</v>
      </c>
      <c r="BO3495" s="130">
        <f t="shared" si="496"/>
        <v>2.0202853591255385E-5</v>
      </c>
      <c r="BP3495" s="122" t="str">
        <f t="shared" si="497"/>
        <v/>
      </c>
    </row>
    <row r="3496" spans="63:68" ht="20.100000000000001" customHeight="1" x14ac:dyDescent="0.25">
      <c r="BK3496" s="130"/>
      <c r="BL3496" s="130">
        <f t="shared" si="498"/>
        <v>18.982399999998954</v>
      </c>
      <c r="BM3496" s="147">
        <f t="shared" si="499"/>
        <v>8.2426538812913203E-3</v>
      </c>
      <c r="BN3496" s="130">
        <f t="shared" si="500"/>
        <v>2.015528924381553E-5</v>
      </c>
      <c r="BO3496" s="130">
        <f t="shared" si="496"/>
        <v>2.015528924381553E-5</v>
      </c>
      <c r="BP3496" s="122" t="str">
        <f t="shared" si="497"/>
        <v/>
      </c>
    </row>
    <row r="3497" spans="63:68" ht="20.100000000000001" customHeight="1" x14ac:dyDescent="0.25">
      <c r="BK3497" s="130"/>
      <c r="BL3497" s="130">
        <f t="shared" si="498"/>
        <v>18.988799999998953</v>
      </c>
      <c r="BM3497" s="147">
        <f t="shared" si="499"/>
        <v>8.2224985920475047E-3</v>
      </c>
      <c r="BN3497" s="130">
        <f t="shared" si="500"/>
        <v>2.0107831166559301E-5</v>
      </c>
      <c r="BO3497" s="130">
        <f t="shared" si="496"/>
        <v>2.0107831166559301E-5</v>
      </c>
      <c r="BP3497" s="122" t="str">
        <f t="shared" si="497"/>
        <v/>
      </c>
    </row>
    <row r="3498" spans="63:68" ht="20.100000000000001" customHeight="1" x14ac:dyDescent="0.25">
      <c r="BK3498" s="130"/>
      <c r="BL3498" s="130">
        <f t="shared" si="498"/>
        <v>18.995199999998952</v>
      </c>
      <c r="BM3498" s="147">
        <f t="shared" si="499"/>
        <v>8.2023907608809454E-3</v>
      </c>
      <c r="BN3498" s="130">
        <f t="shared" si="500"/>
        <v>2.0060479140038973E-5</v>
      </c>
      <c r="BO3498" s="130">
        <f t="shared" si="496"/>
        <v>2.0060479140038973E-5</v>
      </c>
      <c r="BP3498" s="122" t="str">
        <f t="shared" si="497"/>
        <v/>
      </c>
    </row>
    <row r="3499" spans="63:68" ht="20.100000000000001" customHeight="1" x14ac:dyDescent="0.25">
      <c r="BK3499" s="130"/>
      <c r="BL3499" s="130">
        <f t="shared" si="498"/>
        <v>19.001599999998952</v>
      </c>
      <c r="BM3499" s="147">
        <f t="shared" si="499"/>
        <v>8.1823302817409065E-3</v>
      </c>
      <c r="BN3499" s="130">
        <f t="shared" si="500"/>
        <v>2.0013232945188461E-5</v>
      </c>
      <c r="BO3499" s="130">
        <f t="shared" si="496"/>
        <v>2.0013232945188461E-5</v>
      </c>
      <c r="BP3499" s="122" t="str">
        <f t="shared" si="497"/>
        <v/>
      </c>
    </row>
    <row r="3500" spans="63:68" ht="20.100000000000001" customHeight="1" x14ac:dyDescent="0.25">
      <c r="BK3500" s="130"/>
      <c r="BL3500" s="130">
        <f t="shared" si="498"/>
        <v>19.007999999998951</v>
      </c>
      <c r="BM3500" s="147">
        <f t="shared" si="499"/>
        <v>8.162317048795718E-3</v>
      </c>
      <c r="BN3500" s="130">
        <f t="shared" si="500"/>
        <v>1.9966092363344137E-5</v>
      </c>
      <c r="BO3500" s="130">
        <f t="shared" si="496"/>
        <v>1.9966092363344137E-5</v>
      </c>
      <c r="BP3500" s="122" t="str">
        <f t="shared" si="497"/>
        <v/>
      </c>
    </row>
    <row r="3501" spans="63:68" ht="20.100000000000001" customHeight="1" x14ac:dyDescent="0.25">
      <c r="BK3501" s="130"/>
      <c r="BL3501" s="130">
        <f t="shared" si="498"/>
        <v>19.01439999999895</v>
      </c>
      <c r="BM3501" s="147">
        <f t="shared" si="499"/>
        <v>8.1423509564323739E-3</v>
      </c>
      <c r="BN3501" s="130">
        <f t="shared" si="500"/>
        <v>1.9919057176217073E-5</v>
      </c>
      <c r="BO3501" s="130">
        <f t="shared" si="496"/>
        <v>1.9919057176217073E-5</v>
      </c>
      <c r="BP3501" s="122" t="str">
        <f t="shared" si="497"/>
        <v/>
      </c>
    </row>
    <row r="3502" spans="63:68" ht="20.100000000000001" customHeight="1" x14ac:dyDescent="0.25">
      <c r="BK3502" s="130"/>
      <c r="BL3502" s="130">
        <f t="shared" si="498"/>
        <v>19.02079999999895</v>
      </c>
      <c r="BM3502" s="147">
        <f t="shared" si="499"/>
        <v>8.1224318992561568E-3</v>
      </c>
      <c r="BN3502" s="130">
        <f t="shared" si="500"/>
        <v>1.9872127165976305E-5</v>
      </c>
      <c r="BO3502" s="130">
        <f t="shared" si="496"/>
        <v>1.9872127165976305E-5</v>
      </c>
      <c r="BP3502" s="122" t="str">
        <f t="shared" si="497"/>
        <v/>
      </c>
    </row>
    <row r="3503" spans="63:68" ht="20.100000000000001" customHeight="1" x14ac:dyDescent="0.25">
      <c r="BK3503" s="130"/>
      <c r="BL3503" s="130">
        <f t="shared" si="498"/>
        <v>19.027199999998949</v>
      </c>
      <c r="BM3503" s="147">
        <f t="shared" si="499"/>
        <v>8.1025597720901805E-3</v>
      </c>
      <c r="BN3503" s="130">
        <f t="shared" si="500"/>
        <v>1.9825302115111798E-5</v>
      </c>
      <c r="BO3503" s="130">
        <f t="shared" si="496"/>
        <v>1.9825302115111798E-5</v>
      </c>
      <c r="BP3503" s="122" t="str">
        <f t="shared" si="497"/>
        <v/>
      </c>
    </row>
    <row r="3504" spans="63:68" ht="20.100000000000001" customHeight="1" x14ac:dyDescent="0.25">
      <c r="BK3504" s="130"/>
      <c r="BL3504" s="130">
        <f t="shared" si="498"/>
        <v>19.033599999998948</v>
      </c>
      <c r="BM3504" s="147">
        <f t="shared" si="499"/>
        <v>8.0827344699750687E-3</v>
      </c>
      <c r="BN3504" s="130">
        <f t="shared" si="500"/>
        <v>1.9778581806536785E-5</v>
      </c>
      <c r="BO3504" s="130">
        <f t="shared" si="496"/>
        <v>1.9778581806536785E-5</v>
      </c>
      <c r="BP3504" s="122" t="str">
        <f t="shared" si="497"/>
        <v/>
      </c>
    </row>
    <row r="3505" spans="63:68" ht="20.100000000000001" customHeight="1" x14ac:dyDescent="0.25">
      <c r="BK3505" s="130"/>
      <c r="BL3505" s="130">
        <f t="shared" si="498"/>
        <v>19.039999999998948</v>
      </c>
      <c r="BM3505" s="147">
        <f t="shared" si="499"/>
        <v>8.0629558881685319E-3</v>
      </c>
      <c r="BN3505" s="130">
        <f t="shared" si="500"/>
        <v>1.9731966023563488E-5</v>
      </c>
      <c r="BO3505" s="130">
        <f t="shared" si="496"/>
        <v>1.9731966023563488E-5</v>
      </c>
      <c r="BP3505" s="122" t="str">
        <f t="shared" si="497"/>
        <v/>
      </c>
    </row>
    <row r="3506" spans="63:68" ht="20.100000000000001" customHeight="1" x14ac:dyDescent="0.25">
      <c r="BK3506" s="130"/>
      <c r="BL3506" s="130">
        <f t="shared" si="498"/>
        <v>19.046399999998947</v>
      </c>
      <c r="BM3506" s="147">
        <f t="shared" si="499"/>
        <v>8.0432239221449684E-3</v>
      </c>
      <c r="BN3506" s="130">
        <f t="shared" si="500"/>
        <v>1.9685454549899645E-5</v>
      </c>
      <c r="BO3506" s="130">
        <f t="shared" si="496"/>
        <v>1.9685454549899645E-5</v>
      </c>
      <c r="BP3506" s="122" t="str">
        <f t="shared" si="497"/>
        <v/>
      </c>
    </row>
    <row r="3507" spans="63:68" ht="20.100000000000001" customHeight="1" x14ac:dyDescent="0.25">
      <c r="BK3507" s="130"/>
      <c r="BL3507" s="130">
        <f t="shared" si="498"/>
        <v>19.052799999998946</v>
      </c>
      <c r="BM3507" s="147">
        <f t="shared" si="499"/>
        <v>8.0235384675950688E-3</v>
      </c>
      <c r="BN3507" s="130">
        <f t="shared" si="500"/>
        <v>1.9639047169591264E-5</v>
      </c>
      <c r="BO3507" s="130">
        <f t="shared" si="496"/>
        <v>1.9639047169591264E-5</v>
      </c>
      <c r="BP3507" s="122" t="str">
        <f t="shared" si="497"/>
        <v/>
      </c>
    </row>
    <row r="3508" spans="63:68" ht="20.100000000000001" customHeight="1" x14ac:dyDescent="0.25">
      <c r="BK3508" s="130"/>
      <c r="BL3508" s="130">
        <f t="shared" si="498"/>
        <v>19.059199999998945</v>
      </c>
      <c r="BM3508" s="147">
        <f t="shared" si="499"/>
        <v>8.0038994204254775E-3</v>
      </c>
      <c r="BN3508" s="130">
        <f t="shared" si="500"/>
        <v>1.9592743667164875E-5</v>
      </c>
      <c r="BO3508" s="130">
        <f t="shared" si="496"/>
        <v>1.9592743667164875E-5</v>
      </c>
      <c r="BP3508" s="122" t="str">
        <f t="shared" si="497"/>
        <v/>
      </c>
    </row>
    <row r="3509" spans="63:68" ht="20.100000000000001" customHeight="1" x14ac:dyDescent="0.25">
      <c r="BK3509" s="130"/>
      <c r="BL3509" s="130">
        <f t="shared" si="498"/>
        <v>19.065599999998945</v>
      </c>
      <c r="BM3509" s="147">
        <f t="shared" si="499"/>
        <v>7.9843066767583126E-3</v>
      </c>
      <c r="BN3509" s="130">
        <f t="shared" si="500"/>
        <v>1.9546543827460988E-5</v>
      </c>
      <c r="BO3509" s="130">
        <f t="shared" si="496"/>
        <v>1.9546543827460988E-5</v>
      </c>
      <c r="BP3509" s="122" t="str">
        <f t="shared" si="497"/>
        <v/>
      </c>
    </row>
    <row r="3510" spans="63:68" ht="20.100000000000001" customHeight="1" x14ac:dyDescent="0.25">
      <c r="BK3510" s="130"/>
      <c r="BL3510" s="130">
        <f t="shared" si="498"/>
        <v>19.071999999998944</v>
      </c>
      <c r="BM3510" s="147">
        <f t="shared" si="499"/>
        <v>7.9647601329308516E-3</v>
      </c>
      <c r="BN3510" s="130">
        <f t="shared" si="500"/>
        <v>1.9500447435753798E-5</v>
      </c>
      <c r="BO3510" s="130">
        <f t="shared" si="496"/>
        <v>1.9500447435753798E-5</v>
      </c>
      <c r="BP3510" s="122" t="str">
        <f t="shared" si="497"/>
        <v/>
      </c>
    </row>
    <row r="3511" spans="63:68" ht="20.100000000000001" customHeight="1" x14ac:dyDescent="0.25">
      <c r="BK3511" s="130"/>
      <c r="BL3511" s="130">
        <f t="shared" si="498"/>
        <v>19.078399999998943</v>
      </c>
      <c r="BM3511" s="147">
        <f t="shared" si="499"/>
        <v>7.9452596854950978E-3</v>
      </c>
      <c r="BN3511" s="130">
        <f t="shared" si="500"/>
        <v>1.9454454277669647E-5</v>
      </c>
      <c r="BO3511" s="130">
        <f t="shared" si="496"/>
        <v>1.9454454277669647E-5</v>
      </c>
      <c r="BP3511" s="122" t="str">
        <f t="shared" si="497"/>
        <v/>
      </c>
    </row>
    <row r="3512" spans="63:68" ht="20.100000000000001" customHeight="1" x14ac:dyDescent="0.25">
      <c r="BK3512" s="130"/>
      <c r="BL3512" s="130">
        <f t="shared" si="498"/>
        <v>19.084799999998943</v>
      </c>
      <c r="BM3512" s="147">
        <f t="shared" si="499"/>
        <v>7.9258052312174282E-3</v>
      </c>
      <c r="BN3512" s="130">
        <f t="shared" si="500"/>
        <v>1.9408564139265089E-5</v>
      </c>
      <c r="BO3512" s="130">
        <f t="shared" si="496"/>
        <v>1.9408564139265089E-5</v>
      </c>
      <c r="BP3512" s="122" t="str">
        <f t="shared" si="497"/>
        <v/>
      </c>
    </row>
    <row r="3513" spans="63:68" ht="20.100000000000001" customHeight="1" x14ac:dyDescent="0.25">
      <c r="BK3513" s="130"/>
      <c r="BL3513" s="130">
        <f t="shared" si="498"/>
        <v>19.091199999998942</v>
      </c>
      <c r="BM3513" s="147">
        <f t="shared" si="499"/>
        <v>7.9063966670781631E-3</v>
      </c>
      <c r="BN3513" s="130">
        <f t="shared" si="500"/>
        <v>1.9362776806948825E-5</v>
      </c>
      <c r="BO3513" s="130">
        <f t="shared" si="496"/>
        <v>1.9362776806948825E-5</v>
      </c>
      <c r="BP3513" s="122" t="str">
        <f t="shared" si="497"/>
        <v/>
      </c>
    </row>
    <row r="3514" spans="63:68" ht="20.100000000000001" customHeight="1" x14ac:dyDescent="0.25">
      <c r="BK3514" s="130"/>
      <c r="BL3514" s="130">
        <f t="shared" si="498"/>
        <v>19.097599999998941</v>
      </c>
      <c r="BM3514" s="147">
        <f t="shared" si="499"/>
        <v>7.8870338902712143E-3</v>
      </c>
      <c r="BN3514" s="130">
        <f t="shared" si="500"/>
        <v>1.9317092067535485E-5</v>
      </c>
      <c r="BO3514" s="130">
        <f t="shared" si="496"/>
        <v>1.9317092067535485E-5</v>
      </c>
      <c r="BP3514" s="122" t="str">
        <f t="shared" si="497"/>
        <v/>
      </c>
    </row>
    <row r="3515" spans="63:68" ht="20.100000000000001" customHeight="1" x14ac:dyDescent="0.25">
      <c r="BK3515" s="130"/>
      <c r="BL3515" s="130">
        <f t="shared" si="498"/>
        <v>19.10399999999894</v>
      </c>
      <c r="BM3515" s="147">
        <f t="shared" si="499"/>
        <v>7.8677167982036788E-3</v>
      </c>
      <c r="BN3515" s="130">
        <f t="shared" si="500"/>
        <v>1.9271509708262968E-5</v>
      </c>
      <c r="BO3515" s="130">
        <f t="shared" si="496"/>
        <v>1.9271509708262968E-5</v>
      </c>
      <c r="BP3515" s="122" t="str">
        <f t="shared" si="497"/>
        <v/>
      </c>
    </row>
    <row r="3516" spans="63:68" ht="20.100000000000001" customHeight="1" x14ac:dyDescent="0.25">
      <c r="BK3516" s="130"/>
      <c r="BL3516" s="130">
        <f t="shared" si="498"/>
        <v>19.11039999999894</v>
      </c>
      <c r="BM3516" s="147">
        <f t="shared" si="499"/>
        <v>7.8484452884954158E-3</v>
      </c>
      <c r="BN3516" s="130">
        <f t="shared" si="500"/>
        <v>1.92260295166502E-5</v>
      </c>
      <c r="BO3516" s="130">
        <f t="shared" si="496"/>
        <v>1.92260295166502E-5</v>
      </c>
      <c r="BP3516" s="122" t="str">
        <f t="shared" si="497"/>
        <v/>
      </c>
    </row>
    <row r="3517" spans="63:68" ht="20.100000000000001" customHeight="1" x14ac:dyDescent="0.25">
      <c r="BK3517" s="130"/>
      <c r="BL3517" s="130">
        <f t="shared" si="498"/>
        <v>19.116799999998939</v>
      </c>
      <c r="BM3517" s="147">
        <f t="shared" si="499"/>
        <v>7.8292192589787656E-3</v>
      </c>
      <c r="BN3517" s="130">
        <f t="shared" si="500"/>
        <v>1.9180651280720044E-5</v>
      </c>
      <c r="BO3517" s="130">
        <f t="shared" si="496"/>
        <v>1.9180651280720044E-5</v>
      </c>
      <c r="BP3517" s="122" t="str">
        <f t="shared" si="497"/>
        <v/>
      </c>
    </row>
    <row r="3518" spans="63:68" ht="20.100000000000001" customHeight="1" x14ac:dyDescent="0.25">
      <c r="BK3518" s="130"/>
      <c r="BL3518" s="130">
        <f t="shared" si="498"/>
        <v>19.123199999998938</v>
      </c>
      <c r="BM3518" s="147">
        <f t="shared" si="499"/>
        <v>7.8100386076980456E-3</v>
      </c>
      <c r="BN3518" s="130">
        <f t="shared" si="500"/>
        <v>1.9135374788805011E-5</v>
      </c>
      <c r="BO3518" s="130">
        <f t="shared" si="496"/>
        <v>1.9135374788805011E-5</v>
      </c>
      <c r="BP3518" s="122" t="str">
        <f t="shared" si="497"/>
        <v/>
      </c>
    </row>
    <row r="3519" spans="63:68" ht="20.100000000000001" customHeight="1" x14ac:dyDescent="0.25">
      <c r="BK3519" s="130"/>
      <c r="BL3519" s="130">
        <f t="shared" si="498"/>
        <v>19.129599999998938</v>
      </c>
      <c r="BM3519" s="147">
        <f t="shared" si="499"/>
        <v>7.7909032329092406E-3</v>
      </c>
      <c r="BN3519" s="130">
        <f t="shared" si="500"/>
        <v>1.9090199829666955E-5</v>
      </c>
      <c r="BO3519" s="130">
        <f t="shared" si="496"/>
        <v>1.9090199829666955E-5</v>
      </c>
      <c r="BP3519" s="122" t="str">
        <f t="shared" si="497"/>
        <v/>
      </c>
    </row>
    <row r="3520" spans="63:68" ht="20.100000000000001" customHeight="1" x14ac:dyDescent="0.25">
      <c r="BK3520" s="130"/>
      <c r="BL3520" s="130">
        <f t="shared" si="498"/>
        <v>19.135999999998937</v>
      </c>
      <c r="BM3520" s="147">
        <f t="shared" si="499"/>
        <v>7.7718130330795736E-3</v>
      </c>
      <c r="BN3520" s="130">
        <f t="shared" si="500"/>
        <v>1.904512619241034E-5</v>
      </c>
      <c r="BO3520" s="130">
        <f t="shared" si="496"/>
        <v>1.904512619241034E-5</v>
      </c>
      <c r="BP3520" s="122" t="str">
        <f t="shared" si="497"/>
        <v/>
      </c>
    </row>
    <row r="3521" spans="63:68" ht="20.100000000000001" customHeight="1" x14ac:dyDescent="0.25">
      <c r="BK3521" s="130"/>
      <c r="BL3521" s="130">
        <f t="shared" si="498"/>
        <v>19.142399999998936</v>
      </c>
      <c r="BM3521" s="147">
        <f t="shared" si="499"/>
        <v>7.7527679068871633E-3</v>
      </c>
      <c r="BN3521" s="130">
        <f t="shared" si="500"/>
        <v>1.9000153666580248E-5</v>
      </c>
      <c r="BO3521" s="130">
        <f t="shared" si="496"/>
        <v>1.9000153666580248E-5</v>
      </c>
      <c r="BP3521" s="122" t="str">
        <f t="shared" si="497"/>
        <v/>
      </c>
    </row>
    <row r="3522" spans="63:68" ht="20.100000000000001" customHeight="1" x14ac:dyDescent="0.25">
      <c r="BK3522" s="130"/>
      <c r="BL3522" s="130">
        <f t="shared" si="498"/>
        <v>19.148799999998936</v>
      </c>
      <c r="BM3522" s="147">
        <f t="shared" si="499"/>
        <v>7.733767753220583E-3</v>
      </c>
      <c r="BN3522" s="130">
        <f t="shared" si="500"/>
        <v>1.8955282042019267E-5</v>
      </c>
      <c r="BO3522" s="130">
        <f t="shared" si="496"/>
        <v>1.8955282042019267E-5</v>
      </c>
      <c r="BP3522" s="122" t="str">
        <f t="shared" si="497"/>
        <v/>
      </c>
    </row>
    <row r="3523" spans="63:68" ht="20.100000000000001" customHeight="1" x14ac:dyDescent="0.25">
      <c r="BK3523" s="130"/>
      <c r="BL3523" s="130">
        <f t="shared" si="498"/>
        <v>19.155199999998935</v>
      </c>
      <c r="BM3523" s="147">
        <f t="shared" si="499"/>
        <v>7.7148124711785638E-3</v>
      </c>
      <c r="BN3523" s="130">
        <f t="shared" si="500"/>
        <v>1.8910511109061778E-5</v>
      </c>
      <c r="BO3523" s="130">
        <f t="shared" si="496"/>
        <v>1.8910511109061778E-5</v>
      </c>
      <c r="BP3523" s="122" t="str">
        <f t="shared" si="497"/>
        <v/>
      </c>
    </row>
    <row r="3524" spans="63:68" ht="20.100000000000001" customHeight="1" x14ac:dyDescent="0.25">
      <c r="BK3524" s="130"/>
      <c r="BL3524" s="130">
        <f t="shared" si="498"/>
        <v>19.161599999998934</v>
      </c>
      <c r="BM3524" s="147">
        <f t="shared" si="499"/>
        <v>7.695901960069502E-3</v>
      </c>
      <c r="BN3524" s="130">
        <f t="shared" si="500"/>
        <v>1.8865840658343139E-5</v>
      </c>
      <c r="BO3524" s="130">
        <f t="shared" si="496"/>
        <v>1.8865840658343139E-5</v>
      </c>
      <c r="BP3524" s="122" t="str">
        <f t="shared" si="497"/>
        <v/>
      </c>
    </row>
    <row r="3525" spans="63:68" ht="20.100000000000001" customHeight="1" x14ac:dyDescent="0.25">
      <c r="BK3525" s="130"/>
      <c r="BL3525" s="130">
        <f t="shared" si="498"/>
        <v>19.167999999998933</v>
      </c>
      <c r="BM3525" s="147">
        <f t="shared" si="499"/>
        <v>7.6770361194111588E-3</v>
      </c>
      <c r="BN3525" s="130">
        <f t="shared" si="500"/>
        <v>1.882127048088815E-5</v>
      </c>
      <c r="BO3525" s="130">
        <f t="shared" si="496"/>
        <v>1.882127048088815E-5</v>
      </c>
      <c r="BP3525" s="122" t="str">
        <f t="shared" si="497"/>
        <v/>
      </c>
    </row>
    <row r="3526" spans="63:68" ht="20.100000000000001" customHeight="1" x14ac:dyDescent="0.25">
      <c r="BK3526" s="130"/>
      <c r="BL3526" s="130">
        <f t="shared" si="498"/>
        <v>19.174399999998933</v>
      </c>
      <c r="BM3526" s="147">
        <f t="shared" si="499"/>
        <v>7.6582148489302707E-3</v>
      </c>
      <c r="BN3526" s="130">
        <f t="shared" si="500"/>
        <v>1.8776800368155294E-5</v>
      </c>
      <c r="BO3526" s="130">
        <f t="shared" si="496"/>
        <v>1.8776800368155294E-5</v>
      </c>
      <c r="BP3526" s="122" t="str">
        <f t="shared" si="497"/>
        <v/>
      </c>
    </row>
    <row r="3527" spans="63:68" ht="20.100000000000001" customHeight="1" x14ac:dyDescent="0.25">
      <c r="BK3527" s="130"/>
      <c r="BL3527" s="130">
        <f t="shared" si="498"/>
        <v>19.180799999998932</v>
      </c>
      <c r="BM3527" s="147">
        <f t="shared" si="499"/>
        <v>7.6394380485621154E-3</v>
      </c>
      <c r="BN3527" s="130">
        <f t="shared" si="500"/>
        <v>1.8732430111924846E-5</v>
      </c>
      <c r="BO3527" s="130">
        <f t="shared" si="496"/>
        <v>1.8732430111924846E-5</v>
      </c>
      <c r="BP3527" s="122" t="str">
        <f t="shared" si="497"/>
        <v/>
      </c>
    </row>
    <row r="3528" spans="63:68" ht="20.100000000000001" customHeight="1" x14ac:dyDescent="0.25">
      <c r="BK3528" s="130"/>
      <c r="BL3528" s="130">
        <f t="shared" si="498"/>
        <v>19.187199999998931</v>
      </c>
      <c r="BM3528" s="147">
        <f t="shared" si="499"/>
        <v>7.6207056184501906E-3</v>
      </c>
      <c r="BN3528" s="130">
        <f t="shared" si="500"/>
        <v>1.8688159504391677E-5</v>
      </c>
      <c r="BO3528" s="130">
        <f t="shared" si="496"/>
        <v>1.8688159504391677E-5</v>
      </c>
      <c r="BP3528" s="122" t="str">
        <f t="shared" si="497"/>
        <v/>
      </c>
    </row>
    <row r="3529" spans="63:68" ht="20.100000000000001" customHeight="1" x14ac:dyDescent="0.25">
      <c r="BK3529" s="130"/>
      <c r="BL3529" s="130">
        <f t="shared" si="498"/>
        <v>19.193599999998931</v>
      </c>
      <c r="BM3529" s="147">
        <f t="shared" si="499"/>
        <v>7.6020174589457989E-3</v>
      </c>
      <c r="BN3529" s="130">
        <f t="shared" si="500"/>
        <v>1.8643988338122759E-5</v>
      </c>
      <c r="BO3529" s="130">
        <f t="shared" si="496"/>
        <v>1.8643988338122759E-5</v>
      </c>
      <c r="BP3529" s="122" t="str">
        <f t="shared" si="497"/>
        <v/>
      </c>
    </row>
    <row r="3530" spans="63:68" ht="20.100000000000001" customHeight="1" x14ac:dyDescent="0.25">
      <c r="BK3530" s="130"/>
      <c r="BL3530" s="130">
        <f t="shared" si="498"/>
        <v>19.19999999999893</v>
      </c>
      <c r="BM3530" s="147">
        <f t="shared" si="499"/>
        <v>7.5833734706076761E-3</v>
      </c>
      <c r="BN3530" s="130">
        <f t="shared" si="500"/>
        <v>1.8599916406045885E-5</v>
      </c>
      <c r="BO3530" s="130">
        <f t="shared" si="496"/>
        <v>1.8599916406045885E-5</v>
      </c>
      <c r="BP3530" s="122" t="str">
        <f t="shared" si="497"/>
        <v/>
      </c>
    </row>
    <row r="3531" spans="63:68" ht="20.100000000000001" customHeight="1" x14ac:dyDescent="0.25">
      <c r="BK3531" s="130"/>
      <c r="BL3531" s="130">
        <f t="shared" si="498"/>
        <v>19.206399999998929</v>
      </c>
      <c r="BM3531" s="147">
        <f t="shared" si="499"/>
        <v>7.5647735542016302E-3</v>
      </c>
      <c r="BN3531" s="130">
        <f t="shared" si="500"/>
        <v>1.8555943501510387E-5</v>
      </c>
      <c r="BO3531" s="130">
        <f t="shared" si="496"/>
        <v>1.8555943501510387E-5</v>
      </c>
      <c r="BP3531" s="122" t="str">
        <f t="shared" si="497"/>
        <v/>
      </c>
    </row>
    <row r="3532" spans="63:68" ht="20.100000000000001" customHeight="1" x14ac:dyDescent="0.25">
      <c r="BK3532" s="130"/>
      <c r="BL3532" s="130">
        <f t="shared" si="498"/>
        <v>19.212799999998929</v>
      </c>
      <c r="BM3532" s="147">
        <f t="shared" si="499"/>
        <v>7.5462176107001198E-3</v>
      </c>
      <c r="BN3532" s="130">
        <f t="shared" si="500"/>
        <v>1.8512069418200397E-5</v>
      </c>
      <c r="BO3532" s="130">
        <f t="shared" si="496"/>
        <v>1.8512069418200397E-5</v>
      </c>
      <c r="BP3532" s="122" t="str">
        <f t="shared" si="497"/>
        <v/>
      </c>
    </row>
    <row r="3533" spans="63:68" ht="20.100000000000001" customHeight="1" x14ac:dyDescent="0.25">
      <c r="BK3533" s="130"/>
      <c r="BL3533" s="130">
        <f t="shared" si="498"/>
        <v>19.219199999998928</v>
      </c>
      <c r="BM3533" s="147">
        <f t="shared" si="499"/>
        <v>7.5277055412819194E-3</v>
      </c>
      <c r="BN3533" s="130">
        <f t="shared" si="500"/>
        <v>1.846829395019383E-5</v>
      </c>
      <c r="BO3533" s="130">
        <f t="shared" si="496"/>
        <v>1.846829395019383E-5</v>
      </c>
      <c r="BP3533" s="122" t="str">
        <f t="shared" si="497"/>
        <v/>
      </c>
    </row>
    <row r="3534" spans="63:68" ht="20.100000000000001" customHeight="1" x14ac:dyDescent="0.25">
      <c r="BK3534" s="130"/>
      <c r="BL3534" s="130">
        <f t="shared" si="498"/>
        <v>19.225599999998927</v>
      </c>
      <c r="BM3534" s="147">
        <f t="shared" si="499"/>
        <v>7.5092372473317256E-3</v>
      </c>
      <c r="BN3534" s="130">
        <f t="shared" si="500"/>
        <v>1.842461689195371E-5</v>
      </c>
      <c r="BO3534" s="130">
        <f t="shared" si="496"/>
        <v>1.842461689195371E-5</v>
      </c>
      <c r="BP3534" s="122" t="str">
        <f t="shared" si="497"/>
        <v/>
      </c>
    </row>
    <row r="3535" spans="63:68" ht="20.100000000000001" customHeight="1" x14ac:dyDescent="0.25">
      <c r="BK3535" s="130"/>
      <c r="BL3535" s="130">
        <f t="shared" si="498"/>
        <v>19.231999999998926</v>
      </c>
      <c r="BM3535" s="147">
        <f t="shared" si="499"/>
        <v>7.4908126304397719E-3</v>
      </c>
      <c r="BN3535" s="130">
        <f t="shared" si="500"/>
        <v>1.838103803832123E-5</v>
      </c>
      <c r="BO3535" s="130">
        <f t="shared" si="496"/>
        <v>1.838103803832123E-5</v>
      </c>
      <c r="BP3535" s="122" t="str">
        <f t="shared" si="497"/>
        <v/>
      </c>
    </row>
    <row r="3536" spans="63:68" ht="20.100000000000001" customHeight="1" x14ac:dyDescent="0.25">
      <c r="BK3536" s="130"/>
      <c r="BL3536" s="130">
        <f t="shared" si="498"/>
        <v>19.238399999998926</v>
      </c>
      <c r="BM3536" s="147">
        <f t="shared" si="499"/>
        <v>7.4724315924014507E-3</v>
      </c>
      <c r="BN3536" s="130">
        <f t="shared" si="500"/>
        <v>1.8337557184501009E-5</v>
      </c>
      <c r="BO3536" s="130">
        <f t="shared" si="496"/>
        <v>1.8337557184501009E-5</v>
      </c>
      <c r="BP3536" s="122" t="str">
        <f t="shared" si="497"/>
        <v/>
      </c>
    </row>
    <row r="3537" spans="63:68" ht="20.100000000000001" customHeight="1" x14ac:dyDescent="0.25">
      <c r="BK3537" s="130"/>
      <c r="BL3537" s="130">
        <f t="shared" si="498"/>
        <v>19.244799999998925</v>
      </c>
      <c r="BM3537" s="147">
        <f t="shared" si="499"/>
        <v>7.4540940352169497E-3</v>
      </c>
      <c r="BN3537" s="130">
        <f t="shared" si="500"/>
        <v>1.8294174126061956E-5</v>
      </c>
      <c r="BO3537" s="130">
        <f t="shared" si="496"/>
        <v>1.8294174126061956E-5</v>
      </c>
      <c r="BP3537" s="122" t="str">
        <f t="shared" si="497"/>
        <v/>
      </c>
    </row>
    <row r="3538" spans="63:68" ht="20.100000000000001" customHeight="1" x14ac:dyDescent="0.25">
      <c r="BK3538" s="130"/>
      <c r="BL3538" s="130">
        <f t="shared" si="498"/>
        <v>19.251199999998924</v>
      </c>
      <c r="BM3538" s="147">
        <f t="shared" si="499"/>
        <v>7.4357998610908877E-3</v>
      </c>
      <c r="BN3538" s="130">
        <f t="shared" si="500"/>
        <v>1.825088865900059E-5</v>
      </c>
      <c r="BO3538" s="130">
        <f t="shared" ref="BO3538:BO3601" si="501">IF(BM3538&lt;(1-$BK$534),BN3538,"")</f>
        <v>1.825088865900059E-5</v>
      </c>
      <c r="BP3538" s="122" t="str">
        <f t="shared" ref="BP3538:BP3601" si="502">IF(BM3538&lt;(1-$BK$540),BN3538,"")</f>
        <v/>
      </c>
    </row>
    <row r="3539" spans="63:68" ht="20.100000000000001" customHeight="1" x14ac:dyDescent="0.25">
      <c r="BK3539" s="130"/>
      <c r="BL3539" s="130">
        <f t="shared" ref="BL3539:BL3602" si="503">BL3538+$BO$526</f>
        <v>19.257599999998924</v>
      </c>
      <c r="BM3539" s="147">
        <f t="shared" ref="BM3539:BM3602" si="504">_xlfn.CHISQ.DIST.RT(BL3539,7)</f>
        <v>7.4175489724318871E-3</v>
      </c>
      <c r="BN3539" s="130">
        <f t="shared" ref="BN3539:BN3602" si="505">BM3539-BM3540</f>
        <v>1.8207700579600528E-5</v>
      </c>
      <c r="BO3539" s="130">
        <f t="shared" si="501"/>
        <v>1.8207700579600528E-5</v>
      </c>
      <c r="BP3539" s="122" t="str">
        <f t="shared" si="502"/>
        <v/>
      </c>
    </row>
    <row r="3540" spans="63:68" ht="20.100000000000001" customHeight="1" x14ac:dyDescent="0.25">
      <c r="BK3540" s="130"/>
      <c r="BL3540" s="130">
        <f t="shared" si="503"/>
        <v>19.263999999998923</v>
      </c>
      <c r="BM3540" s="147">
        <f t="shared" si="504"/>
        <v>7.3993412718522866E-3</v>
      </c>
      <c r="BN3540" s="130">
        <f t="shared" si="505"/>
        <v>1.8164609684621566E-5</v>
      </c>
      <c r="BO3540" s="130">
        <f t="shared" si="501"/>
        <v>1.8164609684621566E-5</v>
      </c>
      <c r="BP3540" s="122" t="str">
        <f t="shared" si="502"/>
        <v/>
      </c>
    </row>
    <row r="3541" spans="63:68" ht="20.100000000000001" customHeight="1" x14ac:dyDescent="0.25">
      <c r="BK3541" s="130"/>
      <c r="BL3541" s="130">
        <f t="shared" si="503"/>
        <v>19.270399999998922</v>
      </c>
      <c r="BM3541" s="147">
        <f t="shared" si="504"/>
        <v>7.381176662167665E-3</v>
      </c>
      <c r="BN3541" s="130">
        <f t="shared" si="505"/>
        <v>1.8121615771125345E-5</v>
      </c>
      <c r="BO3541" s="130">
        <f t="shared" si="501"/>
        <v>1.8121615771125345E-5</v>
      </c>
      <c r="BP3541" s="122" t="str">
        <f t="shared" si="502"/>
        <v/>
      </c>
    </row>
    <row r="3542" spans="63:68" ht="20.100000000000001" customHeight="1" x14ac:dyDescent="0.25">
      <c r="BK3542" s="130"/>
      <c r="BL3542" s="130">
        <f t="shared" si="503"/>
        <v>19.276799999998921</v>
      </c>
      <c r="BM3542" s="147">
        <f t="shared" si="504"/>
        <v>7.3630550463965397E-3</v>
      </c>
      <c r="BN3542" s="130">
        <f t="shared" si="505"/>
        <v>1.8078718636569888E-5</v>
      </c>
      <c r="BO3542" s="130">
        <f t="shared" si="501"/>
        <v>1.8078718636569888E-5</v>
      </c>
      <c r="BP3542" s="122" t="str">
        <f t="shared" si="502"/>
        <v/>
      </c>
    </row>
    <row r="3543" spans="63:68" ht="20.100000000000001" customHeight="1" x14ac:dyDescent="0.25">
      <c r="BK3543" s="130"/>
      <c r="BL3543" s="130">
        <f t="shared" si="503"/>
        <v>19.283199999998921</v>
      </c>
      <c r="BM3543" s="147">
        <f t="shared" si="504"/>
        <v>7.3449763277599698E-3</v>
      </c>
      <c r="BN3543" s="130">
        <f t="shared" si="505"/>
        <v>1.8035918078769704E-5</v>
      </c>
      <c r="BO3543" s="130">
        <f t="shared" si="501"/>
        <v>1.8035918078769704E-5</v>
      </c>
      <c r="BP3543" s="122" t="str">
        <f t="shared" si="502"/>
        <v/>
      </c>
    </row>
    <row r="3544" spans="63:68" ht="20.100000000000001" customHeight="1" x14ac:dyDescent="0.25">
      <c r="BK3544" s="130"/>
      <c r="BL3544" s="130">
        <f t="shared" si="503"/>
        <v>19.28959999999892</v>
      </c>
      <c r="BM3544" s="147">
        <f t="shared" si="504"/>
        <v>7.3269404096812001E-3</v>
      </c>
      <c r="BN3544" s="130">
        <f t="shared" si="505"/>
        <v>1.7993213895958239E-5</v>
      </c>
      <c r="BO3544" s="130">
        <f t="shared" si="501"/>
        <v>1.7993213895958239E-5</v>
      </c>
      <c r="BP3544" s="122" t="str">
        <f t="shared" si="502"/>
        <v/>
      </c>
    </row>
    <row r="3545" spans="63:68" ht="20.100000000000001" customHeight="1" x14ac:dyDescent="0.25">
      <c r="BK3545" s="130"/>
      <c r="BL3545" s="130">
        <f t="shared" si="503"/>
        <v>19.295999999998919</v>
      </c>
      <c r="BM3545" s="147">
        <f t="shared" si="504"/>
        <v>7.3089471957852419E-3</v>
      </c>
      <c r="BN3545" s="130">
        <f t="shared" si="505"/>
        <v>1.7950605886674249E-5</v>
      </c>
      <c r="BO3545" s="130">
        <f t="shared" si="501"/>
        <v>1.7950605886674249E-5</v>
      </c>
      <c r="BP3545" s="122" t="str">
        <f t="shared" si="502"/>
        <v/>
      </c>
    </row>
    <row r="3546" spans="63:68" ht="20.100000000000001" customHeight="1" x14ac:dyDescent="0.25">
      <c r="BK3546" s="130"/>
      <c r="BL3546" s="130">
        <f t="shared" si="503"/>
        <v>19.302399999998919</v>
      </c>
      <c r="BM3546" s="147">
        <f t="shared" si="504"/>
        <v>7.2909965898985676E-3</v>
      </c>
      <c r="BN3546" s="130">
        <f t="shared" si="505"/>
        <v>1.790809384990058E-5</v>
      </c>
      <c r="BO3546" s="130">
        <f t="shared" si="501"/>
        <v>1.790809384990058E-5</v>
      </c>
      <c r="BP3546" s="122" t="str">
        <f t="shared" si="502"/>
        <v/>
      </c>
    </row>
    <row r="3547" spans="63:68" ht="20.100000000000001" customHeight="1" x14ac:dyDescent="0.25">
      <c r="BK3547" s="130"/>
      <c r="BL3547" s="130">
        <f t="shared" si="503"/>
        <v>19.308799999998918</v>
      </c>
      <c r="BM3547" s="147">
        <f t="shared" si="504"/>
        <v>7.273088496048667E-3</v>
      </c>
      <c r="BN3547" s="130">
        <f t="shared" si="505"/>
        <v>1.7865677584908909E-5</v>
      </c>
      <c r="BO3547" s="130">
        <f t="shared" si="501"/>
        <v>1.7865677584908909E-5</v>
      </c>
      <c r="BP3547" s="122" t="str">
        <f t="shared" si="502"/>
        <v/>
      </c>
    </row>
    <row r="3548" spans="63:68" ht="20.100000000000001" customHeight="1" x14ac:dyDescent="0.25">
      <c r="BK3548" s="130"/>
      <c r="BL3548" s="130">
        <f t="shared" si="503"/>
        <v>19.315199999998917</v>
      </c>
      <c r="BM3548" s="147">
        <f t="shared" si="504"/>
        <v>7.2552228184637581E-3</v>
      </c>
      <c r="BN3548" s="130">
        <f t="shared" si="505"/>
        <v>1.7823356891408931E-5</v>
      </c>
      <c r="BO3548" s="130">
        <f t="shared" si="501"/>
        <v>1.7823356891408931E-5</v>
      </c>
      <c r="BP3548" s="122" t="str">
        <f t="shared" si="502"/>
        <v/>
      </c>
    </row>
    <row r="3549" spans="63:68" ht="20.100000000000001" customHeight="1" x14ac:dyDescent="0.25">
      <c r="BK3549" s="130"/>
      <c r="BL3549" s="130">
        <f t="shared" si="503"/>
        <v>19.321599999998917</v>
      </c>
      <c r="BM3549" s="147">
        <f t="shared" si="504"/>
        <v>7.2373994615723492E-3</v>
      </c>
      <c r="BN3549" s="130">
        <f t="shared" si="505"/>
        <v>1.7781131569451214E-5</v>
      </c>
      <c r="BO3549" s="130">
        <f t="shared" si="501"/>
        <v>1.7781131569451214E-5</v>
      </c>
      <c r="BP3549" s="122" t="str">
        <f t="shared" si="502"/>
        <v/>
      </c>
    </row>
    <row r="3550" spans="63:68" ht="20.100000000000001" customHeight="1" x14ac:dyDescent="0.25">
      <c r="BK3550" s="130"/>
      <c r="BL3550" s="130">
        <f t="shared" si="503"/>
        <v>19.327999999998916</v>
      </c>
      <c r="BM3550" s="147">
        <f t="shared" si="504"/>
        <v>7.219618330002898E-3</v>
      </c>
      <c r="BN3550" s="130">
        <f t="shared" si="505"/>
        <v>1.7739001419447148E-5</v>
      </c>
      <c r="BO3550" s="130">
        <f t="shared" si="501"/>
        <v>1.7739001419447148E-5</v>
      </c>
      <c r="BP3550" s="122" t="str">
        <f t="shared" si="502"/>
        <v/>
      </c>
    </row>
    <row r="3551" spans="63:68" ht="20.100000000000001" customHeight="1" x14ac:dyDescent="0.25">
      <c r="BK3551" s="130"/>
      <c r="BL3551" s="130">
        <f t="shared" si="503"/>
        <v>19.334399999998915</v>
      </c>
      <c r="BM3551" s="147">
        <f t="shared" si="504"/>
        <v>7.2018793285834508E-3</v>
      </c>
      <c r="BN3551" s="130">
        <f t="shared" si="505"/>
        <v>1.769696624222359E-5</v>
      </c>
      <c r="BO3551" s="130">
        <f t="shared" si="501"/>
        <v>1.769696624222359E-5</v>
      </c>
      <c r="BP3551" s="122" t="str">
        <f t="shared" si="502"/>
        <v/>
      </c>
    </row>
    <row r="3552" spans="63:68" ht="20.100000000000001" customHeight="1" x14ac:dyDescent="0.25">
      <c r="BK3552" s="130"/>
      <c r="BL3552" s="130">
        <f t="shared" si="503"/>
        <v>19.340799999998914</v>
      </c>
      <c r="BM3552" s="147">
        <f t="shared" si="504"/>
        <v>7.1841823623412272E-3</v>
      </c>
      <c r="BN3552" s="130">
        <f t="shared" si="505"/>
        <v>1.7655025838897095E-5</v>
      </c>
      <c r="BO3552" s="130">
        <f t="shared" si="501"/>
        <v>1.7655025838897095E-5</v>
      </c>
      <c r="BP3552" s="122" t="str">
        <f t="shared" si="502"/>
        <v/>
      </c>
    </row>
    <row r="3553" spans="63:68" ht="20.100000000000001" customHeight="1" x14ac:dyDescent="0.25">
      <c r="BK3553" s="130"/>
      <c r="BL3553" s="130">
        <f t="shared" si="503"/>
        <v>19.347199999998914</v>
      </c>
      <c r="BM3553" s="147">
        <f t="shared" si="504"/>
        <v>7.1665273365023301E-3</v>
      </c>
      <c r="BN3553" s="130">
        <f t="shared" si="505"/>
        <v>1.7613180010999686E-5</v>
      </c>
      <c r="BO3553" s="130">
        <f t="shared" si="501"/>
        <v>1.7613180010999686E-5</v>
      </c>
      <c r="BP3553" s="122" t="str">
        <f t="shared" si="502"/>
        <v/>
      </c>
    </row>
    <row r="3554" spans="63:68" ht="20.100000000000001" customHeight="1" x14ac:dyDescent="0.25">
      <c r="BK3554" s="130"/>
      <c r="BL3554" s="130">
        <f t="shared" si="503"/>
        <v>19.353599999998913</v>
      </c>
      <c r="BM3554" s="147">
        <f t="shared" si="504"/>
        <v>7.1489141564913304E-3</v>
      </c>
      <c r="BN3554" s="130">
        <f t="shared" si="505"/>
        <v>1.7571428560458902E-5</v>
      </c>
      <c r="BO3554" s="130">
        <f t="shared" si="501"/>
        <v>1.7571428560458902E-5</v>
      </c>
      <c r="BP3554" s="122" t="str">
        <f t="shared" si="502"/>
        <v/>
      </c>
    </row>
    <row r="3555" spans="63:68" ht="20.100000000000001" customHeight="1" x14ac:dyDescent="0.25">
      <c r="BK3555" s="130"/>
      <c r="BL3555" s="130">
        <f t="shared" si="503"/>
        <v>19.359999999998912</v>
      </c>
      <c r="BM3555" s="147">
        <f t="shared" si="504"/>
        <v>7.1313427279308715E-3</v>
      </c>
      <c r="BN3555" s="130">
        <f t="shared" si="505"/>
        <v>1.7529771289509326E-5</v>
      </c>
      <c r="BO3555" s="130">
        <f t="shared" si="501"/>
        <v>1.7529771289509326E-5</v>
      </c>
      <c r="BP3555" s="122" t="str">
        <f t="shared" si="502"/>
        <v/>
      </c>
    </row>
    <row r="3556" spans="63:68" ht="20.100000000000001" customHeight="1" x14ac:dyDescent="0.25">
      <c r="BK3556" s="130"/>
      <c r="BL3556" s="130">
        <f t="shared" si="503"/>
        <v>19.366399999998912</v>
      </c>
      <c r="BM3556" s="147">
        <f t="shared" si="504"/>
        <v>7.1138129566413622E-3</v>
      </c>
      <c r="BN3556" s="130">
        <f t="shared" si="505"/>
        <v>1.7488208000774122E-5</v>
      </c>
      <c r="BO3556" s="130">
        <f t="shared" si="501"/>
        <v>1.7488208000774122E-5</v>
      </c>
      <c r="BP3556" s="122" t="str">
        <f t="shared" si="502"/>
        <v/>
      </c>
    </row>
    <row r="3557" spans="63:68" ht="20.100000000000001" customHeight="1" x14ac:dyDescent="0.25">
      <c r="BK3557" s="130"/>
      <c r="BL3557" s="130">
        <f t="shared" si="503"/>
        <v>19.372799999998911</v>
      </c>
      <c r="BM3557" s="147">
        <f t="shared" si="504"/>
        <v>7.0963247486405881E-3</v>
      </c>
      <c r="BN3557" s="130">
        <f t="shared" si="505"/>
        <v>1.7446738497253755E-5</v>
      </c>
      <c r="BO3557" s="130">
        <f t="shared" si="501"/>
        <v>1.7446738497253755E-5</v>
      </c>
      <c r="BP3557" s="122" t="str">
        <f t="shared" si="502"/>
        <v/>
      </c>
    </row>
    <row r="3558" spans="63:68" ht="20.100000000000001" customHeight="1" x14ac:dyDescent="0.25">
      <c r="BK3558" s="130"/>
      <c r="BL3558" s="130">
        <f t="shared" si="503"/>
        <v>19.37919999999891</v>
      </c>
      <c r="BM3558" s="147">
        <f t="shared" si="504"/>
        <v>7.0788780101433343E-3</v>
      </c>
      <c r="BN3558" s="130">
        <f t="shared" si="505"/>
        <v>1.7405362582319055E-5</v>
      </c>
      <c r="BO3558" s="130">
        <f t="shared" si="501"/>
        <v>1.7405362582319055E-5</v>
      </c>
      <c r="BP3558" s="122" t="str">
        <f t="shared" si="502"/>
        <v/>
      </c>
    </row>
    <row r="3559" spans="63:68" ht="20.100000000000001" customHeight="1" x14ac:dyDescent="0.25">
      <c r="BK3559" s="130"/>
      <c r="BL3559" s="130">
        <f t="shared" si="503"/>
        <v>19.385599999998909</v>
      </c>
      <c r="BM3559" s="147">
        <f t="shared" si="504"/>
        <v>7.0614726475610153E-3</v>
      </c>
      <c r="BN3559" s="130">
        <f t="shared" si="505"/>
        <v>1.7364080059644425E-5</v>
      </c>
      <c r="BO3559" s="130">
        <f t="shared" si="501"/>
        <v>1.7364080059644425E-5</v>
      </c>
      <c r="BP3559" s="122" t="str">
        <f t="shared" si="502"/>
        <v/>
      </c>
    </row>
    <row r="3560" spans="63:68" ht="20.100000000000001" customHeight="1" x14ac:dyDescent="0.25">
      <c r="BK3560" s="130"/>
      <c r="BL3560" s="130">
        <f t="shared" si="503"/>
        <v>19.391999999998909</v>
      </c>
      <c r="BM3560" s="147">
        <f t="shared" si="504"/>
        <v>7.0441085675013709E-3</v>
      </c>
      <c r="BN3560" s="130">
        <f t="shared" si="505"/>
        <v>1.7322890733376985E-5</v>
      </c>
      <c r="BO3560" s="130">
        <f t="shared" si="501"/>
        <v>1.7322890733376985E-5</v>
      </c>
      <c r="BP3560" s="122" t="str">
        <f t="shared" si="502"/>
        <v/>
      </c>
    </row>
    <row r="3561" spans="63:68" ht="20.100000000000001" customHeight="1" x14ac:dyDescent="0.25">
      <c r="BK3561" s="130"/>
      <c r="BL3561" s="130">
        <f t="shared" si="503"/>
        <v>19.398399999998908</v>
      </c>
      <c r="BM3561" s="147">
        <f t="shared" si="504"/>
        <v>7.0267856767679939E-3</v>
      </c>
      <c r="BN3561" s="130">
        <f t="shared" si="505"/>
        <v>1.7281794407911048E-5</v>
      </c>
      <c r="BO3561" s="130">
        <f t="shared" si="501"/>
        <v>1.7281794407911048E-5</v>
      </c>
      <c r="BP3561" s="122" t="str">
        <f t="shared" si="502"/>
        <v/>
      </c>
    </row>
    <row r="3562" spans="63:68" ht="20.100000000000001" customHeight="1" x14ac:dyDescent="0.25">
      <c r="BK3562" s="130"/>
      <c r="BL3562" s="130">
        <f t="shared" si="503"/>
        <v>19.404799999998907</v>
      </c>
      <c r="BM3562" s="147">
        <f t="shared" si="504"/>
        <v>7.0095038823600828E-3</v>
      </c>
      <c r="BN3562" s="130">
        <f t="shared" si="505"/>
        <v>1.7240790888091093E-5</v>
      </c>
      <c r="BO3562" s="130">
        <f t="shared" si="501"/>
        <v>1.7240790888091093E-5</v>
      </c>
      <c r="BP3562" s="122" t="str">
        <f t="shared" si="502"/>
        <v/>
      </c>
    </row>
    <row r="3563" spans="63:68" ht="20.100000000000001" customHeight="1" x14ac:dyDescent="0.25">
      <c r="BK3563" s="130"/>
      <c r="BL3563" s="130">
        <f t="shared" si="503"/>
        <v>19.411199999998907</v>
      </c>
      <c r="BM3563" s="147">
        <f t="shared" si="504"/>
        <v>6.9922630914719917E-3</v>
      </c>
      <c r="BN3563" s="130">
        <f t="shared" si="505"/>
        <v>1.7199879979073844E-5</v>
      </c>
      <c r="BO3563" s="130">
        <f t="shared" si="501"/>
        <v>1.7199879979073844E-5</v>
      </c>
      <c r="BP3563" s="122" t="str">
        <f t="shared" si="502"/>
        <v/>
      </c>
    </row>
    <row r="3564" spans="63:68" ht="20.100000000000001" customHeight="1" x14ac:dyDescent="0.25">
      <c r="BK3564" s="130"/>
      <c r="BL3564" s="130">
        <f t="shared" si="503"/>
        <v>19.417599999998906</v>
      </c>
      <c r="BM3564" s="147">
        <f t="shared" si="504"/>
        <v>6.9750632114929179E-3</v>
      </c>
      <c r="BN3564" s="130">
        <f t="shared" si="505"/>
        <v>1.7159061486393332E-5</v>
      </c>
      <c r="BO3564" s="130">
        <f t="shared" si="501"/>
        <v>1.7159061486393332E-5</v>
      </c>
      <c r="BP3564" s="122" t="str">
        <f t="shared" si="502"/>
        <v/>
      </c>
    </row>
    <row r="3565" spans="63:68" ht="20.100000000000001" customHeight="1" x14ac:dyDescent="0.25">
      <c r="BK3565" s="130"/>
      <c r="BL3565" s="130">
        <f t="shared" si="503"/>
        <v>19.423999999998905</v>
      </c>
      <c r="BM3565" s="147">
        <f t="shared" si="504"/>
        <v>6.9579041500065246E-3</v>
      </c>
      <c r="BN3565" s="130">
        <f t="shared" si="505"/>
        <v>1.711833521595655E-5</v>
      </c>
      <c r="BO3565" s="130">
        <f t="shared" si="501"/>
        <v>1.711833521595655E-5</v>
      </c>
      <c r="BP3565" s="122" t="str">
        <f t="shared" si="502"/>
        <v/>
      </c>
    </row>
    <row r="3566" spans="63:68" ht="20.100000000000001" customHeight="1" x14ac:dyDescent="0.25">
      <c r="BK3566" s="130"/>
      <c r="BL3566" s="130">
        <f t="shared" si="503"/>
        <v>19.430399999998905</v>
      </c>
      <c r="BM3566" s="147">
        <f t="shared" si="504"/>
        <v>6.940785814790568E-3</v>
      </c>
      <c r="BN3566" s="130">
        <f t="shared" si="505"/>
        <v>1.707770097401657E-5</v>
      </c>
      <c r="BO3566" s="130">
        <f t="shared" si="501"/>
        <v>1.707770097401657E-5</v>
      </c>
      <c r="BP3566" s="122" t="str">
        <f t="shared" si="502"/>
        <v/>
      </c>
    </row>
    <row r="3567" spans="63:68" ht="20.100000000000001" customHeight="1" x14ac:dyDescent="0.25">
      <c r="BK3567" s="130"/>
      <c r="BL3567" s="130">
        <f t="shared" si="503"/>
        <v>19.436799999998904</v>
      </c>
      <c r="BM3567" s="147">
        <f t="shared" si="504"/>
        <v>6.9237081138165514E-3</v>
      </c>
      <c r="BN3567" s="130">
        <f t="shared" si="505"/>
        <v>1.7037158567185552E-5</v>
      </c>
      <c r="BO3567" s="130">
        <f t="shared" si="501"/>
        <v>1.7037158567185552E-5</v>
      </c>
      <c r="BP3567" s="122" t="str">
        <f t="shared" si="502"/>
        <v/>
      </c>
    </row>
    <row r="3568" spans="63:68" ht="20.100000000000001" customHeight="1" x14ac:dyDescent="0.25">
      <c r="BK3568" s="130"/>
      <c r="BL3568" s="130">
        <f t="shared" si="503"/>
        <v>19.443199999998903</v>
      </c>
      <c r="BM3568" s="147">
        <f t="shared" si="504"/>
        <v>6.9066709552493659E-3</v>
      </c>
      <c r="BN3568" s="130">
        <f t="shared" si="505"/>
        <v>1.6996707802452958E-5</v>
      </c>
      <c r="BO3568" s="130">
        <f t="shared" si="501"/>
        <v>1.6996707802452958E-5</v>
      </c>
      <c r="BP3568" s="122" t="str">
        <f t="shared" si="502"/>
        <v/>
      </c>
    </row>
    <row r="3569" spans="63:68" ht="20.100000000000001" customHeight="1" x14ac:dyDescent="0.25">
      <c r="BK3569" s="130"/>
      <c r="BL3569" s="130">
        <f t="shared" si="503"/>
        <v>19.449599999998902</v>
      </c>
      <c r="BM3569" s="147">
        <f t="shared" si="504"/>
        <v>6.8896742474469129E-3</v>
      </c>
      <c r="BN3569" s="130">
        <f t="shared" si="505"/>
        <v>1.6956348487137847E-5</v>
      </c>
      <c r="BO3569" s="130">
        <f t="shared" si="501"/>
        <v>1.6956348487137847E-5</v>
      </c>
      <c r="BP3569" s="122" t="str">
        <f t="shared" si="502"/>
        <v/>
      </c>
    </row>
    <row r="3570" spans="63:68" ht="20.100000000000001" customHeight="1" x14ac:dyDescent="0.25">
      <c r="BK3570" s="130"/>
      <c r="BL3570" s="130">
        <f t="shared" si="503"/>
        <v>19.455999999998902</v>
      </c>
      <c r="BM3570" s="147">
        <f t="shared" si="504"/>
        <v>6.8727178989597751E-3</v>
      </c>
      <c r="BN3570" s="130">
        <f t="shared" si="505"/>
        <v>1.6916080428937448E-5</v>
      </c>
      <c r="BO3570" s="130">
        <f t="shared" si="501"/>
        <v>1.6916080428937448E-5</v>
      </c>
      <c r="BP3570" s="122" t="str">
        <f t="shared" si="502"/>
        <v/>
      </c>
    </row>
    <row r="3571" spans="63:68" ht="20.100000000000001" customHeight="1" x14ac:dyDescent="0.25">
      <c r="BK3571" s="130"/>
      <c r="BL3571" s="130">
        <f t="shared" si="503"/>
        <v>19.462399999998901</v>
      </c>
      <c r="BM3571" s="147">
        <f t="shared" si="504"/>
        <v>6.8558018185308376E-3</v>
      </c>
      <c r="BN3571" s="130">
        <f t="shared" si="505"/>
        <v>1.6875903435924558E-5</v>
      </c>
      <c r="BO3571" s="130">
        <f t="shared" si="501"/>
        <v>1.6875903435924558E-5</v>
      </c>
      <c r="BP3571" s="122" t="str">
        <f t="shared" si="502"/>
        <v/>
      </c>
    </row>
    <row r="3572" spans="63:68" ht="20.100000000000001" customHeight="1" x14ac:dyDescent="0.25">
      <c r="BK3572" s="130"/>
      <c r="BL3572" s="130">
        <f t="shared" si="503"/>
        <v>19.4687999999989</v>
      </c>
      <c r="BM3572" s="147">
        <f t="shared" si="504"/>
        <v>6.8389259150949131E-3</v>
      </c>
      <c r="BN3572" s="130">
        <f t="shared" si="505"/>
        <v>1.6835817316480754E-5</v>
      </c>
      <c r="BO3572" s="130">
        <f t="shared" si="501"/>
        <v>1.6835817316480754E-5</v>
      </c>
      <c r="BP3572" s="122" t="str">
        <f t="shared" si="502"/>
        <v/>
      </c>
    </row>
    <row r="3573" spans="63:68" ht="20.100000000000001" customHeight="1" x14ac:dyDescent="0.25">
      <c r="BK3573" s="130"/>
      <c r="BL3573" s="130">
        <f t="shared" si="503"/>
        <v>19.4751999999989</v>
      </c>
      <c r="BM3573" s="147">
        <f t="shared" si="504"/>
        <v>6.8220900977784323E-3</v>
      </c>
      <c r="BN3573" s="130">
        <f t="shared" si="505"/>
        <v>1.679582187939354E-5</v>
      </c>
      <c r="BO3573" s="130">
        <f t="shared" si="501"/>
        <v>1.679582187939354E-5</v>
      </c>
      <c r="BP3573" s="122" t="str">
        <f t="shared" si="502"/>
        <v/>
      </c>
    </row>
    <row r="3574" spans="63:68" ht="20.100000000000001" customHeight="1" x14ac:dyDescent="0.25">
      <c r="BK3574" s="130"/>
      <c r="BL3574" s="130">
        <f t="shared" si="503"/>
        <v>19.481599999998899</v>
      </c>
      <c r="BM3574" s="147">
        <f t="shared" si="504"/>
        <v>6.8052942758990388E-3</v>
      </c>
      <c r="BN3574" s="130">
        <f t="shared" si="505"/>
        <v>1.6755916933788688E-5</v>
      </c>
      <c r="BO3574" s="130">
        <f t="shared" si="501"/>
        <v>1.6755916933788688E-5</v>
      </c>
      <c r="BP3574" s="122" t="str">
        <f t="shared" si="502"/>
        <v/>
      </c>
    </row>
    <row r="3575" spans="63:68" ht="20.100000000000001" customHeight="1" x14ac:dyDescent="0.25">
      <c r="BK3575" s="130"/>
      <c r="BL3575" s="130">
        <f t="shared" si="503"/>
        <v>19.487999999998898</v>
      </c>
      <c r="BM3575" s="147">
        <f t="shared" si="504"/>
        <v>6.7885383589652501E-3</v>
      </c>
      <c r="BN3575" s="130">
        <f t="shared" si="505"/>
        <v>1.6716102289126775E-5</v>
      </c>
      <c r="BO3575" s="130">
        <f t="shared" si="501"/>
        <v>1.6716102289126775E-5</v>
      </c>
      <c r="BP3575" s="122" t="str">
        <f t="shared" si="502"/>
        <v/>
      </c>
    </row>
    <row r="3576" spans="63:68" ht="20.100000000000001" customHeight="1" x14ac:dyDescent="0.25">
      <c r="BK3576" s="130"/>
      <c r="BL3576" s="130">
        <f t="shared" si="503"/>
        <v>19.494399999998897</v>
      </c>
      <c r="BM3576" s="147">
        <f t="shared" si="504"/>
        <v>6.7718222566761233E-3</v>
      </c>
      <c r="BN3576" s="130">
        <f t="shared" si="505"/>
        <v>1.6676377755276035E-5</v>
      </c>
      <c r="BO3576" s="130">
        <f t="shared" si="501"/>
        <v>1.6676377755276035E-5</v>
      </c>
      <c r="BP3576" s="122" t="str">
        <f t="shared" si="502"/>
        <v/>
      </c>
    </row>
    <row r="3577" spans="63:68" ht="20.100000000000001" customHeight="1" x14ac:dyDescent="0.25">
      <c r="BK3577" s="130"/>
      <c r="BL3577" s="130">
        <f t="shared" si="503"/>
        <v>19.500799999998897</v>
      </c>
      <c r="BM3577" s="147">
        <f t="shared" si="504"/>
        <v>6.7551458789208473E-3</v>
      </c>
      <c r="BN3577" s="130">
        <f t="shared" si="505"/>
        <v>1.6636743142388333E-5</v>
      </c>
      <c r="BO3577" s="130">
        <f t="shared" si="501"/>
        <v>1.6636743142388333E-5</v>
      </c>
      <c r="BP3577" s="122" t="str">
        <f t="shared" si="502"/>
        <v/>
      </c>
    </row>
    <row r="3578" spans="63:68" ht="20.100000000000001" customHeight="1" x14ac:dyDescent="0.25">
      <c r="BK3578" s="130"/>
      <c r="BL3578" s="130">
        <f t="shared" si="503"/>
        <v>19.507199999998896</v>
      </c>
      <c r="BM3578" s="147">
        <f t="shared" si="504"/>
        <v>6.738509135778459E-3</v>
      </c>
      <c r="BN3578" s="130">
        <f t="shared" si="505"/>
        <v>1.6597198261051813E-5</v>
      </c>
      <c r="BO3578" s="130">
        <f t="shared" si="501"/>
        <v>1.6597198261051813E-5</v>
      </c>
      <c r="BP3578" s="122" t="str">
        <f t="shared" si="502"/>
        <v/>
      </c>
    </row>
    <row r="3579" spans="63:68" ht="20.100000000000001" customHeight="1" x14ac:dyDescent="0.25">
      <c r="BK3579" s="130"/>
      <c r="BL3579" s="130">
        <f t="shared" si="503"/>
        <v>19.513599999998895</v>
      </c>
      <c r="BM3579" s="147">
        <f t="shared" si="504"/>
        <v>6.7219119375174071E-3</v>
      </c>
      <c r="BN3579" s="130">
        <f t="shared" si="505"/>
        <v>1.655774292212437E-5</v>
      </c>
      <c r="BO3579" s="130">
        <f t="shared" si="501"/>
        <v>1.655774292212437E-5</v>
      </c>
      <c r="BP3579" s="122" t="str">
        <f t="shared" si="502"/>
        <v/>
      </c>
    </row>
    <row r="3580" spans="63:68" ht="20.100000000000001" customHeight="1" x14ac:dyDescent="0.25">
      <c r="BK3580" s="130"/>
      <c r="BL3580" s="130">
        <f t="shared" si="503"/>
        <v>19.519999999998895</v>
      </c>
      <c r="BM3580" s="147">
        <f t="shared" si="504"/>
        <v>6.7053541945952828E-3</v>
      </c>
      <c r="BN3580" s="130">
        <f t="shared" si="505"/>
        <v>1.6518376936895847E-5</v>
      </c>
      <c r="BO3580" s="130">
        <f t="shared" si="501"/>
        <v>1.6518376936895847E-5</v>
      </c>
      <c r="BP3580" s="122" t="str">
        <f t="shared" si="502"/>
        <v/>
      </c>
    </row>
    <row r="3581" spans="63:68" ht="20.100000000000001" customHeight="1" x14ac:dyDescent="0.25">
      <c r="BK3581" s="130"/>
      <c r="BL3581" s="130">
        <f t="shared" si="503"/>
        <v>19.526399999998894</v>
      </c>
      <c r="BM3581" s="147">
        <f t="shared" si="504"/>
        <v>6.6888358176583869E-3</v>
      </c>
      <c r="BN3581" s="130">
        <f t="shared" si="505"/>
        <v>1.6479100116944916E-5</v>
      </c>
      <c r="BO3581" s="130">
        <f t="shared" si="501"/>
        <v>1.6479100116944916E-5</v>
      </c>
      <c r="BP3581" s="122" t="str">
        <f t="shared" si="502"/>
        <v/>
      </c>
    </row>
    <row r="3582" spans="63:68" ht="20.100000000000001" customHeight="1" x14ac:dyDescent="0.25">
      <c r="BK3582" s="130"/>
      <c r="BL3582" s="130">
        <f t="shared" si="503"/>
        <v>19.532799999998893</v>
      </c>
      <c r="BM3582" s="147">
        <f t="shared" si="504"/>
        <v>6.672356717541442E-3</v>
      </c>
      <c r="BN3582" s="130">
        <f t="shared" si="505"/>
        <v>1.6439912274244031E-5</v>
      </c>
      <c r="BO3582" s="130">
        <f t="shared" si="501"/>
        <v>1.6439912274244031E-5</v>
      </c>
      <c r="BP3582" s="122" t="str">
        <f t="shared" si="502"/>
        <v/>
      </c>
    </row>
    <row r="3583" spans="63:68" ht="20.100000000000001" customHeight="1" x14ac:dyDescent="0.25">
      <c r="BK3583" s="130"/>
      <c r="BL3583" s="130">
        <f t="shared" si="503"/>
        <v>19.539199999998893</v>
      </c>
      <c r="BM3583" s="147">
        <f t="shared" si="504"/>
        <v>6.655916805267198E-3</v>
      </c>
      <c r="BN3583" s="130">
        <f t="shared" si="505"/>
        <v>1.6400813221108257E-5</v>
      </c>
      <c r="BO3583" s="130">
        <f t="shared" si="501"/>
        <v>1.6400813221108257E-5</v>
      </c>
      <c r="BP3583" s="122" t="str">
        <f t="shared" si="502"/>
        <v/>
      </c>
    </row>
    <row r="3584" spans="63:68" ht="20.100000000000001" customHeight="1" x14ac:dyDescent="0.25">
      <c r="BK3584" s="130"/>
      <c r="BL3584" s="130">
        <f t="shared" si="503"/>
        <v>19.545599999998892</v>
      </c>
      <c r="BM3584" s="147">
        <f t="shared" si="504"/>
        <v>6.6395159920460897E-3</v>
      </c>
      <c r="BN3584" s="130">
        <f t="shared" si="505"/>
        <v>1.636180277020307E-5</v>
      </c>
      <c r="BO3584" s="130">
        <f t="shared" si="501"/>
        <v>1.636180277020307E-5</v>
      </c>
      <c r="BP3584" s="122" t="str">
        <f t="shared" si="502"/>
        <v/>
      </c>
    </row>
    <row r="3585" spans="63:68" ht="20.100000000000001" customHeight="1" x14ac:dyDescent="0.25">
      <c r="BK3585" s="130"/>
      <c r="BL3585" s="130">
        <f t="shared" si="503"/>
        <v>19.551999999998891</v>
      </c>
      <c r="BM3585" s="147">
        <f t="shared" si="504"/>
        <v>6.6231541892758867E-3</v>
      </c>
      <c r="BN3585" s="130">
        <f t="shared" si="505"/>
        <v>1.6322880734514003E-5</v>
      </c>
      <c r="BO3585" s="130">
        <f t="shared" si="501"/>
        <v>1.6322880734514003E-5</v>
      </c>
      <c r="BP3585" s="122" t="str">
        <f t="shared" si="502"/>
        <v/>
      </c>
    </row>
    <row r="3586" spans="63:68" ht="20.100000000000001" customHeight="1" x14ac:dyDescent="0.25">
      <c r="BK3586" s="130"/>
      <c r="BL3586" s="130">
        <f t="shared" si="503"/>
        <v>19.55839999999889</v>
      </c>
      <c r="BM3586" s="147">
        <f t="shared" si="504"/>
        <v>6.6068313085413726E-3</v>
      </c>
      <c r="BN3586" s="130">
        <f t="shared" si="505"/>
        <v>1.6284046927433384E-5</v>
      </c>
      <c r="BO3586" s="130">
        <f t="shared" si="501"/>
        <v>1.6284046927433384E-5</v>
      </c>
      <c r="BP3586" s="122" t="str">
        <f t="shared" si="502"/>
        <v/>
      </c>
    </row>
    <row r="3587" spans="63:68" ht="20.100000000000001" customHeight="1" x14ac:dyDescent="0.25">
      <c r="BK3587" s="130"/>
      <c r="BL3587" s="130">
        <f t="shared" si="503"/>
        <v>19.56479999999889</v>
      </c>
      <c r="BM3587" s="147">
        <f t="shared" si="504"/>
        <v>6.5905472616139393E-3</v>
      </c>
      <c r="BN3587" s="130">
        <f t="shared" si="505"/>
        <v>1.6245301162677063E-5</v>
      </c>
      <c r="BO3587" s="130">
        <f t="shared" si="501"/>
        <v>1.6245301162677063E-5</v>
      </c>
      <c r="BP3587" s="122" t="str">
        <f t="shared" si="502"/>
        <v/>
      </c>
    </row>
    <row r="3588" spans="63:68" ht="20.100000000000001" customHeight="1" x14ac:dyDescent="0.25">
      <c r="BK3588" s="130"/>
      <c r="BL3588" s="130">
        <f t="shared" si="503"/>
        <v>19.571199999998889</v>
      </c>
      <c r="BM3588" s="147">
        <f t="shared" si="504"/>
        <v>6.5743019604512622E-3</v>
      </c>
      <c r="BN3588" s="130">
        <f t="shared" si="505"/>
        <v>1.6206643254293093E-5</v>
      </c>
      <c r="BO3588" s="130">
        <f t="shared" si="501"/>
        <v>1.6206643254293093E-5</v>
      </c>
      <c r="BP3588" s="122" t="str">
        <f t="shared" si="502"/>
        <v/>
      </c>
    </row>
    <row r="3589" spans="63:68" ht="20.100000000000001" customHeight="1" x14ac:dyDescent="0.25">
      <c r="BK3589" s="130"/>
      <c r="BL3589" s="130">
        <f t="shared" si="503"/>
        <v>19.577599999998888</v>
      </c>
      <c r="BM3589" s="147">
        <f t="shared" si="504"/>
        <v>6.5580953171969691E-3</v>
      </c>
      <c r="BN3589" s="130">
        <f t="shared" si="505"/>
        <v>1.6168073016682542E-5</v>
      </c>
      <c r="BO3589" s="130">
        <f t="shared" si="501"/>
        <v>1.6168073016682542E-5</v>
      </c>
      <c r="BP3589" s="122" t="str">
        <f t="shared" si="502"/>
        <v/>
      </c>
    </row>
    <row r="3590" spans="63:68" ht="20.100000000000001" customHeight="1" x14ac:dyDescent="0.25">
      <c r="BK3590" s="130"/>
      <c r="BL3590" s="130">
        <f t="shared" si="503"/>
        <v>19.583999999998888</v>
      </c>
      <c r="BM3590" s="147">
        <f t="shared" si="504"/>
        <v>6.5419272441802866E-3</v>
      </c>
      <c r="BN3590" s="130">
        <f t="shared" si="505"/>
        <v>1.612959026464373E-5</v>
      </c>
      <c r="BO3590" s="130">
        <f t="shared" si="501"/>
        <v>1.612959026464373E-5</v>
      </c>
      <c r="BP3590" s="122" t="str">
        <f t="shared" si="502"/>
        <v/>
      </c>
    </row>
    <row r="3591" spans="63:68" ht="20.100000000000001" customHeight="1" x14ac:dyDescent="0.25">
      <c r="BK3591" s="130"/>
      <c r="BL3591" s="130">
        <f t="shared" si="503"/>
        <v>19.590399999998887</v>
      </c>
      <c r="BM3591" s="147">
        <f t="shared" si="504"/>
        <v>6.5257976539156428E-3</v>
      </c>
      <c r="BN3591" s="130">
        <f t="shared" si="505"/>
        <v>1.609119481325947E-5</v>
      </c>
      <c r="BO3591" s="130">
        <f t="shared" si="501"/>
        <v>1.609119481325947E-5</v>
      </c>
      <c r="BP3591" s="122" t="str">
        <f t="shared" si="502"/>
        <v/>
      </c>
    </row>
    <row r="3592" spans="63:68" ht="20.100000000000001" customHeight="1" x14ac:dyDescent="0.25">
      <c r="BK3592" s="130"/>
      <c r="BL3592" s="130">
        <f t="shared" si="503"/>
        <v>19.596799999998886</v>
      </c>
      <c r="BM3592" s="147">
        <f t="shared" si="504"/>
        <v>6.5097064591023834E-3</v>
      </c>
      <c r="BN3592" s="130">
        <f t="shared" si="505"/>
        <v>1.6052886477995951E-5</v>
      </c>
      <c r="BO3592" s="130">
        <f t="shared" si="501"/>
        <v>1.6052886477995951E-5</v>
      </c>
      <c r="BP3592" s="122" t="str">
        <f t="shared" si="502"/>
        <v/>
      </c>
    </row>
    <row r="3593" spans="63:68" ht="20.100000000000001" customHeight="1" x14ac:dyDescent="0.25">
      <c r="BK3593" s="130"/>
      <c r="BL3593" s="130">
        <f t="shared" si="503"/>
        <v>19.603199999998886</v>
      </c>
      <c r="BM3593" s="147">
        <f t="shared" si="504"/>
        <v>6.4936535726243874E-3</v>
      </c>
      <c r="BN3593" s="130">
        <f t="shared" si="505"/>
        <v>1.601466507463508E-5</v>
      </c>
      <c r="BO3593" s="130">
        <f t="shared" si="501"/>
        <v>1.601466507463508E-5</v>
      </c>
      <c r="BP3593" s="122" t="str">
        <f t="shared" si="502"/>
        <v/>
      </c>
    </row>
    <row r="3594" spans="63:68" ht="20.100000000000001" customHeight="1" x14ac:dyDescent="0.25">
      <c r="BK3594" s="130"/>
      <c r="BL3594" s="130">
        <f t="shared" si="503"/>
        <v>19.609599999998885</v>
      </c>
      <c r="BM3594" s="147">
        <f t="shared" si="504"/>
        <v>6.4776389075497523E-3</v>
      </c>
      <c r="BN3594" s="130">
        <f t="shared" si="505"/>
        <v>1.5976530419364691E-5</v>
      </c>
      <c r="BO3594" s="130">
        <f t="shared" si="501"/>
        <v>1.5976530419364691E-5</v>
      </c>
      <c r="BP3594" s="122" t="str">
        <f t="shared" si="502"/>
        <v/>
      </c>
    </row>
    <row r="3595" spans="63:68" ht="20.100000000000001" customHeight="1" x14ac:dyDescent="0.25">
      <c r="BK3595" s="130"/>
      <c r="BL3595" s="130">
        <f t="shared" si="503"/>
        <v>19.615999999998884</v>
      </c>
      <c r="BM3595" s="147">
        <f t="shared" si="504"/>
        <v>6.4616623771303876E-3</v>
      </c>
      <c r="BN3595" s="130">
        <f t="shared" si="505"/>
        <v>1.5938482328651041E-5</v>
      </c>
      <c r="BO3595" s="130">
        <f t="shared" si="501"/>
        <v>1.5938482328651041E-5</v>
      </c>
      <c r="BP3595" s="122" t="str">
        <f t="shared" si="502"/>
        <v/>
      </c>
    </row>
    <row r="3596" spans="63:68" ht="20.100000000000001" customHeight="1" x14ac:dyDescent="0.25">
      <c r="BK3596" s="130"/>
      <c r="BL3596" s="130">
        <f t="shared" si="503"/>
        <v>19.622399999998883</v>
      </c>
      <c r="BM3596" s="147">
        <f t="shared" si="504"/>
        <v>6.4457238948017366E-3</v>
      </c>
      <c r="BN3596" s="130">
        <f t="shared" si="505"/>
        <v>1.5900520619342023E-5</v>
      </c>
      <c r="BO3596" s="130">
        <f t="shared" si="501"/>
        <v>1.5900520619342023E-5</v>
      </c>
      <c r="BP3596" s="122" t="str">
        <f t="shared" si="502"/>
        <v/>
      </c>
    </row>
    <row r="3597" spans="63:68" ht="20.100000000000001" customHeight="1" x14ac:dyDescent="0.25">
      <c r="BK3597" s="130"/>
      <c r="BL3597" s="130">
        <f t="shared" si="503"/>
        <v>19.628799999998883</v>
      </c>
      <c r="BM3597" s="147">
        <f t="shared" si="504"/>
        <v>6.4298233741823946E-3</v>
      </c>
      <c r="BN3597" s="130">
        <f t="shared" si="505"/>
        <v>1.5862645108621204E-5</v>
      </c>
      <c r="BO3597" s="130">
        <f t="shared" si="501"/>
        <v>1.5862645108621204E-5</v>
      </c>
      <c r="BP3597" s="122" t="str">
        <f t="shared" si="502"/>
        <v/>
      </c>
    </row>
    <row r="3598" spans="63:68" ht="20.100000000000001" customHeight="1" x14ac:dyDescent="0.25">
      <c r="BK3598" s="130"/>
      <c r="BL3598" s="130">
        <f t="shared" si="503"/>
        <v>19.635199999998882</v>
      </c>
      <c r="BM3598" s="147">
        <f t="shared" si="504"/>
        <v>6.4139607290737734E-3</v>
      </c>
      <c r="BN3598" s="130">
        <f t="shared" si="505"/>
        <v>1.5824855614031234E-5</v>
      </c>
      <c r="BO3598" s="130">
        <f t="shared" si="501"/>
        <v>1.5824855614031234E-5</v>
      </c>
      <c r="BP3598" s="122" t="str">
        <f t="shared" si="502"/>
        <v/>
      </c>
    </row>
    <row r="3599" spans="63:68" ht="20.100000000000001" customHeight="1" x14ac:dyDescent="0.25">
      <c r="BK3599" s="130"/>
      <c r="BL3599" s="130">
        <f t="shared" si="503"/>
        <v>19.641599999998881</v>
      </c>
      <c r="BM3599" s="147">
        <f t="shared" si="504"/>
        <v>6.3981358734597421E-3</v>
      </c>
      <c r="BN3599" s="130">
        <f t="shared" si="505"/>
        <v>1.5787151953425282E-5</v>
      </c>
      <c r="BO3599" s="130">
        <f t="shared" si="501"/>
        <v>1.5787151953425282E-5</v>
      </c>
      <c r="BP3599" s="122" t="str">
        <f t="shared" si="502"/>
        <v/>
      </c>
    </row>
    <row r="3600" spans="63:68" ht="20.100000000000001" customHeight="1" x14ac:dyDescent="0.25">
      <c r="BK3600" s="130"/>
      <c r="BL3600" s="130">
        <f t="shared" si="503"/>
        <v>19.647999999998881</v>
      </c>
      <c r="BM3600" s="147">
        <f t="shared" si="504"/>
        <v>6.3823487215063169E-3</v>
      </c>
      <c r="BN3600" s="130">
        <f t="shared" si="505"/>
        <v>1.5749533945055502E-5</v>
      </c>
      <c r="BO3600" s="130">
        <f t="shared" si="501"/>
        <v>1.5749533945055502E-5</v>
      </c>
      <c r="BP3600" s="122" t="str">
        <f t="shared" si="502"/>
        <v/>
      </c>
    </row>
    <row r="3601" spans="63:68" ht="20.100000000000001" customHeight="1" x14ac:dyDescent="0.25">
      <c r="BK3601" s="130"/>
      <c r="BL3601" s="130">
        <f t="shared" si="503"/>
        <v>19.65439999999888</v>
      </c>
      <c r="BM3601" s="147">
        <f t="shared" si="504"/>
        <v>6.3665991875612614E-3</v>
      </c>
      <c r="BN3601" s="130">
        <f t="shared" si="505"/>
        <v>1.5712001407437726E-5</v>
      </c>
      <c r="BO3601" s="130">
        <f t="shared" si="501"/>
        <v>1.5712001407437726E-5</v>
      </c>
      <c r="BP3601" s="122" t="str">
        <f t="shared" si="502"/>
        <v/>
      </c>
    </row>
    <row r="3602" spans="63:68" ht="20.100000000000001" customHeight="1" x14ac:dyDescent="0.25">
      <c r="BK3602" s="130"/>
      <c r="BL3602" s="130">
        <f t="shared" si="503"/>
        <v>19.660799999998879</v>
      </c>
      <c r="BM3602" s="147">
        <f t="shared" si="504"/>
        <v>6.3508871861538236E-3</v>
      </c>
      <c r="BN3602" s="130">
        <f t="shared" si="505"/>
        <v>1.567455415951019E-5</v>
      </c>
      <c r="BO3602" s="130">
        <f t="shared" ref="BO3602:BO3665" si="506">IF(BM3602&lt;(1-$BK$534),BN3602,"")</f>
        <v>1.567455415951019E-5</v>
      </c>
      <c r="BP3602" s="122" t="str">
        <f t="shared" ref="BP3602:BP3665" si="507">IF(BM3602&lt;(1-$BK$540),BN3602,"")</f>
        <v/>
      </c>
    </row>
    <row r="3603" spans="63:68" ht="20.100000000000001" customHeight="1" x14ac:dyDescent="0.25">
      <c r="BK3603" s="130"/>
      <c r="BL3603" s="130">
        <f t="shared" ref="BL3603:BL3666" si="508">BL3602+$BO$526</f>
        <v>19.667199999998878</v>
      </c>
      <c r="BM3603" s="147">
        <f t="shared" ref="BM3603:BM3666" si="509">_xlfn.CHISQ.DIST.RT(BL3603,7)</f>
        <v>6.3352126319943134E-3</v>
      </c>
      <c r="BN3603" s="130">
        <f t="shared" ref="BN3603:BN3666" si="510">BM3603-BM3604</f>
        <v>1.5637192020495627E-5</v>
      </c>
      <c r="BO3603" s="130">
        <f t="shared" si="506"/>
        <v>1.5637192020495627E-5</v>
      </c>
      <c r="BP3603" s="122" t="str">
        <f t="shared" si="507"/>
        <v/>
      </c>
    </row>
    <row r="3604" spans="63:68" ht="20.100000000000001" customHeight="1" x14ac:dyDescent="0.25">
      <c r="BK3604" s="130"/>
      <c r="BL3604" s="130">
        <f t="shared" si="508"/>
        <v>19.673599999998878</v>
      </c>
      <c r="BM3604" s="147">
        <f t="shared" si="509"/>
        <v>6.3195754399738178E-3</v>
      </c>
      <c r="BN3604" s="130">
        <f t="shared" si="510"/>
        <v>1.5599914809993204E-5</v>
      </c>
      <c r="BO3604" s="130">
        <f t="shared" si="506"/>
        <v>1.5599914809993204E-5</v>
      </c>
      <c r="BP3604" s="122" t="str">
        <f t="shared" si="507"/>
        <v/>
      </c>
    </row>
    <row r="3605" spans="63:68" ht="20.100000000000001" customHeight="1" x14ac:dyDescent="0.25">
      <c r="BK3605" s="130"/>
      <c r="BL3605" s="130">
        <f t="shared" si="508"/>
        <v>19.679999999998877</v>
      </c>
      <c r="BM3605" s="147">
        <f t="shared" si="509"/>
        <v>6.3039755251638246E-3</v>
      </c>
      <c r="BN3605" s="130">
        <f t="shared" si="510"/>
        <v>1.5562722347930817E-5</v>
      </c>
      <c r="BO3605" s="130">
        <f t="shared" si="506"/>
        <v>1.5562722347930817E-5</v>
      </c>
      <c r="BP3605" s="122" t="str">
        <f t="shared" si="507"/>
        <v/>
      </c>
    </row>
    <row r="3606" spans="63:68" ht="20.100000000000001" customHeight="1" x14ac:dyDescent="0.25">
      <c r="BK3606" s="130"/>
      <c r="BL3606" s="130">
        <f t="shared" si="508"/>
        <v>19.686399999998876</v>
      </c>
      <c r="BM3606" s="147">
        <f t="shared" si="509"/>
        <v>6.2884128028158938E-3</v>
      </c>
      <c r="BN3606" s="130">
        <f t="shared" si="510"/>
        <v>1.5525614454557288E-5</v>
      </c>
      <c r="BO3606" s="130">
        <f t="shared" si="506"/>
        <v>1.5525614454557288E-5</v>
      </c>
      <c r="BP3606" s="122" t="str">
        <f t="shared" si="507"/>
        <v/>
      </c>
    </row>
    <row r="3607" spans="63:68" ht="20.100000000000001" customHeight="1" x14ac:dyDescent="0.25">
      <c r="BK3607" s="130"/>
      <c r="BL3607" s="130">
        <f t="shared" si="508"/>
        <v>19.692799999998876</v>
      </c>
      <c r="BM3607" s="147">
        <f t="shared" si="509"/>
        <v>6.2728871883613365E-3</v>
      </c>
      <c r="BN3607" s="130">
        <f t="shared" si="510"/>
        <v>1.5488590950503076E-5</v>
      </c>
      <c r="BO3607" s="130">
        <f t="shared" si="506"/>
        <v>1.5488590950503076E-5</v>
      </c>
      <c r="BP3607" s="122" t="str">
        <f t="shared" si="507"/>
        <v/>
      </c>
    </row>
    <row r="3608" spans="63:68" ht="20.100000000000001" customHeight="1" x14ac:dyDescent="0.25">
      <c r="BK3608" s="130"/>
      <c r="BL3608" s="130">
        <f t="shared" si="508"/>
        <v>19.699199999998875</v>
      </c>
      <c r="BM3608" s="147">
        <f t="shared" si="509"/>
        <v>6.2573985974108334E-3</v>
      </c>
      <c r="BN3608" s="130">
        <f t="shared" si="510"/>
        <v>1.5451651656703085E-5</v>
      </c>
      <c r="BO3608" s="130">
        <f t="shared" si="506"/>
        <v>1.5451651656703085E-5</v>
      </c>
      <c r="BP3608" s="122" t="str">
        <f t="shared" si="507"/>
        <v/>
      </c>
    </row>
    <row r="3609" spans="63:68" ht="20.100000000000001" customHeight="1" x14ac:dyDescent="0.25">
      <c r="BK3609" s="130"/>
      <c r="BL3609" s="130">
        <f t="shared" si="508"/>
        <v>19.705599999998874</v>
      </c>
      <c r="BM3609" s="147">
        <f t="shared" si="509"/>
        <v>6.2419469457541303E-3</v>
      </c>
      <c r="BN3609" s="130">
        <f t="shared" si="510"/>
        <v>1.5414796394426153E-5</v>
      </c>
      <c r="BO3609" s="130">
        <f t="shared" si="506"/>
        <v>1.5414796394426153E-5</v>
      </c>
      <c r="BP3609" s="122" t="str">
        <f t="shared" si="507"/>
        <v/>
      </c>
    </row>
    <row r="3610" spans="63:68" ht="20.100000000000001" customHeight="1" x14ac:dyDescent="0.25">
      <c r="BK3610" s="130"/>
      <c r="BL3610" s="130">
        <f t="shared" si="508"/>
        <v>19.711999999998874</v>
      </c>
      <c r="BM3610" s="147">
        <f t="shared" si="509"/>
        <v>6.2265321493597042E-3</v>
      </c>
      <c r="BN3610" s="130">
        <f t="shared" si="510"/>
        <v>1.5378024985328829E-5</v>
      </c>
      <c r="BO3610" s="130">
        <f t="shared" si="506"/>
        <v>1.5378024985328829E-5</v>
      </c>
      <c r="BP3610" s="122" t="str">
        <f t="shared" si="507"/>
        <v/>
      </c>
    </row>
    <row r="3611" spans="63:68" ht="20.100000000000001" customHeight="1" x14ac:dyDescent="0.25">
      <c r="BK3611" s="130"/>
      <c r="BL3611" s="130">
        <f t="shared" si="508"/>
        <v>19.718399999998873</v>
      </c>
      <c r="BM3611" s="147">
        <f t="shared" si="509"/>
        <v>6.2111541243743754E-3</v>
      </c>
      <c r="BN3611" s="130">
        <f t="shared" si="510"/>
        <v>1.5341337251346086E-5</v>
      </c>
      <c r="BO3611" s="130">
        <f t="shared" si="506"/>
        <v>1.5341337251346086E-5</v>
      </c>
      <c r="BP3611" s="122" t="str">
        <f t="shared" si="507"/>
        <v/>
      </c>
    </row>
    <row r="3612" spans="63:68" ht="20.100000000000001" customHeight="1" x14ac:dyDescent="0.25">
      <c r="BK3612" s="130"/>
      <c r="BL3612" s="130">
        <f t="shared" si="508"/>
        <v>19.724799999998872</v>
      </c>
      <c r="BM3612" s="147">
        <f t="shared" si="509"/>
        <v>6.1958127871230293E-3</v>
      </c>
      <c r="BN3612" s="130">
        <f t="shared" si="510"/>
        <v>1.5304733014795402E-5</v>
      </c>
      <c r="BO3612" s="130">
        <f t="shared" si="506"/>
        <v>1.5304733014795402E-5</v>
      </c>
      <c r="BP3612" s="122" t="str">
        <f t="shared" si="507"/>
        <v/>
      </c>
    </row>
    <row r="3613" spans="63:68" ht="20.100000000000001" customHeight="1" x14ac:dyDescent="0.25">
      <c r="BK3613" s="130"/>
      <c r="BL3613" s="130">
        <f t="shared" si="508"/>
        <v>19.731199999998871</v>
      </c>
      <c r="BM3613" s="147">
        <f t="shared" si="509"/>
        <v>6.1805080541082339E-3</v>
      </c>
      <c r="BN3613" s="130">
        <f t="shared" si="510"/>
        <v>1.5268212098290025E-5</v>
      </c>
      <c r="BO3613" s="130">
        <f t="shared" si="506"/>
        <v>1.5268212098290025E-5</v>
      </c>
      <c r="BP3613" s="122" t="str">
        <f t="shared" si="507"/>
        <v/>
      </c>
    </row>
    <row r="3614" spans="63:68" ht="20.100000000000001" customHeight="1" x14ac:dyDescent="0.25">
      <c r="BK3614" s="130"/>
      <c r="BL3614" s="130">
        <f t="shared" si="508"/>
        <v>19.737599999998871</v>
      </c>
      <c r="BM3614" s="147">
        <f t="shared" si="509"/>
        <v>6.1652398420099438E-3</v>
      </c>
      <c r="BN3614" s="130">
        <f t="shared" si="510"/>
        <v>1.5231774324823977E-5</v>
      </c>
      <c r="BO3614" s="130">
        <f t="shared" si="506"/>
        <v>1.5231774324823977E-5</v>
      </c>
      <c r="BP3614" s="122" t="str">
        <f t="shared" si="507"/>
        <v/>
      </c>
    </row>
    <row r="3615" spans="63:68" ht="20.100000000000001" customHeight="1" x14ac:dyDescent="0.25">
      <c r="BK3615" s="130"/>
      <c r="BL3615" s="130">
        <f t="shared" si="508"/>
        <v>19.74399999999887</v>
      </c>
      <c r="BM3615" s="147">
        <f t="shared" si="509"/>
        <v>6.1500080676851199E-3</v>
      </c>
      <c r="BN3615" s="130">
        <f t="shared" si="510"/>
        <v>1.5195419517687048E-5</v>
      </c>
      <c r="BO3615" s="130">
        <f t="shared" si="506"/>
        <v>1.5195419517687048E-5</v>
      </c>
      <c r="BP3615" s="122" t="str">
        <f t="shared" si="507"/>
        <v/>
      </c>
    </row>
    <row r="3616" spans="63:68" ht="20.100000000000001" customHeight="1" x14ac:dyDescent="0.25">
      <c r="BK3616" s="130"/>
      <c r="BL3616" s="130">
        <f t="shared" si="508"/>
        <v>19.750399999998869</v>
      </c>
      <c r="BM3616" s="147">
        <f t="shared" si="509"/>
        <v>6.1348126481674328E-3</v>
      </c>
      <c r="BN3616" s="130">
        <f t="shared" si="510"/>
        <v>1.5159147500522913E-5</v>
      </c>
      <c r="BO3616" s="130">
        <f t="shared" si="506"/>
        <v>1.5159147500522913E-5</v>
      </c>
      <c r="BP3616" s="122" t="str">
        <f t="shared" si="507"/>
        <v/>
      </c>
    </row>
    <row r="3617" spans="63:68" ht="20.100000000000001" customHeight="1" x14ac:dyDescent="0.25">
      <c r="BK3617" s="130"/>
      <c r="BL3617" s="130">
        <f t="shared" si="508"/>
        <v>19.756799999998869</v>
      </c>
      <c r="BM3617" s="147">
        <f t="shared" si="509"/>
        <v>6.1196535006669099E-3</v>
      </c>
      <c r="BN3617" s="130">
        <f t="shared" si="510"/>
        <v>1.5122958097332599E-5</v>
      </c>
      <c r="BO3617" s="130">
        <f t="shared" si="506"/>
        <v>1.5122958097332599E-5</v>
      </c>
      <c r="BP3617" s="122" t="str">
        <f t="shared" si="507"/>
        <v/>
      </c>
    </row>
    <row r="3618" spans="63:68" ht="20.100000000000001" customHeight="1" x14ac:dyDescent="0.25">
      <c r="BK3618" s="130"/>
      <c r="BL3618" s="130">
        <f t="shared" si="508"/>
        <v>19.763199999998868</v>
      </c>
      <c r="BM3618" s="147">
        <f t="shared" si="509"/>
        <v>6.1045305425695773E-3</v>
      </c>
      <c r="BN3618" s="130">
        <f t="shared" si="510"/>
        <v>1.5086851132392956E-5</v>
      </c>
      <c r="BO3618" s="130">
        <f t="shared" si="506"/>
        <v>1.5086851132392956E-5</v>
      </c>
      <c r="BP3618" s="122" t="str">
        <f t="shared" si="507"/>
        <v/>
      </c>
    </row>
    <row r="3619" spans="63:68" ht="20.100000000000001" customHeight="1" x14ac:dyDescent="0.25">
      <c r="BK3619" s="130"/>
      <c r="BL3619" s="130">
        <f t="shared" si="508"/>
        <v>19.769599999998867</v>
      </c>
      <c r="BM3619" s="147">
        <f t="shared" si="509"/>
        <v>6.0894436914371844E-3</v>
      </c>
      <c r="BN3619" s="130">
        <f t="shared" si="510"/>
        <v>1.5050826430371145E-5</v>
      </c>
      <c r="BO3619" s="130">
        <f t="shared" si="506"/>
        <v>1.5050826430371145E-5</v>
      </c>
      <c r="BP3619" s="122" t="str">
        <f t="shared" si="507"/>
        <v/>
      </c>
    </row>
    <row r="3620" spans="63:68" ht="20.100000000000001" customHeight="1" x14ac:dyDescent="0.25">
      <c r="BK3620" s="130"/>
      <c r="BL3620" s="130">
        <f t="shared" si="508"/>
        <v>19.775999999998866</v>
      </c>
      <c r="BM3620" s="147">
        <f t="shared" si="509"/>
        <v>6.0743928650068132E-3</v>
      </c>
      <c r="BN3620" s="130">
        <f t="shared" si="510"/>
        <v>1.5014883816233567E-5</v>
      </c>
      <c r="BO3620" s="130">
        <f t="shared" si="506"/>
        <v>1.5014883816233567E-5</v>
      </c>
      <c r="BP3620" s="122" t="str">
        <f t="shared" si="507"/>
        <v/>
      </c>
    </row>
    <row r="3621" spans="63:68" ht="20.100000000000001" customHeight="1" x14ac:dyDescent="0.25">
      <c r="BK3621" s="130"/>
      <c r="BL3621" s="130">
        <f t="shared" si="508"/>
        <v>19.782399999998866</v>
      </c>
      <c r="BM3621" s="147">
        <f t="shared" si="509"/>
        <v>6.0593779811905796E-3</v>
      </c>
      <c r="BN3621" s="130">
        <f t="shared" si="510"/>
        <v>1.4979023115324792E-5</v>
      </c>
      <c r="BO3621" s="130">
        <f t="shared" si="506"/>
        <v>1.4979023115324792E-5</v>
      </c>
      <c r="BP3621" s="122" t="str">
        <f t="shared" si="507"/>
        <v/>
      </c>
    </row>
    <row r="3622" spans="63:68" ht="20.100000000000001" customHeight="1" x14ac:dyDescent="0.25">
      <c r="BK3622" s="130"/>
      <c r="BL3622" s="130">
        <f t="shared" si="508"/>
        <v>19.788799999998865</v>
      </c>
      <c r="BM3622" s="147">
        <f t="shared" si="509"/>
        <v>6.0443989580752549E-3</v>
      </c>
      <c r="BN3622" s="130">
        <f t="shared" si="510"/>
        <v>1.4943244153228785E-5</v>
      </c>
      <c r="BO3622" s="130">
        <f t="shared" si="506"/>
        <v>1.4943244153228785E-5</v>
      </c>
      <c r="BP3622" s="122" t="str">
        <f t="shared" si="507"/>
        <v/>
      </c>
    </row>
    <row r="3623" spans="63:68" ht="20.100000000000001" customHeight="1" x14ac:dyDescent="0.25">
      <c r="BK3623" s="130"/>
      <c r="BL3623" s="130">
        <f t="shared" si="508"/>
        <v>19.795199999998864</v>
      </c>
      <c r="BM3623" s="147">
        <f t="shared" si="509"/>
        <v>6.0294557139220261E-3</v>
      </c>
      <c r="BN3623" s="130">
        <f t="shared" si="510"/>
        <v>1.4907546755970127E-5</v>
      </c>
      <c r="BO3623" s="130">
        <f t="shared" si="506"/>
        <v>1.4907546755970127E-5</v>
      </c>
      <c r="BP3623" s="122" t="str">
        <f t="shared" si="507"/>
        <v/>
      </c>
    </row>
    <row r="3624" spans="63:68" ht="20.100000000000001" customHeight="1" x14ac:dyDescent="0.25">
      <c r="BK3624" s="130"/>
      <c r="BL3624" s="130">
        <f t="shared" si="508"/>
        <v>19.801599999998864</v>
      </c>
      <c r="BM3624" s="147">
        <f t="shared" si="509"/>
        <v>6.0145481671660559E-3</v>
      </c>
      <c r="BN3624" s="130">
        <f t="shared" si="510"/>
        <v>1.4871930749831008E-5</v>
      </c>
      <c r="BO3624" s="130">
        <f t="shared" si="506"/>
        <v>1.4871930749831008E-5</v>
      </c>
      <c r="BP3624" s="122" t="str">
        <f t="shared" si="507"/>
        <v/>
      </c>
    </row>
    <row r="3625" spans="63:68" ht="20.100000000000001" customHeight="1" x14ac:dyDescent="0.25">
      <c r="BK3625" s="130"/>
      <c r="BL3625" s="130">
        <f t="shared" si="508"/>
        <v>19.807999999998863</v>
      </c>
      <c r="BM3625" s="147">
        <f t="shared" si="509"/>
        <v>5.9996762364162249E-3</v>
      </c>
      <c r="BN3625" s="130">
        <f t="shared" si="510"/>
        <v>1.4836395961469184E-5</v>
      </c>
      <c r="BO3625" s="130">
        <f t="shared" si="506"/>
        <v>1.4836395961469184E-5</v>
      </c>
      <c r="BP3625" s="122" t="str">
        <f t="shared" si="507"/>
        <v/>
      </c>
    </row>
    <row r="3626" spans="63:68" ht="20.100000000000001" customHeight="1" x14ac:dyDescent="0.25">
      <c r="BK3626" s="130"/>
      <c r="BL3626" s="130">
        <f t="shared" si="508"/>
        <v>19.814399999998862</v>
      </c>
      <c r="BM3626" s="147">
        <f t="shared" si="509"/>
        <v>5.9848398404547557E-3</v>
      </c>
      <c r="BN3626" s="130">
        <f t="shared" si="510"/>
        <v>1.4800942217841652E-5</v>
      </c>
      <c r="BO3626" s="130">
        <f t="shared" si="506"/>
        <v>1.4800942217841652E-5</v>
      </c>
      <c r="BP3626" s="122" t="str">
        <f t="shared" si="507"/>
        <v/>
      </c>
    </row>
    <row r="3627" spans="63:68" ht="20.100000000000001" customHeight="1" x14ac:dyDescent="0.25">
      <c r="BK3627" s="130"/>
      <c r="BL3627" s="130">
        <f t="shared" si="508"/>
        <v>19.820799999998862</v>
      </c>
      <c r="BM3627" s="147">
        <f t="shared" si="509"/>
        <v>5.9700388982369141E-3</v>
      </c>
      <c r="BN3627" s="130">
        <f t="shared" si="510"/>
        <v>1.4765569346235873E-5</v>
      </c>
      <c r="BO3627" s="130">
        <f t="shared" si="506"/>
        <v>1.4765569346235873E-5</v>
      </c>
      <c r="BP3627" s="122" t="str">
        <f t="shared" si="507"/>
        <v/>
      </c>
    </row>
    <row r="3628" spans="63:68" ht="20.100000000000001" customHeight="1" x14ac:dyDescent="0.25">
      <c r="BK3628" s="130"/>
      <c r="BL3628" s="130">
        <f t="shared" si="508"/>
        <v>19.827199999998861</v>
      </c>
      <c r="BM3628" s="147">
        <f t="shared" si="509"/>
        <v>5.9552733288906782E-3</v>
      </c>
      <c r="BN3628" s="130">
        <f t="shared" si="510"/>
        <v>1.4730277174277578E-5</v>
      </c>
      <c r="BO3628" s="130">
        <f t="shared" si="506"/>
        <v>1.4730277174277578E-5</v>
      </c>
      <c r="BP3628" s="122" t="str">
        <f t="shared" si="507"/>
        <v/>
      </c>
    </row>
    <row r="3629" spans="63:68" ht="20.100000000000001" customHeight="1" x14ac:dyDescent="0.25">
      <c r="BK3629" s="130"/>
      <c r="BL3629" s="130">
        <f t="shared" si="508"/>
        <v>19.83359999999886</v>
      </c>
      <c r="BM3629" s="147">
        <f t="shared" si="509"/>
        <v>5.9405430517164006E-3</v>
      </c>
      <c r="BN3629" s="130">
        <f t="shared" si="510"/>
        <v>1.469506552994812E-5</v>
      </c>
      <c r="BO3629" s="130">
        <f t="shared" si="506"/>
        <v>1.469506552994812E-5</v>
      </c>
      <c r="BP3629" s="122" t="str">
        <f t="shared" si="507"/>
        <v/>
      </c>
    </row>
    <row r="3630" spans="63:68" ht="20.100000000000001" customHeight="1" x14ac:dyDescent="0.25">
      <c r="BK3630" s="130"/>
      <c r="BL3630" s="130">
        <f t="shared" si="508"/>
        <v>19.839999999998859</v>
      </c>
      <c r="BM3630" s="147">
        <f t="shared" si="509"/>
        <v>5.9258479861864525E-3</v>
      </c>
      <c r="BN3630" s="130">
        <f t="shared" si="510"/>
        <v>1.4659934241514211E-5</v>
      </c>
      <c r="BO3630" s="130">
        <f t="shared" si="506"/>
        <v>1.4659934241514211E-5</v>
      </c>
      <c r="BP3630" s="122" t="str">
        <f t="shared" si="507"/>
        <v/>
      </c>
    </row>
    <row r="3631" spans="63:68" ht="20.100000000000001" customHeight="1" x14ac:dyDescent="0.25">
      <c r="BK3631" s="130"/>
      <c r="BL3631" s="130">
        <f t="shared" si="508"/>
        <v>19.846399999998859</v>
      </c>
      <c r="BM3631" s="147">
        <f t="shared" si="509"/>
        <v>5.9111880519449383E-3</v>
      </c>
      <c r="BN3631" s="130">
        <f t="shared" si="510"/>
        <v>1.4624883137578232E-5</v>
      </c>
      <c r="BO3631" s="130">
        <f t="shared" si="506"/>
        <v>1.4624883137578232E-5</v>
      </c>
      <c r="BP3631" s="122" t="str">
        <f t="shared" si="507"/>
        <v/>
      </c>
    </row>
    <row r="3632" spans="63:68" ht="20.100000000000001" customHeight="1" x14ac:dyDescent="0.25">
      <c r="BK3632" s="130"/>
      <c r="BL3632" s="130">
        <f t="shared" si="508"/>
        <v>19.852799999998858</v>
      </c>
      <c r="BM3632" s="147">
        <f t="shared" si="509"/>
        <v>5.8965631688073601E-3</v>
      </c>
      <c r="BN3632" s="130">
        <f t="shared" si="510"/>
        <v>1.4589912047092111E-5</v>
      </c>
      <c r="BO3632" s="130">
        <f t="shared" si="506"/>
        <v>1.4589912047092111E-5</v>
      </c>
      <c r="BP3632" s="122" t="str">
        <f t="shared" si="507"/>
        <v/>
      </c>
    </row>
    <row r="3633" spans="63:68" ht="20.100000000000001" customHeight="1" x14ac:dyDescent="0.25">
      <c r="BK3633" s="130"/>
      <c r="BL3633" s="130">
        <f t="shared" si="508"/>
        <v>19.859199999998857</v>
      </c>
      <c r="BM3633" s="147">
        <f t="shared" si="509"/>
        <v>5.881973256760268E-3</v>
      </c>
      <c r="BN3633" s="130">
        <f t="shared" si="510"/>
        <v>1.4555020799322631E-5</v>
      </c>
      <c r="BO3633" s="130">
        <f t="shared" si="506"/>
        <v>1.4555020799322631E-5</v>
      </c>
      <c r="BP3633" s="122" t="str">
        <f t="shared" si="507"/>
        <v/>
      </c>
    </row>
    <row r="3634" spans="63:68" ht="20.100000000000001" customHeight="1" x14ac:dyDescent="0.25">
      <c r="BK3634" s="130"/>
      <c r="BL3634" s="130">
        <f t="shared" si="508"/>
        <v>19.865599999998857</v>
      </c>
      <c r="BM3634" s="147">
        <f t="shared" si="509"/>
        <v>5.8674182359609453E-3</v>
      </c>
      <c r="BN3634" s="130">
        <f t="shared" si="510"/>
        <v>1.4520209223854025E-5</v>
      </c>
      <c r="BO3634" s="130">
        <f t="shared" si="506"/>
        <v>1.4520209223854025E-5</v>
      </c>
      <c r="BP3634" s="122" t="str">
        <f t="shared" si="507"/>
        <v/>
      </c>
    </row>
    <row r="3635" spans="63:68" ht="20.100000000000001" customHeight="1" x14ac:dyDescent="0.25">
      <c r="BK3635" s="130"/>
      <c r="BL3635" s="130">
        <f t="shared" si="508"/>
        <v>19.871999999998856</v>
      </c>
      <c r="BM3635" s="147">
        <f t="shared" si="509"/>
        <v>5.8528980267370913E-3</v>
      </c>
      <c r="BN3635" s="130">
        <f t="shared" si="510"/>
        <v>1.4485477150593187E-5</v>
      </c>
      <c r="BO3635" s="130">
        <f t="shared" si="506"/>
        <v>1.4485477150593187E-5</v>
      </c>
      <c r="BP3635" s="122" t="str">
        <f t="shared" si="507"/>
        <v/>
      </c>
    </row>
    <row r="3636" spans="63:68" ht="20.100000000000001" customHeight="1" x14ac:dyDescent="0.25">
      <c r="BK3636" s="130"/>
      <c r="BL3636" s="130">
        <f t="shared" si="508"/>
        <v>19.878399999998855</v>
      </c>
      <c r="BM3636" s="147">
        <f t="shared" si="509"/>
        <v>5.8384125495864981E-3</v>
      </c>
      <c r="BN3636" s="130">
        <f t="shared" si="510"/>
        <v>1.4450824409817375E-5</v>
      </c>
      <c r="BO3636" s="130">
        <f t="shared" si="506"/>
        <v>1.4450824409817375E-5</v>
      </c>
      <c r="BP3636" s="122" t="str">
        <f t="shared" si="507"/>
        <v/>
      </c>
    </row>
    <row r="3637" spans="63:68" ht="20.100000000000001" customHeight="1" x14ac:dyDescent="0.25">
      <c r="BK3637" s="130"/>
      <c r="BL3637" s="130">
        <f t="shared" si="508"/>
        <v>19.884799999998855</v>
      </c>
      <c r="BM3637" s="147">
        <f t="shared" si="509"/>
        <v>5.8239617251766808E-3</v>
      </c>
      <c r="BN3637" s="130">
        <f t="shared" si="510"/>
        <v>1.4416250832056249E-5</v>
      </c>
      <c r="BO3637" s="130">
        <f t="shared" si="506"/>
        <v>1.4416250832056249E-5</v>
      </c>
      <c r="BP3637" s="122" t="str">
        <f t="shared" si="507"/>
        <v/>
      </c>
    </row>
    <row r="3638" spans="63:68" ht="20.100000000000001" customHeight="1" x14ac:dyDescent="0.25">
      <c r="BK3638" s="130"/>
      <c r="BL3638" s="130">
        <f t="shared" si="508"/>
        <v>19.891199999998854</v>
      </c>
      <c r="BM3638" s="147">
        <f t="shared" si="509"/>
        <v>5.8095454743446245E-3</v>
      </c>
      <c r="BN3638" s="130">
        <f t="shared" si="510"/>
        <v>1.4381756248228912E-5</v>
      </c>
      <c r="BO3638" s="130">
        <f t="shared" si="506"/>
        <v>1.4381756248228912E-5</v>
      </c>
      <c r="BP3638" s="122" t="str">
        <f t="shared" si="507"/>
        <v/>
      </c>
    </row>
    <row r="3639" spans="63:68" ht="20.100000000000001" customHeight="1" x14ac:dyDescent="0.25">
      <c r="BK3639" s="130"/>
      <c r="BL3639" s="130">
        <f t="shared" si="508"/>
        <v>19.897599999998853</v>
      </c>
      <c r="BM3639" s="147">
        <f t="shared" si="509"/>
        <v>5.7951637180963956E-3</v>
      </c>
      <c r="BN3639" s="130">
        <f t="shared" si="510"/>
        <v>1.4347340489525955E-5</v>
      </c>
      <c r="BO3639" s="130">
        <f t="shared" si="506"/>
        <v>1.4347340489525955E-5</v>
      </c>
      <c r="BP3639" s="122" t="str">
        <f t="shared" si="507"/>
        <v/>
      </c>
    </row>
    <row r="3640" spans="63:68" ht="20.100000000000001" customHeight="1" x14ac:dyDescent="0.25">
      <c r="BK3640" s="130"/>
      <c r="BL3640" s="130">
        <f t="shared" si="508"/>
        <v>19.903999999998852</v>
      </c>
      <c r="BM3640" s="147">
        <f t="shared" si="509"/>
        <v>5.7808163776068696E-3</v>
      </c>
      <c r="BN3640" s="130">
        <f t="shared" si="510"/>
        <v>1.4313003387523074E-5</v>
      </c>
      <c r="BO3640" s="130">
        <f t="shared" si="506"/>
        <v>1.4313003387523074E-5</v>
      </c>
      <c r="BP3640" s="122" t="str">
        <f t="shared" si="507"/>
        <v/>
      </c>
    </row>
    <row r="3641" spans="63:68" ht="20.100000000000001" customHeight="1" x14ac:dyDescent="0.25">
      <c r="BK3641" s="130"/>
      <c r="BL3641" s="130">
        <f t="shared" si="508"/>
        <v>19.910399999998852</v>
      </c>
      <c r="BM3641" s="147">
        <f t="shared" si="509"/>
        <v>5.7665033742193466E-3</v>
      </c>
      <c r="BN3641" s="130">
        <f t="shared" si="510"/>
        <v>1.4278744774027553E-5</v>
      </c>
      <c r="BO3641" s="130">
        <f t="shared" si="506"/>
        <v>1.4278744774027553E-5</v>
      </c>
      <c r="BP3641" s="122" t="str">
        <f t="shared" si="507"/>
        <v/>
      </c>
    </row>
    <row r="3642" spans="63:68" ht="20.100000000000001" customHeight="1" x14ac:dyDescent="0.25">
      <c r="BK3642" s="130"/>
      <c r="BL3642" s="130">
        <f t="shared" si="508"/>
        <v>19.916799999998851</v>
      </c>
      <c r="BM3642" s="147">
        <f t="shared" si="509"/>
        <v>5.752224629445319E-3</v>
      </c>
      <c r="BN3642" s="130">
        <f t="shared" si="510"/>
        <v>1.4244564481276888E-5</v>
      </c>
      <c r="BO3642" s="130">
        <f t="shared" si="506"/>
        <v>1.4244564481276888E-5</v>
      </c>
      <c r="BP3642" s="122" t="str">
        <f t="shared" si="507"/>
        <v/>
      </c>
    </row>
    <row r="3643" spans="63:68" ht="20.100000000000001" customHeight="1" x14ac:dyDescent="0.25">
      <c r="BK3643" s="130"/>
      <c r="BL3643" s="130">
        <f t="shared" si="508"/>
        <v>19.92319999999885</v>
      </c>
      <c r="BM3643" s="147">
        <f t="shared" si="509"/>
        <v>5.7379800649640421E-3</v>
      </c>
      <c r="BN3643" s="130">
        <f t="shared" si="510"/>
        <v>1.421046234175577E-5</v>
      </c>
      <c r="BO3643" s="130">
        <f t="shared" si="506"/>
        <v>1.421046234175577E-5</v>
      </c>
      <c r="BP3643" s="122" t="str">
        <f t="shared" si="507"/>
        <v/>
      </c>
    </row>
    <row r="3644" spans="63:68" ht="20.100000000000001" customHeight="1" x14ac:dyDescent="0.25">
      <c r="BK3644" s="130"/>
      <c r="BL3644" s="130">
        <f t="shared" si="508"/>
        <v>19.92959999999885</v>
      </c>
      <c r="BM3644" s="147">
        <f t="shared" si="509"/>
        <v>5.7237696026222864E-3</v>
      </c>
      <c r="BN3644" s="130">
        <f t="shared" si="510"/>
        <v>1.4176438188279357E-5</v>
      </c>
      <c r="BO3644" s="130">
        <f t="shared" si="506"/>
        <v>1.4176438188279357E-5</v>
      </c>
      <c r="BP3644" s="122" t="str">
        <f t="shared" si="507"/>
        <v/>
      </c>
    </row>
    <row r="3645" spans="63:68" ht="20.100000000000001" customHeight="1" x14ac:dyDescent="0.25">
      <c r="BK3645" s="130"/>
      <c r="BL3645" s="130">
        <f t="shared" si="508"/>
        <v>19.935999999998849</v>
      </c>
      <c r="BM3645" s="147">
        <f t="shared" si="509"/>
        <v>5.709593164434007E-3</v>
      </c>
      <c r="BN3645" s="130">
        <f t="shared" si="510"/>
        <v>1.4142491854006282E-5</v>
      </c>
      <c r="BO3645" s="130">
        <f t="shared" si="506"/>
        <v>1.4142491854006282E-5</v>
      </c>
      <c r="BP3645" s="122" t="str">
        <f t="shared" si="507"/>
        <v/>
      </c>
    </row>
    <row r="3646" spans="63:68" ht="20.100000000000001" customHeight="1" x14ac:dyDescent="0.25">
      <c r="BK3646" s="130"/>
      <c r="BL3646" s="130">
        <f t="shared" si="508"/>
        <v>19.942399999998848</v>
      </c>
      <c r="BM3646" s="147">
        <f t="shared" si="509"/>
        <v>5.6954506725800007E-3</v>
      </c>
      <c r="BN3646" s="130">
        <f t="shared" si="510"/>
        <v>1.4108623172404827E-5</v>
      </c>
      <c r="BO3646" s="130">
        <f t="shared" si="506"/>
        <v>1.4108623172404827E-5</v>
      </c>
      <c r="BP3646" s="122" t="str">
        <f t="shared" si="507"/>
        <v/>
      </c>
    </row>
    <row r="3647" spans="63:68" ht="20.100000000000001" customHeight="1" x14ac:dyDescent="0.25">
      <c r="BK3647" s="130"/>
      <c r="BL3647" s="130">
        <f t="shared" si="508"/>
        <v>19.948799999998847</v>
      </c>
      <c r="BM3647" s="147">
        <f t="shared" si="509"/>
        <v>5.6813420494075959E-3</v>
      </c>
      <c r="BN3647" s="130">
        <f t="shared" si="510"/>
        <v>1.4074831977263329E-5</v>
      </c>
      <c r="BO3647" s="130">
        <f t="shared" si="506"/>
        <v>1.4074831977263329E-5</v>
      </c>
      <c r="BP3647" s="122" t="str">
        <f t="shared" si="507"/>
        <v/>
      </c>
    </row>
    <row r="3648" spans="63:68" ht="20.100000000000001" customHeight="1" x14ac:dyDescent="0.25">
      <c r="BK3648" s="130"/>
      <c r="BL3648" s="130">
        <f t="shared" si="508"/>
        <v>19.955199999998847</v>
      </c>
      <c r="BM3648" s="147">
        <f t="shared" si="509"/>
        <v>5.6672672174303326E-3</v>
      </c>
      <c r="BN3648" s="130">
        <f t="shared" si="510"/>
        <v>1.404111810269365E-5</v>
      </c>
      <c r="BO3648" s="130">
        <f t="shared" si="506"/>
        <v>1.404111810269365E-5</v>
      </c>
      <c r="BP3648" s="122" t="str">
        <f t="shared" si="507"/>
        <v/>
      </c>
    </row>
    <row r="3649" spans="63:68" ht="20.100000000000001" customHeight="1" x14ac:dyDescent="0.25">
      <c r="BK3649" s="130"/>
      <c r="BL3649" s="130">
        <f t="shared" si="508"/>
        <v>19.961599999998846</v>
      </c>
      <c r="BM3649" s="147">
        <f t="shared" si="509"/>
        <v>5.6532260993276389E-3</v>
      </c>
      <c r="BN3649" s="130">
        <f t="shared" si="510"/>
        <v>1.4007481383112967E-5</v>
      </c>
      <c r="BO3649" s="130">
        <f t="shared" si="506"/>
        <v>1.4007481383112967E-5</v>
      </c>
      <c r="BP3649" s="122" t="str">
        <f t="shared" si="507"/>
        <v/>
      </c>
    </row>
    <row r="3650" spans="63:68" ht="20.100000000000001" customHeight="1" x14ac:dyDescent="0.25">
      <c r="BK3650" s="130"/>
      <c r="BL3650" s="130">
        <f t="shared" si="508"/>
        <v>19.967999999998845</v>
      </c>
      <c r="BM3650" s="147">
        <f t="shared" si="509"/>
        <v>5.6392186179445259E-3</v>
      </c>
      <c r="BN3650" s="130">
        <f t="shared" si="510"/>
        <v>1.3973921653274123E-5</v>
      </c>
      <c r="BO3650" s="130">
        <f t="shared" si="506"/>
        <v>1.3973921653274123E-5</v>
      </c>
      <c r="BP3650" s="122" t="str">
        <f t="shared" si="507"/>
        <v/>
      </c>
    </row>
    <row r="3651" spans="63:68" ht="20.100000000000001" customHeight="1" x14ac:dyDescent="0.25">
      <c r="BK3651" s="130"/>
      <c r="BL3651" s="130">
        <f t="shared" si="508"/>
        <v>19.974399999998845</v>
      </c>
      <c r="BM3651" s="147">
        <f t="shared" si="509"/>
        <v>5.6252446962912518E-3</v>
      </c>
      <c r="BN3651" s="130">
        <f t="shared" si="510"/>
        <v>1.394043874821619E-5</v>
      </c>
      <c r="BO3651" s="130">
        <f t="shared" si="506"/>
        <v>1.394043874821619E-5</v>
      </c>
      <c r="BP3651" s="122" t="str">
        <f t="shared" si="507"/>
        <v/>
      </c>
    </row>
    <row r="3652" spans="63:68" ht="20.100000000000001" customHeight="1" x14ac:dyDescent="0.25">
      <c r="BK3652" s="130"/>
      <c r="BL3652" s="130">
        <f t="shared" si="508"/>
        <v>19.980799999998844</v>
      </c>
      <c r="BM3652" s="147">
        <f t="shared" si="509"/>
        <v>5.6113042575430356E-3</v>
      </c>
      <c r="BN3652" s="130">
        <f t="shared" si="510"/>
        <v>1.3907032503351208E-5</v>
      </c>
      <c r="BO3652" s="130">
        <f t="shared" si="506"/>
        <v>1.3907032503351208E-5</v>
      </c>
      <c r="BP3652" s="122" t="str">
        <f t="shared" si="507"/>
        <v/>
      </c>
    </row>
    <row r="3653" spans="63:68" ht="20.100000000000001" customHeight="1" x14ac:dyDescent="0.25">
      <c r="BK3653" s="130"/>
      <c r="BL3653" s="130">
        <f t="shared" si="508"/>
        <v>19.987199999998843</v>
      </c>
      <c r="BM3653" s="147">
        <f t="shared" si="509"/>
        <v>5.5973972250396844E-3</v>
      </c>
      <c r="BN3653" s="130">
        <f t="shared" si="510"/>
        <v>1.3873702754356627E-5</v>
      </c>
      <c r="BO3653" s="130">
        <f t="shared" si="506"/>
        <v>1.3873702754356627E-5</v>
      </c>
      <c r="BP3653" s="122" t="str">
        <f t="shared" si="507"/>
        <v/>
      </c>
    </row>
    <row r="3654" spans="63:68" ht="20.100000000000001" customHeight="1" x14ac:dyDescent="0.25">
      <c r="BK3654" s="130"/>
      <c r="BL3654" s="130">
        <f t="shared" si="508"/>
        <v>19.993599999998843</v>
      </c>
      <c r="BM3654" s="147">
        <f t="shared" si="509"/>
        <v>5.5835235222853278E-3</v>
      </c>
      <c r="BN3654" s="130">
        <f t="shared" si="510"/>
        <v>1.3840449337250774E-5</v>
      </c>
      <c r="BO3654" s="130">
        <f t="shared" si="506"/>
        <v>1.3840449337250774E-5</v>
      </c>
      <c r="BP3654" s="122" t="str">
        <f t="shared" si="507"/>
        <v/>
      </c>
    </row>
    <row r="3655" spans="63:68" ht="20.100000000000001" customHeight="1" x14ac:dyDescent="0.25">
      <c r="BK3655" s="130"/>
      <c r="BL3655" s="130">
        <f t="shared" si="508"/>
        <v>19.999999999998842</v>
      </c>
      <c r="BM3655" s="147">
        <f t="shared" si="509"/>
        <v>5.569683072948077E-3</v>
      </c>
      <c r="BN3655" s="130">
        <f t="shared" si="510"/>
        <v>1.3807272088372027E-5</v>
      </c>
      <c r="BO3655" s="130">
        <f t="shared" si="506"/>
        <v>1.3807272088372027E-5</v>
      </c>
      <c r="BP3655" s="122" t="str">
        <f t="shared" si="507"/>
        <v/>
      </c>
    </row>
    <row r="3656" spans="63:68" ht="20.100000000000001" customHeight="1" x14ac:dyDescent="0.25">
      <c r="BK3656" s="130"/>
      <c r="BL3656" s="130">
        <f t="shared" si="508"/>
        <v>20.006399999998841</v>
      </c>
      <c r="BM3656" s="147">
        <f t="shared" si="509"/>
        <v>5.555875800859705E-3</v>
      </c>
      <c r="BN3656" s="130">
        <f t="shared" si="510"/>
        <v>1.3774170844334591E-5</v>
      </c>
      <c r="BO3656" s="130">
        <f t="shared" si="506"/>
        <v>1.3774170844334591E-5</v>
      </c>
      <c r="BP3656" s="122" t="str">
        <f t="shared" si="507"/>
        <v/>
      </c>
    </row>
    <row r="3657" spans="63:68" ht="20.100000000000001" customHeight="1" x14ac:dyDescent="0.25">
      <c r="BK3657" s="130"/>
      <c r="BL3657" s="130">
        <f t="shared" si="508"/>
        <v>20.01279999999884</v>
      </c>
      <c r="BM3657" s="147">
        <f t="shared" si="509"/>
        <v>5.5421016300153704E-3</v>
      </c>
      <c r="BN3657" s="130">
        <f t="shared" si="510"/>
        <v>1.3741145442123896E-5</v>
      </c>
      <c r="BO3657" s="130">
        <f t="shared" si="506"/>
        <v>1.3741145442123896E-5</v>
      </c>
      <c r="BP3657" s="122" t="str">
        <f t="shared" si="507"/>
        <v/>
      </c>
    </row>
    <row r="3658" spans="63:68" ht="20.100000000000001" customHeight="1" x14ac:dyDescent="0.25">
      <c r="BK3658" s="130"/>
      <c r="BL3658" s="130">
        <f t="shared" si="508"/>
        <v>20.01919999999884</v>
      </c>
      <c r="BM3658" s="147">
        <f t="shared" si="509"/>
        <v>5.5283604845732465E-3</v>
      </c>
      <c r="BN3658" s="130">
        <f t="shared" si="510"/>
        <v>1.3708195719014209E-5</v>
      </c>
      <c r="BO3658" s="130">
        <f t="shared" si="506"/>
        <v>1.3708195719014209E-5</v>
      </c>
      <c r="BP3658" s="122" t="str">
        <f t="shared" si="507"/>
        <v/>
      </c>
    </row>
    <row r="3659" spans="63:68" ht="20.100000000000001" customHeight="1" x14ac:dyDescent="0.25">
      <c r="BK3659" s="130"/>
      <c r="BL3659" s="130">
        <f t="shared" si="508"/>
        <v>20.025599999998839</v>
      </c>
      <c r="BM3659" s="147">
        <f t="shared" si="509"/>
        <v>5.5146522888542323E-3</v>
      </c>
      <c r="BN3659" s="130">
        <f t="shared" si="510"/>
        <v>1.3675321512569491E-5</v>
      </c>
      <c r="BO3659" s="130">
        <f t="shared" si="506"/>
        <v>1.3675321512569491E-5</v>
      </c>
      <c r="BP3659" s="122" t="str">
        <f t="shared" si="507"/>
        <v/>
      </c>
    </row>
    <row r="3660" spans="63:68" ht="20.100000000000001" customHeight="1" x14ac:dyDescent="0.25">
      <c r="BK3660" s="130"/>
      <c r="BL3660" s="130">
        <f t="shared" si="508"/>
        <v>20.031999999998838</v>
      </c>
      <c r="BM3660" s="147">
        <f t="shared" si="509"/>
        <v>5.5009769673416628E-3</v>
      </c>
      <c r="BN3660" s="130">
        <f t="shared" si="510"/>
        <v>1.3642522660718866E-5</v>
      </c>
      <c r="BO3660" s="130">
        <f t="shared" si="506"/>
        <v>1.3642522660718866E-5</v>
      </c>
      <c r="BP3660" s="122" t="str">
        <f t="shared" si="507"/>
        <v/>
      </c>
    </row>
    <row r="3661" spans="63:68" ht="20.100000000000001" customHeight="1" x14ac:dyDescent="0.25">
      <c r="BK3661" s="130"/>
      <c r="BL3661" s="130">
        <f t="shared" si="508"/>
        <v>20.038399999998838</v>
      </c>
      <c r="BM3661" s="147">
        <f t="shared" si="509"/>
        <v>5.4873344446809439E-3</v>
      </c>
      <c r="BN3661" s="130">
        <f t="shared" si="510"/>
        <v>1.3609799001651664E-5</v>
      </c>
      <c r="BO3661" s="130">
        <f t="shared" si="506"/>
        <v>1.3609799001651664E-5</v>
      </c>
      <c r="BP3661" s="122" t="str">
        <f t="shared" si="507"/>
        <v/>
      </c>
    </row>
    <row r="3662" spans="63:68" ht="20.100000000000001" customHeight="1" x14ac:dyDescent="0.25">
      <c r="BK3662" s="130"/>
      <c r="BL3662" s="130">
        <f t="shared" si="508"/>
        <v>20.044799999998837</v>
      </c>
      <c r="BM3662" s="147">
        <f t="shared" si="509"/>
        <v>5.4737246456792923E-3</v>
      </c>
      <c r="BN3662" s="130">
        <f t="shared" si="510"/>
        <v>1.3577150373913702E-5</v>
      </c>
      <c r="BO3662" s="130">
        <f t="shared" si="506"/>
        <v>1.3577150373913702E-5</v>
      </c>
      <c r="BP3662" s="122" t="str">
        <f t="shared" si="507"/>
        <v/>
      </c>
    </row>
    <row r="3663" spans="63:68" ht="20.100000000000001" customHeight="1" x14ac:dyDescent="0.25">
      <c r="BK3663" s="130"/>
      <c r="BL3663" s="130">
        <f t="shared" si="508"/>
        <v>20.051199999998836</v>
      </c>
      <c r="BM3663" s="147">
        <f t="shared" si="509"/>
        <v>5.4601474953053786E-3</v>
      </c>
      <c r="BN3663" s="130">
        <f t="shared" si="510"/>
        <v>1.3544576616330087E-5</v>
      </c>
      <c r="BO3663" s="130">
        <f t="shared" si="506"/>
        <v>1.3544576616330087E-5</v>
      </c>
      <c r="BP3663" s="122" t="str">
        <f t="shared" si="507"/>
        <v/>
      </c>
    </row>
    <row r="3664" spans="63:68" ht="20.100000000000001" customHeight="1" x14ac:dyDescent="0.25">
      <c r="BK3664" s="130"/>
      <c r="BL3664" s="130">
        <f t="shared" si="508"/>
        <v>20.057599999998835</v>
      </c>
      <c r="BM3664" s="147">
        <f t="shared" si="509"/>
        <v>5.4466029186890485E-3</v>
      </c>
      <c r="BN3664" s="130">
        <f t="shared" si="510"/>
        <v>1.3512077568052921E-5</v>
      </c>
      <c r="BO3664" s="130">
        <f t="shared" si="506"/>
        <v>1.3512077568052921E-5</v>
      </c>
      <c r="BP3664" s="122" t="str">
        <f t="shared" si="507"/>
        <v/>
      </c>
    </row>
    <row r="3665" spans="63:68" ht="20.100000000000001" customHeight="1" x14ac:dyDescent="0.25">
      <c r="BK3665" s="130"/>
      <c r="BL3665" s="130">
        <f t="shared" si="508"/>
        <v>20.063999999998835</v>
      </c>
      <c r="BM3665" s="147">
        <f t="shared" si="509"/>
        <v>5.4330908411209956E-3</v>
      </c>
      <c r="BN3665" s="130">
        <f t="shared" si="510"/>
        <v>1.3479653068548293E-5</v>
      </c>
      <c r="BO3665" s="130">
        <f t="shared" si="506"/>
        <v>1.3479653068548293E-5</v>
      </c>
      <c r="BP3665" s="122" t="str">
        <f t="shared" si="507"/>
        <v/>
      </c>
    </row>
    <row r="3666" spans="63:68" ht="20.100000000000001" customHeight="1" x14ac:dyDescent="0.25">
      <c r="BK3666" s="130"/>
      <c r="BL3666" s="130">
        <f t="shared" si="508"/>
        <v>20.070399999998834</v>
      </c>
      <c r="BM3666" s="147">
        <f t="shared" si="509"/>
        <v>5.4196111880524473E-3</v>
      </c>
      <c r="BN3666" s="130">
        <f t="shared" si="510"/>
        <v>1.3447302957584131E-5</v>
      </c>
      <c r="BO3666" s="130">
        <f t="shared" ref="BO3666:BO3729" si="511">IF(BM3666&lt;(1-$BK$534),BN3666,"")</f>
        <v>1.3447302957584131E-5</v>
      </c>
      <c r="BP3666" s="122" t="str">
        <f t="shared" ref="BP3666:BP3729" si="512">IF(BM3666&lt;(1-$BK$540),BN3666,"")</f>
        <v/>
      </c>
    </row>
    <row r="3667" spans="63:68" ht="20.100000000000001" customHeight="1" x14ac:dyDescent="0.25">
      <c r="BK3667" s="130"/>
      <c r="BL3667" s="130">
        <f t="shared" ref="BL3667:BL3730" si="513">BL3666+$BO$526</f>
        <v>20.076799999998833</v>
      </c>
      <c r="BM3667" s="147">
        <f t="shared" ref="BM3667:BM3730" si="514">_xlfn.CHISQ.DIST.RT(BL3667,7)</f>
        <v>5.4061638850948631E-3</v>
      </c>
      <c r="BN3667" s="130">
        <f t="shared" ref="BN3667:BN3730" si="515">BM3667-BM3668</f>
        <v>1.3415027075225003E-5</v>
      </c>
      <c r="BO3667" s="130">
        <f t="shared" si="511"/>
        <v>1.3415027075225003E-5</v>
      </c>
      <c r="BP3667" s="122" t="str">
        <f t="shared" si="512"/>
        <v/>
      </c>
    </row>
    <row r="3668" spans="63:68" ht="20.100000000000001" customHeight="1" x14ac:dyDescent="0.25">
      <c r="BK3668" s="130"/>
      <c r="BL3668" s="130">
        <f t="shared" si="513"/>
        <v>20.083199999998833</v>
      </c>
      <c r="BM3668" s="147">
        <f t="shared" si="514"/>
        <v>5.3927488580196381E-3</v>
      </c>
      <c r="BN3668" s="130">
        <f t="shared" si="515"/>
        <v>1.3382825261901501E-5</v>
      </c>
      <c r="BO3668" s="130">
        <f t="shared" si="511"/>
        <v>1.3382825261901501E-5</v>
      </c>
      <c r="BP3668" s="122" t="str">
        <f t="shared" si="512"/>
        <v/>
      </c>
    </row>
    <row r="3669" spans="63:68" ht="20.100000000000001" customHeight="1" x14ac:dyDescent="0.25">
      <c r="BK3669" s="130"/>
      <c r="BL3669" s="130">
        <f t="shared" si="513"/>
        <v>20.089599999998832</v>
      </c>
      <c r="BM3669" s="147">
        <f t="shared" si="514"/>
        <v>5.3793660327577366E-3</v>
      </c>
      <c r="BN3669" s="130">
        <f t="shared" si="515"/>
        <v>1.3350697358275807E-5</v>
      </c>
      <c r="BO3669" s="130">
        <f t="shared" si="511"/>
        <v>1.3350697358275807E-5</v>
      </c>
      <c r="BP3669" s="122" t="str">
        <f t="shared" si="512"/>
        <v/>
      </c>
    </row>
    <row r="3670" spans="63:68" ht="20.100000000000001" customHeight="1" x14ac:dyDescent="0.25">
      <c r="BK3670" s="130"/>
      <c r="BL3670" s="130">
        <f t="shared" si="513"/>
        <v>20.095999999998831</v>
      </c>
      <c r="BM3670" s="147">
        <f t="shared" si="514"/>
        <v>5.3660153353994608E-3</v>
      </c>
      <c r="BN3670" s="130">
        <f t="shared" si="515"/>
        <v>1.3318643205359644E-5</v>
      </c>
      <c r="BO3670" s="130">
        <f t="shared" si="511"/>
        <v>1.3318643205359644E-5</v>
      </c>
      <c r="BP3670" s="122" t="str">
        <f t="shared" si="512"/>
        <v/>
      </c>
    </row>
    <row r="3671" spans="63:68" ht="20.100000000000001" customHeight="1" x14ac:dyDescent="0.25">
      <c r="BK3671" s="130"/>
      <c r="BL3671" s="130">
        <f t="shared" si="513"/>
        <v>20.102399999998831</v>
      </c>
      <c r="BM3671" s="147">
        <f t="shared" si="514"/>
        <v>5.3526966921941012E-3</v>
      </c>
      <c r="BN3671" s="130">
        <f t="shared" si="515"/>
        <v>1.3286662644483929E-5</v>
      </c>
      <c r="BO3671" s="130">
        <f t="shared" si="511"/>
        <v>1.3286662644483929E-5</v>
      </c>
      <c r="BP3671" s="122" t="str">
        <f t="shared" si="512"/>
        <v/>
      </c>
    </row>
    <row r="3672" spans="63:68" ht="20.100000000000001" customHeight="1" x14ac:dyDescent="0.25">
      <c r="BK3672" s="130"/>
      <c r="BL3672" s="130">
        <f t="shared" si="513"/>
        <v>20.10879999999883</v>
      </c>
      <c r="BM3672" s="147">
        <f t="shared" si="514"/>
        <v>5.3394100295496173E-3</v>
      </c>
      <c r="BN3672" s="130">
        <f t="shared" si="515"/>
        <v>1.3254755517276215E-5</v>
      </c>
      <c r="BO3672" s="130">
        <f t="shared" si="511"/>
        <v>1.3254755517276215E-5</v>
      </c>
      <c r="BP3672" s="122" t="str">
        <f t="shared" si="512"/>
        <v/>
      </c>
    </row>
    <row r="3673" spans="63:68" ht="20.100000000000001" customHeight="1" x14ac:dyDescent="0.25">
      <c r="BK3673" s="130"/>
      <c r="BL3673" s="130">
        <f t="shared" si="513"/>
        <v>20.115199999998829</v>
      </c>
      <c r="BM3673" s="147">
        <f t="shared" si="514"/>
        <v>5.326155274032341E-3</v>
      </c>
      <c r="BN3673" s="130">
        <f t="shared" si="515"/>
        <v>1.3222921665646814E-5</v>
      </c>
      <c r="BO3673" s="130">
        <f t="shared" si="511"/>
        <v>1.3222921665646814E-5</v>
      </c>
      <c r="BP3673" s="122" t="str">
        <f t="shared" si="512"/>
        <v/>
      </c>
    </row>
    <row r="3674" spans="63:68" ht="20.100000000000001" customHeight="1" x14ac:dyDescent="0.25">
      <c r="BK3674" s="130"/>
      <c r="BL3674" s="130">
        <f t="shared" si="513"/>
        <v>20.121599999998828</v>
      </c>
      <c r="BM3674" s="147">
        <f t="shared" si="514"/>
        <v>5.3129323523666942E-3</v>
      </c>
      <c r="BN3674" s="130">
        <f t="shared" si="515"/>
        <v>1.3191160931843443E-5</v>
      </c>
      <c r="BO3674" s="130">
        <f t="shared" si="511"/>
        <v>1.3191160931843443E-5</v>
      </c>
      <c r="BP3674" s="122" t="str">
        <f t="shared" si="512"/>
        <v/>
      </c>
    </row>
    <row r="3675" spans="63:68" ht="20.100000000000001" customHeight="1" x14ac:dyDescent="0.25">
      <c r="BK3675" s="130"/>
      <c r="BL3675" s="130">
        <f t="shared" si="513"/>
        <v>20.127999999998828</v>
      </c>
      <c r="BM3675" s="147">
        <f t="shared" si="514"/>
        <v>5.2997411914348508E-3</v>
      </c>
      <c r="BN3675" s="130">
        <f t="shared" si="515"/>
        <v>1.3159473158423467E-5</v>
      </c>
      <c r="BO3675" s="130">
        <f t="shared" si="511"/>
        <v>1.3159473158423467E-5</v>
      </c>
      <c r="BP3675" s="122" t="str">
        <f t="shared" si="512"/>
        <v/>
      </c>
    </row>
    <row r="3676" spans="63:68" ht="20.100000000000001" customHeight="1" x14ac:dyDescent="0.25">
      <c r="BK3676" s="130"/>
      <c r="BL3676" s="130">
        <f t="shared" si="513"/>
        <v>20.134399999998827</v>
      </c>
      <c r="BM3676" s="147">
        <f t="shared" si="514"/>
        <v>5.2865817182764273E-3</v>
      </c>
      <c r="BN3676" s="130">
        <f t="shared" si="515"/>
        <v>1.3127858188209662E-5</v>
      </c>
      <c r="BO3676" s="130">
        <f t="shared" si="511"/>
        <v>1.3127858188209662E-5</v>
      </c>
      <c r="BP3676" s="122" t="str">
        <f t="shared" si="512"/>
        <v/>
      </c>
    </row>
    <row r="3677" spans="63:68" ht="20.100000000000001" customHeight="1" x14ac:dyDescent="0.25">
      <c r="BK3677" s="130"/>
      <c r="BL3677" s="130">
        <f t="shared" si="513"/>
        <v>20.140799999998826</v>
      </c>
      <c r="BM3677" s="147">
        <f t="shared" si="514"/>
        <v>5.2734538600882177E-3</v>
      </c>
      <c r="BN3677" s="130">
        <f t="shared" si="515"/>
        <v>1.3096315864363946E-5</v>
      </c>
      <c r="BO3677" s="130">
        <f t="shared" si="511"/>
        <v>1.3096315864363946E-5</v>
      </c>
      <c r="BP3677" s="122" t="str">
        <f t="shared" si="512"/>
        <v/>
      </c>
    </row>
    <row r="3678" spans="63:68" ht="20.100000000000001" customHeight="1" x14ac:dyDescent="0.25">
      <c r="BK3678" s="130"/>
      <c r="BL3678" s="130">
        <f t="shared" si="513"/>
        <v>20.147199999998826</v>
      </c>
      <c r="BM3678" s="147">
        <f t="shared" si="514"/>
        <v>5.2603575442238537E-3</v>
      </c>
      <c r="BN3678" s="130">
        <f t="shared" si="515"/>
        <v>1.3064846030365687E-5</v>
      </c>
      <c r="BO3678" s="130">
        <f t="shared" si="511"/>
        <v>1.3064846030365687E-5</v>
      </c>
      <c r="BP3678" s="122" t="str">
        <f t="shared" si="512"/>
        <v/>
      </c>
    </row>
    <row r="3679" spans="63:68" ht="20.100000000000001" customHeight="1" x14ac:dyDescent="0.25">
      <c r="BK3679" s="130"/>
      <c r="BL3679" s="130">
        <f t="shared" si="513"/>
        <v>20.153599999998825</v>
      </c>
      <c r="BM3679" s="147">
        <f t="shared" si="514"/>
        <v>5.247292698193488E-3</v>
      </c>
      <c r="BN3679" s="130">
        <f t="shared" si="515"/>
        <v>1.3033448529959669E-5</v>
      </c>
      <c r="BO3679" s="130">
        <f t="shared" si="511"/>
        <v>1.3033448529959669E-5</v>
      </c>
      <c r="BP3679" s="122" t="str">
        <f t="shared" si="512"/>
        <v/>
      </c>
    </row>
    <row r="3680" spans="63:68" ht="20.100000000000001" customHeight="1" x14ac:dyDescent="0.25">
      <c r="BK3680" s="130"/>
      <c r="BL3680" s="130">
        <f t="shared" si="513"/>
        <v>20.159999999998824</v>
      </c>
      <c r="BM3680" s="147">
        <f t="shared" si="514"/>
        <v>5.2342592496635284E-3</v>
      </c>
      <c r="BN3680" s="130">
        <f t="shared" si="515"/>
        <v>1.3002123207206395E-5</v>
      </c>
      <c r="BO3680" s="130">
        <f t="shared" si="511"/>
        <v>1.3002123207206395E-5</v>
      </c>
      <c r="BP3680" s="122" t="str">
        <f t="shared" si="512"/>
        <v/>
      </c>
    </row>
    <row r="3681" spans="63:68" ht="20.100000000000001" customHeight="1" x14ac:dyDescent="0.25">
      <c r="BK3681" s="130"/>
      <c r="BL3681" s="130">
        <f t="shared" si="513"/>
        <v>20.166399999998823</v>
      </c>
      <c r="BM3681" s="147">
        <f t="shared" si="514"/>
        <v>5.221257126456322E-3</v>
      </c>
      <c r="BN3681" s="130">
        <f t="shared" si="515"/>
        <v>1.2970869906498567E-5</v>
      </c>
      <c r="BO3681" s="130">
        <f t="shared" si="511"/>
        <v>1.2970869906498567E-5</v>
      </c>
      <c r="BP3681" s="122" t="str">
        <f t="shared" si="512"/>
        <v/>
      </c>
    </row>
    <row r="3682" spans="63:68" ht="20.100000000000001" customHeight="1" x14ac:dyDescent="0.25">
      <c r="BK3682" s="130"/>
      <c r="BL3682" s="130">
        <f t="shared" si="513"/>
        <v>20.172799999998823</v>
      </c>
      <c r="BM3682" s="147">
        <f t="shared" si="514"/>
        <v>5.2082862565498234E-3</v>
      </c>
      <c r="BN3682" s="130">
        <f t="shared" si="515"/>
        <v>1.2939688472490829E-5</v>
      </c>
      <c r="BO3682" s="130">
        <f t="shared" si="511"/>
        <v>1.2939688472490829E-5</v>
      </c>
      <c r="BP3682" s="122" t="str">
        <f t="shared" si="512"/>
        <v/>
      </c>
    </row>
    <row r="3683" spans="63:68" ht="20.100000000000001" customHeight="1" x14ac:dyDescent="0.25">
      <c r="BK3683" s="130"/>
      <c r="BL3683" s="130">
        <f t="shared" si="513"/>
        <v>20.179199999998822</v>
      </c>
      <c r="BM3683" s="147">
        <f t="shared" si="514"/>
        <v>5.1953465680773326E-3</v>
      </c>
      <c r="BN3683" s="130">
        <f t="shared" si="515"/>
        <v>1.2908578750166558E-5</v>
      </c>
      <c r="BO3683" s="130">
        <f t="shared" si="511"/>
        <v>1.2908578750166558E-5</v>
      </c>
      <c r="BP3683" s="122" t="str">
        <f t="shared" si="512"/>
        <v/>
      </c>
    </row>
    <row r="3684" spans="63:68" ht="20.100000000000001" customHeight="1" x14ac:dyDescent="0.25">
      <c r="BK3684" s="130"/>
      <c r="BL3684" s="130">
        <f t="shared" si="513"/>
        <v>20.185599999998821</v>
      </c>
      <c r="BM3684" s="147">
        <f t="shared" si="514"/>
        <v>5.182437989327166E-3</v>
      </c>
      <c r="BN3684" s="130">
        <f t="shared" si="515"/>
        <v>1.2877540584784949E-5</v>
      </c>
      <c r="BO3684" s="130">
        <f t="shared" si="511"/>
        <v>1.2877540584784949E-5</v>
      </c>
      <c r="BP3684" s="122" t="str">
        <f t="shared" si="512"/>
        <v/>
      </c>
    </row>
    <row r="3685" spans="63:68" ht="20.100000000000001" customHeight="1" x14ac:dyDescent="0.25">
      <c r="BK3685" s="130"/>
      <c r="BL3685" s="130">
        <f t="shared" si="513"/>
        <v>20.191999999998821</v>
      </c>
      <c r="BM3685" s="147">
        <f t="shared" si="514"/>
        <v>5.1695604487423811E-3</v>
      </c>
      <c r="BN3685" s="130">
        <f t="shared" si="515"/>
        <v>1.2846573821962554E-5</v>
      </c>
      <c r="BO3685" s="130">
        <f t="shared" si="511"/>
        <v>1.2846573821962554E-5</v>
      </c>
      <c r="BP3685" s="122" t="str">
        <f t="shared" si="512"/>
        <v/>
      </c>
    </row>
    <row r="3686" spans="63:68" ht="20.100000000000001" customHeight="1" x14ac:dyDescent="0.25">
      <c r="BK3686" s="130"/>
      <c r="BL3686" s="130">
        <f t="shared" si="513"/>
        <v>20.19839999999882</v>
      </c>
      <c r="BM3686" s="147">
        <f t="shared" si="514"/>
        <v>5.1567138749204185E-3</v>
      </c>
      <c r="BN3686" s="130">
        <f t="shared" si="515"/>
        <v>1.2815678307543169E-5</v>
      </c>
      <c r="BO3686" s="130">
        <f t="shared" si="511"/>
        <v>1.2815678307543169E-5</v>
      </c>
      <c r="BP3686" s="122" t="str">
        <f t="shared" si="512"/>
        <v/>
      </c>
    </row>
    <row r="3687" spans="63:68" ht="20.100000000000001" customHeight="1" x14ac:dyDescent="0.25">
      <c r="BK3687" s="130"/>
      <c r="BL3687" s="130">
        <f t="shared" si="513"/>
        <v>20.204799999998819</v>
      </c>
      <c r="BM3687" s="147">
        <f t="shared" si="514"/>
        <v>5.1438981966128753E-3</v>
      </c>
      <c r="BN3687" s="130">
        <f t="shared" si="515"/>
        <v>1.2784853887718405E-5</v>
      </c>
      <c r="BO3687" s="130">
        <f t="shared" si="511"/>
        <v>1.2784853887718405E-5</v>
      </c>
      <c r="BP3687" s="122" t="str">
        <f t="shared" si="512"/>
        <v/>
      </c>
    </row>
    <row r="3688" spans="63:68" ht="20.100000000000001" customHeight="1" x14ac:dyDescent="0.25">
      <c r="BK3688" s="130"/>
      <c r="BL3688" s="130">
        <f t="shared" si="513"/>
        <v>20.211199999998819</v>
      </c>
      <c r="BM3688" s="147">
        <f t="shared" si="514"/>
        <v>5.1311133427251569E-3</v>
      </c>
      <c r="BN3688" s="130">
        <f t="shared" si="515"/>
        <v>1.2754100408966101E-5</v>
      </c>
      <c r="BO3688" s="130">
        <f t="shared" si="511"/>
        <v>1.2754100408966101E-5</v>
      </c>
      <c r="BP3688" s="122" t="str">
        <f t="shared" si="512"/>
        <v/>
      </c>
    </row>
    <row r="3689" spans="63:68" ht="20.100000000000001" customHeight="1" x14ac:dyDescent="0.25">
      <c r="BK3689" s="130"/>
      <c r="BL3689" s="130">
        <f t="shared" si="513"/>
        <v>20.217599999998818</v>
      </c>
      <c r="BM3689" s="147">
        <f t="shared" si="514"/>
        <v>5.1183592423161908E-3</v>
      </c>
      <c r="BN3689" s="130">
        <f t="shared" si="515"/>
        <v>1.2723417718059002E-5</v>
      </c>
      <c r="BO3689" s="130">
        <f t="shared" si="511"/>
        <v>1.2723417718059002E-5</v>
      </c>
      <c r="BP3689" s="122" t="str">
        <f t="shared" si="512"/>
        <v/>
      </c>
    </row>
    <row r="3690" spans="63:68" ht="20.100000000000001" customHeight="1" x14ac:dyDescent="0.25">
      <c r="BK3690" s="130"/>
      <c r="BL3690" s="130">
        <f t="shared" si="513"/>
        <v>20.223999999998817</v>
      </c>
      <c r="BM3690" s="147">
        <f t="shared" si="514"/>
        <v>5.1056358245981318E-3</v>
      </c>
      <c r="BN3690" s="130">
        <f t="shared" si="515"/>
        <v>1.2692805662107252E-5</v>
      </c>
      <c r="BO3690" s="130">
        <f t="shared" si="511"/>
        <v>1.2692805662107252E-5</v>
      </c>
      <c r="BP3690" s="122" t="str">
        <f t="shared" si="512"/>
        <v/>
      </c>
    </row>
    <row r="3691" spans="63:68" ht="20.100000000000001" customHeight="1" x14ac:dyDescent="0.25">
      <c r="BK3691" s="130"/>
      <c r="BL3691" s="130">
        <f t="shared" si="513"/>
        <v>20.230399999998816</v>
      </c>
      <c r="BM3691" s="147">
        <f t="shared" si="514"/>
        <v>5.0929430189360246E-3</v>
      </c>
      <c r="BN3691" s="130">
        <f t="shared" si="515"/>
        <v>1.2662264088436105E-5</v>
      </c>
      <c r="BO3691" s="130">
        <f t="shared" si="511"/>
        <v>1.2662264088436105E-5</v>
      </c>
      <c r="BP3691" s="122" t="str">
        <f t="shared" si="512"/>
        <v/>
      </c>
    </row>
    <row r="3692" spans="63:68" ht="20.100000000000001" customHeight="1" x14ac:dyDescent="0.25">
      <c r="BK3692" s="130"/>
      <c r="BL3692" s="130">
        <f t="shared" si="513"/>
        <v>20.236799999998816</v>
      </c>
      <c r="BM3692" s="147">
        <f t="shared" si="514"/>
        <v>5.0802807548475885E-3</v>
      </c>
      <c r="BN3692" s="130">
        <f t="shared" si="515"/>
        <v>1.2631792844747247E-5</v>
      </c>
      <c r="BO3692" s="130">
        <f t="shared" si="511"/>
        <v>1.2631792844747247E-5</v>
      </c>
      <c r="BP3692" s="122" t="str">
        <f t="shared" si="512"/>
        <v/>
      </c>
    </row>
    <row r="3693" spans="63:68" ht="20.100000000000001" customHeight="1" x14ac:dyDescent="0.25">
      <c r="BK3693" s="130"/>
      <c r="BL3693" s="130">
        <f t="shared" si="513"/>
        <v>20.243199999998815</v>
      </c>
      <c r="BM3693" s="147">
        <f t="shared" si="514"/>
        <v>5.0676489620028412E-3</v>
      </c>
      <c r="BN3693" s="130">
        <f t="shared" si="515"/>
        <v>1.260139177903033E-5</v>
      </c>
      <c r="BO3693" s="130">
        <f t="shared" si="511"/>
        <v>1.260139177903033E-5</v>
      </c>
      <c r="BP3693" s="122" t="str">
        <f t="shared" si="512"/>
        <v/>
      </c>
    </row>
    <row r="3694" spans="63:68" ht="20.100000000000001" customHeight="1" x14ac:dyDescent="0.25">
      <c r="BK3694" s="130"/>
      <c r="BL3694" s="130">
        <f t="shared" si="513"/>
        <v>20.249599999998814</v>
      </c>
      <c r="BM3694" s="147">
        <f t="shared" si="514"/>
        <v>5.0550475702238109E-3</v>
      </c>
      <c r="BN3694" s="130">
        <f t="shared" si="515"/>
        <v>1.2571060739505723E-5</v>
      </c>
      <c r="BO3694" s="130">
        <f t="shared" si="511"/>
        <v>1.2571060739505723E-5</v>
      </c>
      <c r="BP3694" s="122" t="str">
        <f t="shared" si="512"/>
        <v/>
      </c>
    </row>
    <row r="3695" spans="63:68" ht="20.100000000000001" customHeight="1" x14ac:dyDescent="0.25">
      <c r="BK3695" s="130"/>
      <c r="BL3695" s="130">
        <f t="shared" si="513"/>
        <v>20.255999999998814</v>
      </c>
      <c r="BM3695" s="147">
        <f t="shared" si="514"/>
        <v>5.0424765094843052E-3</v>
      </c>
      <c r="BN3695" s="130">
        <f t="shared" si="515"/>
        <v>1.2540799574782373E-5</v>
      </c>
      <c r="BO3695" s="130">
        <f t="shared" si="511"/>
        <v>1.2540799574782373E-5</v>
      </c>
      <c r="BP3695" s="122" t="str">
        <f t="shared" si="512"/>
        <v/>
      </c>
    </row>
    <row r="3696" spans="63:68" ht="20.100000000000001" customHeight="1" x14ac:dyDescent="0.25">
      <c r="BK3696" s="130"/>
      <c r="BL3696" s="130">
        <f t="shared" si="513"/>
        <v>20.262399999998813</v>
      </c>
      <c r="BM3696" s="147">
        <f t="shared" si="514"/>
        <v>5.0299357099095228E-3</v>
      </c>
      <c r="BN3696" s="130">
        <f t="shared" si="515"/>
        <v>1.2510608133698212E-5</v>
      </c>
      <c r="BO3696" s="130">
        <f t="shared" si="511"/>
        <v>1.2510608133698212E-5</v>
      </c>
      <c r="BP3696" s="122" t="str">
        <f t="shared" si="512"/>
        <v/>
      </c>
    </row>
    <row r="3697" spans="63:68" ht="20.100000000000001" customHeight="1" x14ac:dyDescent="0.25">
      <c r="BK3697" s="130"/>
      <c r="BL3697" s="130">
        <f t="shared" si="513"/>
        <v>20.268799999998812</v>
      </c>
      <c r="BM3697" s="147">
        <f t="shared" si="514"/>
        <v>5.0174251017758246E-3</v>
      </c>
      <c r="BN3697" s="130">
        <f t="shared" si="515"/>
        <v>1.2480486265413829E-5</v>
      </c>
      <c r="BO3697" s="130">
        <f t="shared" si="511"/>
        <v>1.2480486265413829E-5</v>
      </c>
      <c r="BP3697" s="122" t="str">
        <f t="shared" si="512"/>
        <v/>
      </c>
    </row>
    <row r="3698" spans="63:68" ht="20.100000000000001" customHeight="1" x14ac:dyDescent="0.25">
      <c r="BK3698" s="130"/>
      <c r="BL3698" s="130">
        <f t="shared" si="513"/>
        <v>20.275199999998812</v>
      </c>
      <c r="BM3698" s="147">
        <f t="shared" si="514"/>
        <v>5.0049446155104108E-3</v>
      </c>
      <c r="BN3698" s="130">
        <f t="shared" si="515"/>
        <v>1.2450433819391656E-5</v>
      </c>
      <c r="BO3698" s="130">
        <f t="shared" si="511"/>
        <v>1.2450433819391656E-5</v>
      </c>
      <c r="BP3698" s="122" t="str">
        <f t="shared" si="512"/>
        <v/>
      </c>
    </row>
    <row r="3699" spans="63:68" ht="20.100000000000001" customHeight="1" x14ac:dyDescent="0.25">
      <c r="BK3699" s="130"/>
      <c r="BL3699" s="130">
        <f t="shared" si="513"/>
        <v>20.281599999998811</v>
      </c>
      <c r="BM3699" s="147">
        <f t="shared" si="514"/>
        <v>4.9924941816910191E-3</v>
      </c>
      <c r="BN3699" s="130">
        <f t="shared" si="515"/>
        <v>1.242045064536821E-5</v>
      </c>
      <c r="BO3699" s="130">
        <f t="shared" si="511"/>
        <v>1.242045064536821E-5</v>
      </c>
      <c r="BP3699" s="122" t="str">
        <f t="shared" si="512"/>
        <v/>
      </c>
    </row>
    <row r="3700" spans="63:68" ht="20.100000000000001" customHeight="1" x14ac:dyDescent="0.25">
      <c r="BK3700" s="130"/>
      <c r="BL3700" s="130">
        <f t="shared" si="513"/>
        <v>20.28799999999881</v>
      </c>
      <c r="BM3700" s="147">
        <f t="shared" si="514"/>
        <v>4.9800737310456509E-3</v>
      </c>
      <c r="BN3700" s="130">
        <f t="shared" si="515"/>
        <v>1.2390536593377514E-5</v>
      </c>
      <c r="BO3700" s="130">
        <f t="shared" si="511"/>
        <v>1.2390536593377514E-5</v>
      </c>
      <c r="BP3700" s="122" t="str">
        <f t="shared" si="512"/>
        <v/>
      </c>
    </row>
    <row r="3701" spans="63:68" ht="20.100000000000001" customHeight="1" x14ac:dyDescent="0.25">
      <c r="BK3701" s="130"/>
      <c r="BL3701" s="130">
        <f t="shared" si="513"/>
        <v>20.294399999998809</v>
      </c>
      <c r="BM3701" s="147">
        <f t="shared" si="514"/>
        <v>4.9676831944522734E-3</v>
      </c>
      <c r="BN3701" s="130">
        <f t="shared" si="515"/>
        <v>1.2360691513761506E-5</v>
      </c>
      <c r="BO3701" s="130">
        <f t="shared" si="511"/>
        <v>1.2360691513761506E-5</v>
      </c>
      <c r="BP3701" s="122" t="str">
        <f t="shared" si="512"/>
        <v/>
      </c>
    </row>
    <row r="3702" spans="63:68" ht="20.100000000000001" customHeight="1" x14ac:dyDescent="0.25">
      <c r="BK3702" s="130"/>
      <c r="BL3702" s="130">
        <f t="shared" si="513"/>
        <v>20.300799999998809</v>
      </c>
      <c r="BM3702" s="147">
        <f t="shared" si="514"/>
        <v>4.9553225029385119E-3</v>
      </c>
      <c r="BN3702" s="130">
        <f t="shared" si="515"/>
        <v>1.2330915257157023E-5</v>
      </c>
      <c r="BO3702" s="130">
        <f t="shared" si="511"/>
        <v>1.2330915257157023E-5</v>
      </c>
      <c r="BP3702" s="122" t="str">
        <f t="shared" si="512"/>
        <v/>
      </c>
    </row>
    <row r="3703" spans="63:68" ht="20.100000000000001" customHeight="1" x14ac:dyDescent="0.25">
      <c r="BK3703" s="130"/>
      <c r="BL3703" s="130">
        <f t="shared" si="513"/>
        <v>20.307199999998808</v>
      </c>
      <c r="BM3703" s="147">
        <f t="shared" si="514"/>
        <v>4.9429915876813548E-3</v>
      </c>
      <c r="BN3703" s="130">
        <f t="shared" si="515"/>
        <v>1.230120767446892E-5</v>
      </c>
      <c r="BO3703" s="130">
        <f t="shared" si="511"/>
        <v>1.230120767446892E-5</v>
      </c>
      <c r="BP3703" s="122" t="str">
        <f t="shared" si="512"/>
        <v/>
      </c>
    </row>
    <row r="3704" spans="63:68" ht="20.100000000000001" customHeight="1" x14ac:dyDescent="0.25">
      <c r="BK3704" s="130"/>
      <c r="BL3704" s="130">
        <f t="shared" si="513"/>
        <v>20.313599999998807</v>
      </c>
      <c r="BM3704" s="147">
        <f t="shared" si="514"/>
        <v>4.9306903800068859E-3</v>
      </c>
      <c r="BN3704" s="130">
        <f t="shared" si="515"/>
        <v>1.2271568616913434E-5</v>
      </c>
      <c r="BO3704" s="130">
        <f t="shared" si="511"/>
        <v>1.2271568616913434E-5</v>
      </c>
      <c r="BP3704" s="122" t="str">
        <f t="shared" si="512"/>
        <v/>
      </c>
    </row>
    <row r="3705" spans="63:68" ht="20.100000000000001" customHeight="1" x14ac:dyDescent="0.25">
      <c r="BK3705" s="130"/>
      <c r="BL3705" s="130">
        <f t="shared" si="513"/>
        <v>20.319999999998807</v>
      </c>
      <c r="BM3705" s="147">
        <f t="shared" si="514"/>
        <v>4.9184188113899725E-3</v>
      </c>
      <c r="BN3705" s="130">
        <f t="shared" si="515"/>
        <v>1.2241997935998235E-5</v>
      </c>
      <c r="BO3705" s="130">
        <f t="shared" si="511"/>
        <v>1.2241997935998235E-5</v>
      </c>
      <c r="BP3705" s="122" t="str">
        <f t="shared" si="512"/>
        <v/>
      </c>
    </row>
    <row r="3706" spans="63:68" ht="20.100000000000001" customHeight="1" x14ac:dyDescent="0.25">
      <c r="BK3706" s="130"/>
      <c r="BL3706" s="130">
        <f t="shared" si="513"/>
        <v>20.326399999998806</v>
      </c>
      <c r="BM3706" s="147">
        <f t="shared" si="514"/>
        <v>4.9061768134539743E-3</v>
      </c>
      <c r="BN3706" s="130">
        <f t="shared" si="515"/>
        <v>1.2212495483506815E-5</v>
      </c>
      <c r="BO3706" s="130">
        <f t="shared" si="511"/>
        <v>1.2212495483506815E-5</v>
      </c>
      <c r="BP3706" s="122" t="str">
        <f t="shared" si="512"/>
        <v/>
      </c>
    </row>
    <row r="3707" spans="63:68" ht="20.100000000000001" customHeight="1" x14ac:dyDescent="0.25">
      <c r="BK3707" s="130"/>
      <c r="BL3707" s="130">
        <f t="shared" si="513"/>
        <v>20.332799999998805</v>
      </c>
      <c r="BM3707" s="147">
        <f t="shared" si="514"/>
        <v>4.8939643179704674E-3</v>
      </c>
      <c r="BN3707" s="130">
        <f t="shared" si="515"/>
        <v>1.2183061111555732E-5</v>
      </c>
      <c r="BO3707" s="130">
        <f t="shared" si="511"/>
        <v>1.2183061111555732E-5</v>
      </c>
      <c r="BP3707" s="122" t="str">
        <f t="shared" si="512"/>
        <v/>
      </c>
    </row>
    <row r="3708" spans="63:68" ht="20.100000000000001" customHeight="1" x14ac:dyDescent="0.25">
      <c r="BK3708" s="130"/>
      <c r="BL3708" s="130">
        <f t="shared" si="513"/>
        <v>20.339199999998804</v>
      </c>
      <c r="BM3708" s="147">
        <f t="shared" si="514"/>
        <v>4.8817812568589117E-3</v>
      </c>
      <c r="BN3708" s="130">
        <f t="shared" si="515"/>
        <v>1.2153694672478385E-5</v>
      </c>
      <c r="BO3708" s="130">
        <f t="shared" si="511"/>
        <v>1.2153694672478385E-5</v>
      </c>
      <c r="BP3708" s="122" t="str">
        <f t="shared" si="512"/>
        <v/>
      </c>
    </row>
    <row r="3709" spans="63:68" ht="20.100000000000001" customHeight="1" x14ac:dyDescent="0.25">
      <c r="BK3709" s="130"/>
      <c r="BL3709" s="130">
        <f t="shared" si="513"/>
        <v>20.345599999998804</v>
      </c>
      <c r="BM3709" s="147">
        <f t="shared" si="514"/>
        <v>4.8696275621864333E-3</v>
      </c>
      <c r="BN3709" s="130">
        <f t="shared" si="515"/>
        <v>1.2124396018973332E-5</v>
      </c>
      <c r="BO3709" s="130">
        <f t="shared" si="511"/>
        <v>1.2124396018973332E-5</v>
      </c>
      <c r="BP3709" s="122" t="str">
        <f t="shared" si="512"/>
        <v/>
      </c>
    </row>
    <row r="3710" spans="63:68" ht="20.100000000000001" customHeight="1" x14ac:dyDescent="0.25">
      <c r="BK3710" s="130"/>
      <c r="BL3710" s="130">
        <f t="shared" si="513"/>
        <v>20.351999999998803</v>
      </c>
      <c r="BM3710" s="147">
        <f t="shared" si="514"/>
        <v>4.85750316616746E-3</v>
      </c>
      <c r="BN3710" s="130">
        <f t="shared" si="515"/>
        <v>1.2095165003993269E-5</v>
      </c>
      <c r="BO3710" s="130">
        <f t="shared" si="511"/>
        <v>1.2095165003993269E-5</v>
      </c>
      <c r="BP3710" s="122" t="str">
        <f t="shared" si="512"/>
        <v/>
      </c>
    </row>
    <row r="3711" spans="63:68" ht="20.100000000000001" customHeight="1" x14ac:dyDescent="0.25">
      <c r="BK3711" s="130"/>
      <c r="BL3711" s="130">
        <f t="shared" si="513"/>
        <v>20.358399999998802</v>
      </c>
      <c r="BM3711" s="147">
        <f t="shared" si="514"/>
        <v>4.8454080011634667E-3</v>
      </c>
      <c r="BN3711" s="130">
        <f t="shared" si="515"/>
        <v>1.2066001480761507E-5</v>
      </c>
      <c r="BO3711" s="130">
        <f t="shared" si="511"/>
        <v>1.2066001480761507E-5</v>
      </c>
      <c r="BP3711" s="122" t="str">
        <f t="shared" si="512"/>
        <v/>
      </c>
    </row>
    <row r="3712" spans="63:68" ht="20.100000000000001" customHeight="1" x14ac:dyDescent="0.25">
      <c r="BK3712" s="130"/>
      <c r="BL3712" s="130">
        <f t="shared" si="513"/>
        <v>20.364799999998802</v>
      </c>
      <c r="BM3712" s="147">
        <f t="shared" si="514"/>
        <v>4.8333419996827052E-3</v>
      </c>
      <c r="BN3712" s="130">
        <f t="shared" si="515"/>
        <v>1.2036905302837894E-5</v>
      </c>
      <c r="BO3712" s="130">
        <f t="shared" si="511"/>
        <v>1.2036905302837894E-5</v>
      </c>
      <c r="BP3712" s="122" t="str">
        <f t="shared" si="512"/>
        <v/>
      </c>
    </row>
    <row r="3713" spans="63:68" ht="20.100000000000001" customHeight="1" x14ac:dyDescent="0.25">
      <c r="BK3713" s="130"/>
      <c r="BL3713" s="130">
        <f t="shared" si="513"/>
        <v>20.371199999998801</v>
      </c>
      <c r="BM3713" s="147">
        <f t="shared" si="514"/>
        <v>4.8213050943798673E-3</v>
      </c>
      <c r="BN3713" s="130">
        <f t="shared" si="515"/>
        <v>1.2007876324037284E-5</v>
      </c>
      <c r="BO3713" s="130">
        <f t="shared" si="511"/>
        <v>1.2007876324037284E-5</v>
      </c>
      <c r="BP3713" s="122" t="str">
        <f t="shared" si="512"/>
        <v/>
      </c>
    </row>
    <row r="3714" spans="63:68" ht="20.100000000000001" customHeight="1" x14ac:dyDescent="0.25">
      <c r="BK3714" s="130"/>
      <c r="BL3714" s="130">
        <f t="shared" si="513"/>
        <v>20.3775999999988</v>
      </c>
      <c r="BM3714" s="147">
        <f t="shared" si="514"/>
        <v>4.80929721805583E-3</v>
      </c>
      <c r="BN3714" s="130">
        <f t="shared" si="515"/>
        <v>1.1978914398439074E-5</v>
      </c>
      <c r="BO3714" s="130">
        <f t="shared" si="511"/>
        <v>1.1978914398439074E-5</v>
      </c>
      <c r="BP3714" s="122" t="str">
        <f t="shared" si="512"/>
        <v/>
      </c>
    </row>
    <row r="3715" spans="63:68" ht="20.100000000000001" customHeight="1" x14ac:dyDescent="0.25">
      <c r="BK3715" s="130"/>
      <c r="BL3715" s="130">
        <f t="shared" si="513"/>
        <v>20.3839999999988</v>
      </c>
      <c r="BM3715" s="147">
        <f t="shared" si="514"/>
        <v>4.797318303657391E-3</v>
      </c>
      <c r="BN3715" s="130">
        <f t="shared" si="515"/>
        <v>1.1950019380493893E-5</v>
      </c>
      <c r="BO3715" s="130">
        <f t="shared" si="511"/>
        <v>1.1950019380493893E-5</v>
      </c>
      <c r="BP3715" s="122" t="str">
        <f t="shared" si="512"/>
        <v/>
      </c>
    </row>
    <row r="3716" spans="63:68" ht="20.100000000000001" customHeight="1" x14ac:dyDescent="0.25">
      <c r="BK3716" s="130"/>
      <c r="BL3716" s="130">
        <f t="shared" si="513"/>
        <v>20.390399999998799</v>
      </c>
      <c r="BM3716" s="147">
        <f t="shared" si="514"/>
        <v>4.7853682842768971E-3</v>
      </c>
      <c r="BN3716" s="130">
        <f t="shared" si="515"/>
        <v>1.1921191124829311E-5</v>
      </c>
      <c r="BO3716" s="130">
        <f t="shared" si="511"/>
        <v>1.1921191124829311E-5</v>
      </c>
      <c r="BP3716" s="122" t="str">
        <f t="shared" si="512"/>
        <v/>
      </c>
    </row>
    <row r="3717" spans="63:68" ht="20.100000000000001" customHeight="1" x14ac:dyDescent="0.25">
      <c r="BK3717" s="130"/>
      <c r="BL3717" s="130">
        <f t="shared" si="513"/>
        <v>20.396799999998798</v>
      </c>
      <c r="BM3717" s="147">
        <f t="shared" si="514"/>
        <v>4.7734470931520678E-3</v>
      </c>
      <c r="BN3717" s="130">
        <f t="shared" si="515"/>
        <v>1.1892429486454539E-5</v>
      </c>
      <c r="BO3717" s="130">
        <f t="shared" si="511"/>
        <v>1.1892429486454539E-5</v>
      </c>
      <c r="BP3717" s="122" t="str">
        <f t="shared" si="512"/>
        <v/>
      </c>
    </row>
    <row r="3718" spans="63:68" ht="20.100000000000001" customHeight="1" x14ac:dyDescent="0.25">
      <c r="BK3718" s="130"/>
      <c r="BL3718" s="130">
        <f t="shared" si="513"/>
        <v>20.403199999998797</v>
      </c>
      <c r="BM3718" s="147">
        <f t="shared" si="514"/>
        <v>4.7615546636656132E-3</v>
      </c>
      <c r="BN3718" s="130">
        <f t="shared" si="515"/>
        <v>1.1863734320604301E-5</v>
      </c>
      <c r="BO3718" s="130">
        <f t="shared" si="511"/>
        <v>1.1863734320604301E-5</v>
      </c>
      <c r="BP3718" s="122" t="str">
        <f t="shared" si="512"/>
        <v/>
      </c>
    </row>
    <row r="3719" spans="63:68" ht="20.100000000000001" customHeight="1" x14ac:dyDescent="0.25">
      <c r="BK3719" s="130"/>
      <c r="BL3719" s="130">
        <f t="shared" si="513"/>
        <v>20.409599999998797</v>
      </c>
      <c r="BM3719" s="147">
        <f t="shared" si="514"/>
        <v>4.7496909293450089E-3</v>
      </c>
      <c r="BN3719" s="130">
        <f t="shared" si="515"/>
        <v>1.1835105482814294E-5</v>
      </c>
      <c r="BO3719" s="130">
        <f t="shared" si="511"/>
        <v>1.1835105482814294E-5</v>
      </c>
      <c r="BP3719" s="122" t="str">
        <f t="shared" si="512"/>
        <v/>
      </c>
    </row>
    <row r="3720" spans="63:68" ht="20.100000000000001" customHeight="1" x14ac:dyDescent="0.25">
      <c r="BK3720" s="130"/>
      <c r="BL3720" s="130">
        <f t="shared" si="513"/>
        <v>20.415999999998796</v>
      </c>
      <c r="BM3720" s="147">
        <f t="shared" si="514"/>
        <v>4.7378558238621946E-3</v>
      </c>
      <c r="BN3720" s="130">
        <f t="shared" si="515"/>
        <v>1.1806542828928998E-5</v>
      </c>
      <c r="BO3720" s="130">
        <f t="shared" si="511"/>
        <v>1.1806542828928998E-5</v>
      </c>
      <c r="BP3720" s="122" t="str">
        <f t="shared" si="512"/>
        <v/>
      </c>
    </row>
    <row r="3721" spans="63:68" ht="20.100000000000001" customHeight="1" x14ac:dyDescent="0.25">
      <c r="BK3721" s="130"/>
      <c r="BL3721" s="130">
        <f t="shared" si="513"/>
        <v>20.422399999998795</v>
      </c>
      <c r="BM3721" s="147">
        <f t="shared" si="514"/>
        <v>4.7260492810332656E-3</v>
      </c>
      <c r="BN3721" s="130">
        <f t="shared" si="515"/>
        <v>1.1778046215034019E-5</v>
      </c>
      <c r="BO3721" s="130">
        <f t="shared" si="511"/>
        <v>1.1778046215034019E-5</v>
      </c>
      <c r="BP3721" s="122" t="str">
        <f t="shared" si="512"/>
        <v/>
      </c>
    </row>
    <row r="3722" spans="63:68" ht="20.100000000000001" customHeight="1" x14ac:dyDescent="0.25">
      <c r="BK3722" s="130"/>
      <c r="BL3722" s="130">
        <f t="shared" si="513"/>
        <v>20.428799999998795</v>
      </c>
      <c r="BM3722" s="147">
        <f t="shared" si="514"/>
        <v>4.7142712348182316E-3</v>
      </c>
      <c r="BN3722" s="130">
        <f t="shared" si="515"/>
        <v>1.1749615497539355E-5</v>
      </c>
      <c r="BO3722" s="130">
        <f t="shared" si="511"/>
        <v>1.1749615497539355E-5</v>
      </c>
      <c r="BP3722" s="122" t="str">
        <f t="shared" si="512"/>
        <v/>
      </c>
    </row>
    <row r="3723" spans="63:68" ht="20.100000000000001" customHeight="1" x14ac:dyDescent="0.25">
      <c r="BK3723" s="130"/>
      <c r="BL3723" s="130">
        <f t="shared" si="513"/>
        <v>20.435199999998794</v>
      </c>
      <c r="BM3723" s="147">
        <f t="shared" si="514"/>
        <v>4.7025216193206923E-3</v>
      </c>
      <c r="BN3723" s="130">
        <f t="shared" si="515"/>
        <v>1.1721250533120418E-5</v>
      </c>
      <c r="BO3723" s="130">
        <f t="shared" si="511"/>
        <v>1.1721250533120418E-5</v>
      </c>
      <c r="BP3723" s="122" t="str">
        <f t="shared" si="512"/>
        <v/>
      </c>
    </row>
    <row r="3724" spans="63:68" ht="20.100000000000001" customHeight="1" x14ac:dyDescent="0.25">
      <c r="BK3724" s="130"/>
      <c r="BL3724" s="130">
        <f t="shared" si="513"/>
        <v>20.441599999998793</v>
      </c>
      <c r="BM3724" s="147">
        <f t="shared" si="514"/>
        <v>4.6908003687875718E-3</v>
      </c>
      <c r="BN3724" s="130">
        <f t="shared" si="515"/>
        <v>1.169295117870936E-5</v>
      </c>
      <c r="BO3724" s="130">
        <f t="shared" si="511"/>
        <v>1.169295117870936E-5</v>
      </c>
      <c r="BP3724" s="122" t="str">
        <f t="shared" si="512"/>
        <v/>
      </c>
    </row>
    <row r="3725" spans="63:68" ht="20.100000000000001" customHeight="1" x14ac:dyDescent="0.25">
      <c r="BK3725" s="130"/>
      <c r="BL3725" s="130">
        <f t="shared" si="513"/>
        <v>20.447999999998792</v>
      </c>
      <c r="BM3725" s="147">
        <f t="shared" si="514"/>
        <v>4.6791074176088625E-3</v>
      </c>
      <c r="BN3725" s="130">
        <f t="shared" si="515"/>
        <v>1.1664717291582673E-5</v>
      </c>
      <c r="BO3725" s="130">
        <f t="shared" si="511"/>
        <v>1.1664717291582673E-5</v>
      </c>
      <c r="BP3725" s="122" t="str">
        <f t="shared" si="512"/>
        <v/>
      </c>
    </row>
    <row r="3726" spans="63:68" ht="20.100000000000001" customHeight="1" x14ac:dyDescent="0.25">
      <c r="BK3726" s="130"/>
      <c r="BL3726" s="130">
        <f t="shared" si="513"/>
        <v>20.454399999998792</v>
      </c>
      <c r="BM3726" s="147">
        <f t="shared" si="514"/>
        <v>4.6674427003172798E-3</v>
      </c>
      <c r="BN3726" s="130">
        <f t="shared" si="515"/>
        <v>1.1636548729249303E-5</v>
      </c>
      <c r="BO3726" s="130">
        <f t="shared" si="511"/>
        <v>1.1636548729249303E-5</v>
      </c>
      <c r="BP3726" s="122" t="str">
        <f t="shared" si="512"/>
        <v/>
      </c>
    </row>
    <row r="3727" spans="63:68" ht="20.100000000000001" customHeight="1" x14ac:dyDescent="0.25">
      <c r="BK3727" s="130"/>
      <c r="BL3727" s="130">
        <f t="shared" si="513"/>
        <v>20.460799999998791</v>
      </c>
      <c r="BM3727" s="147">
        <f t="shared" si="514"/>
        <v>4.6558061515880305E-3</v>
      </c>
      <c r="BN3727" s="130">
        <f t="shared" si="515"/>
        <v>1.1608445349502693E-5</v>
      </c>
      <c r="BO3727" s="130">
        <f t="shared" si="511"/>
        <v>1.1608445349502693E-5</v>
      </c>
      <c r="BP3727" s="122" t="str">
        <f t="shared" si="512"/>
        <v/>
      </c>
    </row>
    <row r="3728" spans="63:68" ht="20.100000000000001" customHeight="1" x14ac:dyDescent="0.25">
      <c r="BK3728" s="130"/>
      <c r="BL3728" s="130">
        <f t="shared" si="513"/>
        <v>20.46719999999879</v>
      </c>
      <c r="BM3728" s="147">
        <f t="shared" si="514"/>
        <v>4.6441977062385278E-3</v>
      </c>
      <c r="BN3728" s="130">
        <f t="shared" si="515"/>
        <v>1.1580407010443328E-5</v>
      </c>
      <c r="BO3728" s="130">
        <f t="shared" si="511"/>
        <v>1.1580407010443328E-5</v>
      </c>
      <c r="BP3728" s="122" t="str">
        <f t="shared" si="512"/>
        <v/>
      </c>
    </row>
    <row r="3729" spans="63:68" ht="20.100000000000001" customHeight="1" x14ac:dyDescent="0.25">
      <c r="BK3729" s="130"/>
      <c r="BL3729" s="130">
        <f t="shared" si="513"/>
        <v>20.47359999999879</v>
      </c>
      <c r="BM3729" s="147">
        <f t="shared" si="514"/>
        <v>4.6326172992280845E-3</v>
      </c>
      <c r="BN3729" s="130">
        <f t="shared" si="515"/>
        <v>1.1552433570441445E-5</v>
      </c>
      <c r="BO3729" s="130">
        <f t="shared" si="511"/>
        <v>1.1552433570441445E-5</v>
      </c>
      <c r="BP3729" s="122" t="str">
        <f t="shared" si="512"/>
        <v/>
      </c>
    </row>
    <row r="3730" spans="63:68" ht="20.100000000000001" customHeight="1" x14ac:dyDescent="0.25">
      <c r="BK3730" s="130"/>
      <c r="BL3730" s="130">
        <f t="shared" si="513"/>
        <v>20.479999999998789</v>
      </c>
      <c r="BM3730" s="147">
        <f t="shared" si="514"/>
        <v>4.621064865657643E-3</v>
      </c>
      <c r="BN3730" s="130">
        <f t="shared" si="515"/>
        <v>1.1524524888119683E-5</v>
      </c>
      <c r="BO3730" s="130">
        <f t="shared" ref="BO3730:BO3793" si="516">IF(BM3730&lt;(1-$BK$534),BN3730,"")</f>
        <v>1.1524524888119683E-5</v>
      </c>
      <c r="BP3730" s="122" t="str">
        <f t="shared" ref="BP3730:BP3793" si="517">IF(BM3730&lt;(1-$BK$540),BN3730,"")</f>
        <v/>
      </c>
    </row>
    <row r="3731" spans="63:68" ht="20.100000000000001" customHeight="1" x14ac:dyDescent="0.25">
      <c r="BK3731" s="130"/>
      <c r="BL3731" s="130">
        <f t="shared" ref="BL3731:BL3794" si="518">BL3730+$BO$526</f>
        <v>20.486399999998788</v>
      </c>
      <c r="BM3731" s="147">
        <f t="shared" ref="BM3731:BM3794" si="519">_xlfn.CHISQ.DIST.RT(BL3731,7)</f>
        <v>4.6095403407695234E-3</v>
      </c>
      <c r="BN3731" s="130">
        <f t="shared" ref="BN3731:BN3794" si="520">BM3731-BM3732</f>
        <v>1.1496680822425075E-5</v>
      </c>
      <c r="BO3731" s="130">
        <f t="shared" si="516"/>
        <v>1.1496680822425075E-5</v>
      </c>
      <c r="BP3731" s="122" t="str">
        <f t="shared" si="517"/>
        <v/>
      </c>
    </row>
    <row r="3732" spans="63:68" ht="20.100000000000001" customHeight="1" x14ac:dyDescent="0.25">
      <c r="BK3732" s="130"/>
      <c r="BL3732" s="130">
        <f t="shared" si="518"/>
        <v>20.492799999998788</v>
      </c>
      <c r="BM3732" s="147">
        <f t="shared" si="519"/>
        <v>4.5980436599470983E-3</v>
      </c>
      <c r="BN3732" s="130">
        <f t="shared" si="520"/>
        <v>1.1468901232563125E-5</v>
      </c>
      <c r="BO3732" s="130">
        <f t="shared" si="516"/>
        <v>1.1468901232563125E-5</v>
      </c>
      <c r="BP3732" s="122" t="str">
        <f t="shared" si="517"/>
        <v/>
      </c>
    </row>
    <row r="3733" spans="63:68" ht="20.100000000000001" customHeight="1" x14ac:dyDescent="0.25">
      <c r="BK3733" s="130"/>
      <c r="BL3733" s="130">
        <f t="shared" si="518"/>
        <v>20.499199999998787</v>
      </c>
      <c r="BM3733" s="147">
        <f t="shared" si="519"/>
        <v>4.5865747587145352E-3</v>
      </c>
      <c r="BN3733" s="130">
        <f t="shared" si="520"/>
        <v>1.1441185978002151E-5</v>
      </c>
      <c r="BO3733" s="130">
        <f t="shared" si="516"/>
        <v>1.1441185978002151E-5</v>
      </c>
      <c r="BP3733" s="122" t="str">
        <f t="shared" si="517"/>
        <v/>
      </c>
    </row>
    <row r="3734" spans="63:68" ht="20.100000000000001" customHeight="1" x14ac:dyDescent="0.25">
      <c r="BK3734" s="130"/>
      <c r="BL3734" s="130">
        <f t="shared" si="518"/>
        <v>20.505599999998786</v>
      </c>
      <c r="BM3734" s="147">
        <f t="shared" si="519"/>
        <v>4.575133572736533E-3</v>
      </c>
      <c r="BN3734" s="130">
        <f t="shared" si="520"/>
        <v>1.1413534918508841E-5</v>
      </c>
      <c r="BO3734" s="130">
        <f t="shared" si="516"/>
        <v>1.1413534918508841E-5</v>
      </c>
      <c r="BP3734" s="122" t="str">
        <f t="shared" si="517"/>
        <v/>
      </c>
    </row>
    <row r="3735" spans="63:68" ht="20.100000000000001" customHeight="1" x14ac:dyDescent="0.25">
      <c r="BK3735" s="130"/>
      <c r="BL3735" s="130">
        <f t="shared" si="518"/>
        <v>20.511999999998785</v>
      </c>
      <c r="BM3735" s="147">
        <f t="shared" si="519"/>
        <v>4.5637200378180242E-3</v>
      </c>
      <c r="BN3735" s="130">
        <f t="shared" si="520"/>
        <v>1.138594791414739E-5</v>
      </c>
      <c r="BO3735" s="130">
        <f t="shared" si="516"/>
        <v>1.138594791414739E-5</v>
      </c>
      <c r="BP3735" s="122" t="str">
        <f t="shared" si="517"/>
        <v/>
      </c>
    </row>
    <row r="3736" spans="63:68" ht="20.100000000000001" customHeight="1" x14ac:dyDescent="0.25">
      <c r="BK3736" s="130"/>
      <c r="BL3736" s="130">
        <f t="shared" si="518"/>
        <v>20.518399999998785</v>
      </c>
      <c r="BM3736" s="147">
        <f t="shared" si="519"/>
        <v>4.5523340899038768E-3</v>
      </c>
      <c r="BN3736" s="130">
        <f t="shared" si="520"/>
        <v>1.1358424825194495E-5</v>
      </c>
      <c r="BO3736" s="130">
        <f t="shared" si="516"/>
        <v>1.1358424825194495E-5</v>
      </c>
      <c r="BP3736" s="122" t="str">
        <f t="shared" si="517"/>
        <v/>
      </c>
    </row>
    <row r="3737" spans="63:68" ht="20.100000000000001" customHeight="1" x14ac:dyDescent="0.25">
      <c r="BK3737" s="130"/>
      <c r="BL3737" s="130">
        <f t="shared" si="518"/>
        <v>20.524799999998784</v>
      </c>
      <c r="BM3737" s="147">
        <f t="shared" si="519"/>
        <v>4.5409756650786823E-3</v>
      </c>
      <c r="BN3737" s="130">
        <f t="shared" si="520"/>
        <v>1.1330965512266859E-5</v>
      </c>
      <c r="BO3737" s="130">
        <f t="shared" si="516"/>
        <v>1.1330965512266859E-5</v>
      </c>
      <c r="BP3737" s="122" t="str">
        <f t="shared" si="517"/>
        <v/>
      </c>
    </row>
    <row r="3738" spans="63:68" ht="20.100000000000001" customHeight="1" x14ac:dyDescent="0.25">
      <c r="BK3738" s="130"/>
      <c r="BL3738" s="130">
        <f t="shared" si="518"/>
        <v>20.531199999998783</v>
      </c>
      <c r="BM3738" s="147">
        <f t="shared" si="519"/>
        <v>4.5296446995664154E-3</v>
      </c>
      <c r="BN3738" s="130">
        <f t="shared" si="520"/>
        <v>1.1303569836245732E-5</v>
      </c>
      <c r="BO3738" s="130">
        <f t="shared" si="516"/>
        <v>1.1303569836245732E-5</v>
      </c>
      <c r="BP3738" s="122" t="str">
        <f t="shared" si="517"/>
        <v/>
      </c>
    </row>
    <row r="3739" spans="63:68" ht="20.100000000000001" customHeight="1" x14ac:dyDescent="0.25">
      <c r="BK3739" s="130"/>
      <c r="BL3739" s="130">
        <f t="shared" si="518"/>
        <v>20.537599999998783</v>
      </c>
      <c r="BM3739" s="147">
        <f t="shared" si="519"/>
        <v>4.5183411297301697E-3</v>
      </c>
      <c r="BN3739" s="130">
        <f t="shared" si="520"/>
        <v>1.1276237658257825E-5</v>
      </c>
      <c r="BO3739" s="130">
        <f t="shared" si="516"/>
        <v>1.1276237658257825E-5</v>
      </c>
      <c r="BP3739" s="122" t="str">
        <f t="shared" si="517"/>
        <v/>
      </c>
    </row>
    <row r="3740" spans="63:68" ht="20.100000000000001" customHeight="1" x14ac:dyDescent="0.25">
      <c r="BK3740" s="130"/>
      <c r="BL3740" s="130">
        <f t="shared" si="518"/>
        <v>20.543999999998782</v>
      </c>
      <c r="BM3740" s="147">
        <f t="shared" si="519"/>
        <v>4.5070648920719119E-3</v>
      </c>
      <c r="BN3740" s="130">
        <f t="shared" si="520"/>
        <v>1.1248968839735161E-5</v>
      </c>
      <c r="BO3740" s="130">
        <f t="shared" si="516"/>
        <v>1.1248968839735161E-5</v>
      </c>
      <c r="BP3740" s="122" t="str">
        <f t="shared" si="517"/>
        <v/>
      </c>
    </row>
    <row r="3741" spans="63:68" ht="20.100000000000001" customHeight="1" x14ac:dyDescent="0.25">
      <c r="BK3741" s="130"/>
      <c r="BL3741" s="130">
        <f t="shared" si="518"/>
        <v>20.550399999998781</v>
      </c>
      <c r="BM3741" s="147">
        <f t="shared" si="519"/>
        <v>4.4958159232321767E-3</v>
      </c>
      <c r="BN3741" s="130">
        <f t="shared" si="520"/>
        <v>1.1221763242365637E-5</v>
      </c>
      <c r="BO3741" s="130">
        <f t="shared" si="516"/>
        <v>1.1221763242365637E-5</v>
      </c>
      <c r="BP3741" s="122" t="str">
        <f t="shared" si="517"/>
        <v/>
      </c>
    </row>
    <row r="3742" spans="63:68" ht="20.100000000000001" customHeight="1" x14ac:dyDescent="0.25">
      <c r="BK3742" s="130"/>
      <c r="BL3742" s="130">
        <f t="shared" si="518"/>
        <v>20.55679999999878</v>
      </c>
      <c r="BM3742" s="147">
        <f t="shared" si="519"/>
        <v>4.4845941599898111E-3</v>
      </c>
      <c r="BN3742" s="130">
        <f t="shared" si="520"/>
        <v>1.1194620728136387E-5</v>
      </c>
      <c r="BO3742" s="130">
        <f t="shared" si="516"/>
        <v>1.1194620728136387E-5</v>
      </c>
      <c r="BP3742" s="122" t="str">
        <f t="shared" si="517"/>
        <v/>
      </c>
    </row>
    <row r="3743" spans="63:68" ht="20.100000000000001" customHeight="1" x14ac:dyDescent="0.25">
      <c r="BK3743" s="130"/>
      <c r="BL3743" s="130">
        <f t="shared" si="518"/>
        <v>20.56319999999878</v>
      </c>
      <c r="BM3743" s="147">
        <f t="shared" si="519"/>
        <v>4.4733995392616747E-3</v>
      </c>
      <c r="BN3743" s="130">
        <f t="shared" si="520"/>
        <v>1.1167541159273937E-5</v>
      </c>
      <c r="BO3743" s="130">
        <f t="shared" si="516"/>
        <v>1.1167541159273937E-5</v>
      </c>
      <c r="BP3743" s="122" t="str">
        <f t="shared" si="517"/>
        <v/>
      </c>
    </row>
    <row r="3744" spans="63:68" ht="20.100000000000001" customHeight="1" x14ac:dyDescent="0.25">
      <c r="BK3744" s="130"/>
      <c r="BL3744" s="130">
        <f t="shared" si="518"/>
        <v>20.569599999998779</v>
      </c>
      <c r="BM3744" s="147">
        <f t="shared" si="519"/>
        <v>4.4622319981024007E-3</v>
      </c>
      <c r="BN3744" s="130">
        <f t="shared" si="520"/>
        <v>1.1140524398314464E-5</v>
      </c>
      <c r="BO3744" s="130">
        <f t="shared" si="516"/>
        <v>1.1140524398314464E-5</v>
      </c>
      <c r="BP3744" s="122" t="str">
        <f t="shared" si="517"/>
        <v/>
      </c>
    </row>
    <row r="3745" spans="63:68" ht="20.100000000000001" customHeight="1" x14ac:dyDescent="0.25">
      <c r="BK3745" s="130"/>
      <c r="BL3745" s="130">
        <f t="shared" si="518"/>
        <v>20.575999999998778</v>
      </c>
      <c r="BM3745" s="147">
        <f t="shared" si="519"/>
        <v>4.4510914737040863E-3</v>
      </c>
      <c r="BN3745" s="130">
        <f t="shared" si="520"/>
        <v>1.1113570308051747E-5</v>
      </c>
      <c r="BO3745" s="130">
        <f t="shared" si="516"/>
        <v>1.1113570308051747E-5</v>
      </c>
      <c r="BP3745" s="122" t="str">
        <f t="shared" si="517"/>
        <v/>
      </c>
    </row>
    <row r="3746" spans="63:68" ht="20.100000000000001" customHeight="1" x14ac:dyDescent="0.25">
      <c r="BK3746" s="130"/>
      <c r="BL3746" s="130">
        <f t="shared" si="518"/>
        <v>20.582399999998778</v>
      </c>
      <c r="BM3746" s="147">
        <f t="shared" si="519"/>
        <v>4.4399779033960345E-3</v>
      </c>
      <c r="BN3746" s="130">
        <f t="shared" si="520"/>
        <v>1.1086678751529369E-5</v>
      </c>
      <c r="BO3746" s="130">
        <f t="shared" si="516"/>
        <v>1.1086678751529369E-5</v>
      </c>
      <c r="BP3746" s="122" t="str">
        <f t="shared" si="517"/>
        <v/>
      </c>
    </row>
    <row r="3747" spans="63:68" ht="20.100000000000001" customHeight="1" x14ac:dyDescent="0.25">
      <c r="BK3747" s="130"/>
      <c r="BL3747" s="130">
        <f t="shared" si="518"/>
        <v>20.588799999998777</v>
      </c>
      <c r="BM3747" s="147">
        <f t="shared" si="519"/>
        <v>4.4288912246445052E-3</v>
      </c>
      <c r="BN3747" s="130">
        <f t="shared" si="520"/>
        <v>1.1059849592119642E-5</v>
      </c>
      <c r="BO3747" s="130">
        <f t="shared" si="516"/>
        <v>1.1059849592119642E-5</v>
      </c>
      <c r="BP3747" s="122" t="str">
        <f t="shared" si="517"/>
        <v/>
      </c>
    </row>
    <row r="3748" spans="63:68" ht="20.100000000000001" customHeight="1" x14ac:dyDescent="0.25">
      <c r="BK3748" s="130"/>
      <c r="BL3748" s="130">
        <f t="shared" si="518"/>
        <v>20.595199999998776</v>
      </c>
      <c r="BM3748" s="147">
        <f t="shared" si="519"/>
        <v>4.4178313750523855E-3</v>
      </c>
      <c r="BN3748" s="130">
        <f t="shared" si="520"/>
        <v>1.1033082693395237E-5</v>
      </c>
      <c r="BO3748" s="130">
        <f t="shared" si="516"/>
        <v>1.1033082693395237E-5</v>
      </c>
      <c r="BP3748" s="122" t="str">
        <f t="shared" si="517"/>
        <v/>
      </c>
    </row>
    <row r="3749" spans="63:68" ht="20.100000000000001" customHeight="1" x14ac:dyDescent="0.25">
      <c r="BK3749" s="130"/>
      <c r="BL3749" s="130">
        <f t="shared" si="518"/>
        <v>20.601599999998776</v>
      </c>
      <c r="BM3749" s="147">
        <f t="shared" si="519"/>
        <v>4.4067982923589903E-3</v>
      </c>
      <c r="BN3749" s="130">
        <f t="shared" si="520"/>
        <v>1.1006377919267965E-5</v>
      </c>
      <c r="BO3749" s="130">
        <f t="shared" si="516"/>
        <v>1.1006377919267965E-5</v>
      </c>
      <c r="BP3749" s="122" t="str">
        <f t="shared" si="517"/>
        <v/>
      </c>
    </row>
    <row r="3750" spans="63:68" ht="20.100000000000001" customHeight="1" x14ac:dyDescent="0.25">
      <c r="BK3750" s="130"/>
      <c r="BL3750" s="130">
        <f t="shared" si="518"/>
        <v>20.607999999998775</v>
      </c>
      <c r="BM3750" s="147">
        <f t="shared" si="519"/>
        <v>4.3957919144397223E-3</v>
      </c>
      <c r="BN3750" s="130">
        <f t="shared" si="520"/>
        <v>1.0979735133866478E-5</v>
      </c>
      <c r="BO3750" s="130">
        <f t="shared" si="516"/>
        <v>1.0979735133866478E-5</v>
      </c>
      <c r="BP3750" s="122" t="str">
        <f t="shared" si="517"/>
        <v/>
      </c>
    </row>
    <row r="3751" spans="63:68" ht="20.100000000000001" customHeight="1" x14ac:dyDescent="0.25">
      <c r="BK3751" s="130"/>
      <c r="BL3751" s="130">
        <f t="shared" si="518"/>
        <v>20.614399999998774</v>
      </c>
      <c r="BM3751" s="147">
        <f t="shared" si="519"/>
        <v>4.3848121793058558E-3</v>
      </c>
      <c r="BN3751" s="130">
        <f t="shared" si="520"/>
        <v>1.0953154201633411E-5</v>
      </c>
      <c r="BO3751" s="130">
        <f t="shared" si="516"/>
        <v>1.0953154201633411E-5</v>
      </c>
      <c r="BP3751" s="122" t="str">
        <f t="shared" si="517"/>
        <v/>
      </c>
    </row>
    <row r="3752" spans="63:68" ht="20.100000000000001" customHeight="1" x14ac:dyDescent="0.25">
      <c r="BK3752" s="130"/>
      <c r="BL3752" s="130">
        <f t="shared" si="518"/>
        <v>20.620799999998773</v>
      </c>
      <c r="BM3752" s="147">
        <f t="shared" si="519"/>
        <v>4.3738590251042224E-3</v>
      </c>
      <c r="BN3752" s="130">
        <f t="shared" si="520"/>
        <v>1.0926634987242119E-5</v>
      </c>
      <c r="BO3752" s="130">
        <f t="shared" si="516"/>
        <v>1.0926634987242119E-5</v>
      </c>
      <c r="BP3752" s="122" t="str">
        <f t="shared" si="517"/>
        <v/>
      </c>
    </row>
    <row r="3753" spans="63:68" ht="20.100000000000001" customHeight="1" x14ac:dyDescent="0.25">
      <c r="BK3753" s="130"/>
      <c r="BL3753" s="130">
        <f t="shared" si="518"/>
        <v>20.627199999998773</v>
      </c>
      <c r="BM3753" s="147">
        <f t="shared" si="519"/>
        <v>4.3629323901169803E-3</v>
      </c>
      <c r="BN3753" s="130">
        <f t="shared" si="520"/>
        <v>1.0900177355684278E-5</v>
      </c>
      <c r="BO3753" s="130">
        <f t="shared" si="516"/>
        <v>1.0900177355684278E-5</v>
      </c>
      <c r="BP3753" s="122" t="str">
        <f t="shared" si="517"/>
        <v/>
      </c>
    </row>
    <row r="3754" spans="63:68" ht="20.100000000000001" customHeight="1" x14ac:dyDescent="0.25">
      <c r="BK3754" s="130"/>
      <c r="BL3754" s="130">
        <f t="shared" si="518"/>
        <v>20.633599999998772</v>
      </c>
      <c r="BM3754" s="147">
        <f t="shared" si="519"/>
        <v>4.352032212761296E-3</v>
      </c>
      <c r="BN3754" s="130">
        <f t="shared" si="520"/>
        <v>1.0873781172151924E-5</v>
      </c>
      <c r="BO3754" s="130">
        <f t="shared" si="516"/>
        <v>1.0873781172151924E-5</v>
      </c>
      <c r="BP3754" s="122" t="str">
        <f t="shared" si="517"/>
        <v/>
      </c>
    </row>
    <row r="3755" spans="63:68" ht="20.100000000000001" customHeight="1" x14ac:dyDescent="0.25">
      <c r="BK3755" s="130"/>
      <c r="BL3755" s="130">
        <f t="shared" si="518"/>
        <v>20.639999999998771</v>
      </c>
      <c r="BM3755" s="147">
        <f t="shared" si="519"/>
        <v>4.3411584315891441E-3</v>
      </c>
      <c r="BN3755" s="130">
        <f t="shared" si="520"/>
        <v>1.0847446302178834E-5</v>
      </c>
      <c r="BO3755" s="130">
        <f t="shared" si="516"/>
        <v>1.0847446302178834E-5</v>
      </c>
      <c r="BP3755" s="122" t="str">
        <f t="shared" si="517"/>
        <v/>
      </c>
    </row>
    <row r="3756" spans="63:68" ht="20.100000000000001" customHeight="1" x14ac:dyDescent="0.25">
      <c r="BK3756" s="130"/>
      <c r="BL3756" s="130">
        <f t="shared" si="518"/>
        <v>20.646399999998771</v>
      </c>
      <c r="BM3756" s="147">
        <f t="shared" si="519"/>
        <v>4.3303109852869653E-3</v>
      </c>
      <c r="BN3756" s="130">
        <f t="shared" si="520"/>
        <v>1.0821172611516494E-5</v>
      </c>
      <c r="BO3756" s="130">
        <f t="shared" si="516"/>
        <v>1.0821172611516494E-5</v>
      </c>
      <c r="BP3756" s="122" t="str">
        <f t="shared" si="517"/>
        <v/>
      </c>
    </row>
    <row r="3757" spans="63:68" ht="20.100000000000001" customHeight="1" x14ac:dyDescent="0.25">
      <c r="BK3757" s="130"/>
      <c r="BL3757" s="130">
        <f t="shared" si="518"/>
        <v>20.65279999999877</v>
      </c>
      <c r="BM3757" s="147">
        <f t="shared" si="519"/>
        <v>4.3194898126754488E-3</v>
      </c>
      <c r="BN3757" s="130">
        <f t="shared" si="520"/>
        <v>1.079495996620522E-5</v>
      </c>
      <c r="BO3757" s="130">
        <f t="shared" si="516"/>
        <v>1.079495996620522E-5</v>
      </c>
      <c r="BP3757" s="122" t="str">
        <f t="shared" si="517"/>
        <v/>
      </c>
    </row>
    <row r="3758" spans="63:68" ht="20.100000000000001" customHeight="1" x14ac:dyDescent="0.25">
      <c r="BK3758" s="130"/>
      <c r="BL3758" s="130">
        <f t="shared" si="518"/>
        <v>20.659199999998769</v>
      </c>
      <c r="BM3758" s="147">
        <f t="shared" si="519"/>
        <v>4.3086948527092436E-3</v>
      </c>
      <c r="BN3758" s="130">
        <f t="shared" si="520"/>
        <v>1.0768808232553342E-5</v>
      </c>
      <c r="BO3758" s="130">
        <f t="shared" si="516"/>
        <v>1.0768808232553342E-5</v>
      </c>
      <c r="BP3758" s="122" t="str">
        <f t="shared" si="517"/>
        <v/>
      </c>
    </row>
    <row r="3759" spans="63:68" ht="20.100000000000001" customHeight="1" x14ac:dyDescent="0.25">
      <c r="BK3759" s="130"/>
      <c r="BL3759" s="130">
        <f t="shared" si="518"/>
        <v>20.665599999998769</v>
      </c>
      <c r="BM3759" s="147">
        <f t="shared" si="519"/>
        <v>4.2979260444766902E-3</v>
      </c>
      <c r="BN3759" s="130">
        <f t="shared" si="520"/>
        <v>1.0742717277119861E-5</v>
      </c>
      <c r="BO3759" s="130">
        <f t="shared" si="516"/>
        <v>1.0742717277119861E-5</v>
      </c>
      <c r="BP3759" s="122" t="str">
        <f t="shared" si="517"/>
        <v/>
      </c>
    </row>
    <row r="3760" spans="63:68" ht="20.100000000000001" customHeight="1" x14ac:dyDescent="0.25">
      <c r="BK3760" s="130"/>
      <c r="BL3760" s="130">
        <f t="shared" si="518"/>
        <v>20.671999999998768</v>
      </c>
      <c r="BM3760" s="147">
        <f t="shared" si="519"/>
        <v>4.2871833271995704E-3</v>
      </c>
      <c r="BN3760" s="130">
        <f t="shared" si="520"/>
        <v>1.0716686966754339E-5</v>
      </c>
      <c r="BO3760" s="130">
        <f t="shared" si="516"/>
        <v>1.0716686966754339E-5</v>
      </c>
      <c r="BP3760" s="122" t="str">
        <f t="shared" si="517"/>
        <v/>
      </c>
    </row>
    <row r="3761" spans="63:68" ht="20.100000000000001" customHeight="1" x14ac:dyDescent="0.25">
      <c r="BK3761" s="130"/>
      <c r="BL3761" s="130">
        <f t="shared" si="518"/>
        <v>20.678399999998767</v>
      </c>
      <c r="BM3761" s="147">
        <f t="shared" si="519"/>
        <v>4.276466640232816E-3</v>
      </c>
      <c r="BN3761" s="130">
        <f t="shared" si="520"/>
        <v>1.0690717168556144E-5</v>
      </c>
      <c r="BO3761" s="130">
        <f t="shared" si="516"/>
        <v>1.0690717168556144E-5</v>
      </c>
      <c r="BP3761" s="122" t="str">
        <f t="shared" si="517"/>
        <v/>
      </c>
    </row>
    <row r="3762" spans="63:68" ht="20.100000000000001" customHeight="1" x14ac:dyDescent="0.25">
      <c r="BK3762" s="130"/>
      <c r="BL3762" s="130">
        <f t="shared" si="518"/>
        <v>20.684799999998766</v>
      </c>
      <c r="BM3762" s="147">
        <f t="shared" si="519"/>
        <v>4.2657759230642599E-3</v>
      </c>
      <c r="BN3762" s="130">
        <f t="shared" si="520"/>
        <v>1.0664807749890051E-5</v>
      </c>
      <c r="BO3762" s="130">
        <f t="shared" si="516"/>
        <v>1.0664807749890051E-5</v>
      </c>
      <c r="BP3762" s="122" t="str">
        <f t="shared" si="517"/>
        <v/>
      </c>
    </row>
    <row r="3763" spans="63:68" ht="20.100000000000001" customHeight="1" x14ac:dyDescent="0.25">
      <c r="BK3763" s="130"/>
      <c r="BL3763" s="130">
        <f t="shared" si="518"/>
        <v>20.691199999998766</v>
      </c>
      <c r="BM3763" s="147">
        <f t="shared" si="519"/>
        <v>4.2551111153143698E-3</v>
      </c>
      <c r="BN3763" s="130">
        <f t="shared" si="520"/>
        <v>1.0638958578393191E-5</v>
      </c>
      <c r="BO3763" s="130">
        <f t="shared" si="516"/>
        <v>1.0638958578393191E-5</v>
      </c>
      <c r="BP3763" s="122" t="str">
        <f t="shared" si="517"/>
        <v/>
      </c>
    </row>
    <row r="3764" spans="63:68" ht="20.100000000000001" customHeight="1" x14ac:dyDescent="0.25">
      <c r="BK3764" s="130"/>
      <c r="BL3764" s="130">
        <f t="shared" si="518"/>
        <v>20.697599999998765</v>
      </c>
      <c r="BM3764" s="147">
        <f t="shared" si="519"/>
        <v>4.2444721567359766E-3</v>
      </c>
      <c r="BN3764" s="130">
        <f t="shared" si="520"/>
        <v>1.0613169521968106E-5</v>
      </c>
      <c r="BO3764" s="130">
        <f t="shared" si="516"/>
        <v>1.0613169521968106E-5</v>
      </c>
      <c r="BP3764" s="122" t="str">
        <f t="shared" si="517"/>
        <v/>
      </c>
    </row>
    <row r="3765" spans="63:68" ht="20.100000000000001" customHeight="1" x14ac:dyDescent="0.25">
      <c r="BK3765" s="130"/>
      <c r="BL3765" s="130">
        <f t="shared" si="518"/>
        <v>20.703999999998764</v>
      </c>
      <c r="BM3765" s="147">
        <f t="shared" si="519"/>
        <v>4.2338589872140085E-3</v>
      </c>
      <c r="BN3765" s="130">
        <f t="shared" si="520"/>
        <v>1.0587440448757597E-5</v>
      </c>
      <c r="BO3765" s="130">
        <f t="shared" si="516"/>
        <v>1.0587440448757597E-5</v>
      </c>
      <c r="BP3765" s="122" t="str">
        <f t="shared" si="517"/>
        <v/>
      </c>
    </row>
    <row r="3766" spans="63:68" ht="20.100000000000001" customHeight="1" x14ac:dyDescent="0.25">
      <c r="BK3766" s="130"/>
      <c r="BL3766" s="130">
        <f t="shared" si="518"/>
        <v>20.710399999998764</v>
      </c>
      <c r="BM3766" s="147">
        <f t="shared" si="519"/>
        <v>4.2232715467652509E-3</v>
      </c>
      <c r="BN3766" s="130">
        <f t="shared" si="520"/>
        <v>1.0561771227221052E-5</v>
      </c>
      <c r="BO3766" s="130">
        <f t="shared" si="516"/>
        <v>1.0561771227221052E-5</v>
      </c>
      <c r="BP3766" s="122" t="str">
        <f t="shared" si="517"/>
        <v/>
      </c>
    </row>
    <row r="3767" spans="63:68" ht="20.100000000000001" customHeight="1" x14ac:dyDescent="0.25">
      <c r="BK3767" s="130"/>
      <c r="BL3767" s="130">
        <f t="shared" si="518"/>
        <v>20.716799999998763</v>
      </c>
      <c r="BM3767" s="147">
        <f t="shared" si="519"/>
        <v>4.2127097755380299E-3</v>
      </c>
      <c r="BN3767" s="130">
        <f t="shared" si="520"/>
        <v>1.0536161726023424E-5</v>
      </c>
      <c r="BO3767" s="130">
        <f t="shared" si="516"/>
        <v>1.0536161726023424E-5</v>
      </c>
      <c r="BP3767" s="122" t="str">
        <f t="shared" si="517"/>
        <v/>
      </c>
    </row>
    <row r="3768" spans="63:68" ht="20.100000000000001" customHeight="1" x14ac:dyDescent="0.25">
      <c r="BK3768" s="130"/>
      <c r="BL3768" s="130">
        <f t="shared" si="518"/>
        <v>20.723199999998762</v>
      </c>
      <c r="BM3768" s="147">
        <f t="shared" si="519"/>
        <v>4.2021736138120065E-3</v>
      </c>
      <c r="BN3768" s="130">
        <f t="shared" si="520"/>
        <v>1.0510611814115896E-5</v>
      </c>
      <c r="BO3768" s="130">
        <f t="shared" si="516"/>
        <v>1.0510611814115896E-5</v>
      </c>
      <c r="BP3768" s="122" t="str">
        <f t="shared" si="517"/>
        <v/>
      </c>
    </row>
    <row r="3769" spans="63:68" ht="20.100000000000001" customHeight="1" x14ac:dyDescent="0.25">
      <c r="BK3769" s="130"/>
      <c r="BL3769" s="130">
        <f t="shared" si="518"/>
        <v>20.729599999998761</v>
      </c>
      <c r="BM3769" s="147">
        <f t="shared" si="519"/>
        <v>4.1916630019978906E-3</v>
      </c>
      <c r="BN3769" s="130">
        <f t="shared" si="520"/>
        <v>1.0485121360737613E-5</v>
      </c>
      <c r="BO3769" s="130">
        <f t="shared" si="516"/>
        <v>1.0485121360737613E-5</v>
      </c>
      <c r="BP3769" s="122" t="str">
        <f t="shared" si="517"/>
        <v/>
      </c>
    </row>
    <row r="3770" spans="63:68" ht="20.100000000000001" customHeight="1" x14ac:dyDescent="0.25">
      <c r="BK3770" s="130"/>
      <c r="BL3770" s="130">
        <f t="shared" si="518"/>
        <v>20.735999999998761</v>
      </c>
      <c r="BM3770" s="147">
        <f t="shared" si="519"/>
        <v>4.1811778806371529E-3</v>
      </c>
      <c r="BN3770" s="130">
        <f t="shared" si="520"/>
        <v>1.0459690235341094E-5</v>
      </c>
      <c r="BO3770" s="130">
        <f t="shared" si="516"/>
        <v>1.0459690235341094E-5</v>
      </c>
      <c r="BP3770" s="122" t="str">
        <f t="shared" si="517"/>
        <v/>
      </c>
    </row>
    <row r="3771" spans="63:68" ht="20.100000000000001" customHeight="1" x14ac:dyDescent="0.25">
      <c r="BK3771" s="130"/>
      <c r="BL3771" s="130">
        <f t="shared" si="518"/>
        <v>20.74239999999876</v>
      </c>
      <c r="BM3771" s="147">
        <f t="shared" si="519"/>
        <v>4.1707181904018118E-3</v>
      </c>
      <c r="BN3771" s="130">
        <f t="shared" si="520"/>
        <v>1.0434318307684168E-5</v>
      </c>
      <c r="BO3771" s="130">
        <f t="shared" si="516"/>
        <v>1.0434318307684168E-5</v>
      </c>
      <c r="BP3771" s="122" t="str">
        <f t="shared" si="517"/>
        <v/>
      </c>
    </row>
    <row r="3772" spans="63:68" ht="20.100000000000001" customHeight="1" x14ac:dyDescent="0.25">
      <c r="BK3772" s="130"/>
      <c r="BL3772" s="130">
        <f t="shared" si="518"/>
        <v>20.748799999998759</v>
      </c>
      <c r="BM3772" s="147">
        <f t="shared" si="519"/>
        <v>4.1602838720941277E-3</v>
      </c>
      <c r="BN3772" s="130">
        <f t="shared" si="520"/>
        <v>1.04090054477389E-5</v>
      </c>
      <c r="BO3772" s="130">
        <f t="shared" si="516"/>
        <v>1.04090054477389E-5</v>
      </c>
      <c r="BP3772" s="122" t="str">
        <f t="shared" si="517"/>
        <v/>
      </c>
    </row>
    <row r="3773" spans="63:68" ht="20.100000000000001" customHeight="1" x14ac:dyDescent="0.25">
      <c r="BK3773" s="130"/>
      <c r="BL3773" s="130">
        <f t="shared" si="518"/>
        <v>20.755199999998759</v>
      </c>
      <c r="BM3773" s="147">
        <f t="shared" si="519"/>
        <v>4.1498748666463888E-3</v>
      </c>
      <c r="BN3773" s="130">
        <f t="shared" si="520"/>
        <v>1.0383751525804355E-5</v>
      </c>
      <c r="BO3773" s="130">
        <f t="shared" si="516"/>
        <v>1.0383751525804355E-5</v>
      </c>
      <c r="BP3773" s="122" t="str">
        <f t="shared" si="517"/>
        <v/>
      </c>
    </row>
    <row r="3774" spans="63:68" ht="20.100000000000001" customHeight="1" x14ac:dyDescent="0.25">
      <c r="BK3774" s="130"/>
      <c r="BL3774" s="130">
        <f t="shared" si="518"/>
        <v>20.761599999998758</v>
      </c>
      <c r="BM3774" s="147">
        <f t="shared" si="519"/>
        <v>4.1394911151205844E-3</v>
      </c>
      <c r="BN3774" s="130">
        <f t="shared" si="520"/>
        <v>1.0358556412368679E-5</v>
      </c>
      <c r="BO3774" s="130">
        <f t="shared" si="516"/>
        <v>1.0358556412368679E-5</v>
      </c>
      <c r="BP3774" s="122" t="str">
        <f t="shared" si="517"/>
        <v/>
      </c>
    </row>
    <row r="3775" spans="63:68" ht="20.100000000000001" customHeight="1" x14ac:dyDescent="0.25">
      <c r="BK3775" s="130"/>
      <c r="BL3775" s="130">
        <f t="shared" si="518"/>
        <v>20.767999999998757</v>
      </c>
      <c r="BM3775" s="147">
        <f t="shared" si="519"/>
        <v>4.1291325587082157E-3</v>
      </c>
      <c r="BN3775" s="130">
        <f t="shared" si="520"/>
        <v>1.0333419978227933E-5</v>
      </c>
      <c r="BO3775" s="130">
        <f t="shared" si="516"/>
        <v>1.0333419978227933E-5</v>
      </c>
      <c r="BP3775" s="122" t="str">
        <f t="shared" si="517"/>
        <v/>
      </c>
    </row>
    <row r="3776" spans="63:68" ht="20.100000000000001" customHeight="1" x14ac:dyDescent="0.25">
      <c r="BK3776" s="130"/>
      <c r="BL3776" s="130">
        <f t="shared" si="518"/>
        <v>20.774399999998757</v>
      </c>
      <c r="BM3776" s="147">
        <f t="shared" si="519"/>
        <v>4.1187991387299878E-3</v>
      </c>
      <c r="BN3776" s="130">
        <f t="shared" si="520"/>
        <v>1.0308342094423641E-5</v>
      </c>
      <c r="BO3776" s="130">
        <f t="shared" si="516"/>
        <v>1.0308342094423641E-5</v>
      </c>
      <c r="BP3776" s="122" t="str">
        <f t="shared" si="517"/>
        <v/>
      </c>
    </row>
    <row r="3777" spans="63:68" ht="20.100000000000001" customHeight="1" x14ac:dyDescent="0.25">
      <c r="BK3777" s="130"/>
      <c r="BL3777" s="130">
        <f t="shared" si="518"/>
        <v>20.780799999998756</v>
      </c>
      <c r="BM3777" s="147">
        <f t="shared" si="519"/>
        <v>4.1084907966355642E-3</v>
      </c>
      <c r="BN3777" s="130">
        <f t="shared" si="520"/>
        <v>1.0283322632239321E-5</v>
      </c>
      <c r="BO3777" s="130">
        <f t="shared" si="516"/>
        <v>1.0283322632239321E-5</v>
      </c>
      <c r="BP3777" s="122" t="str">
        <f t="shared" si="517"/>
        <v/>
      </c>
    </row>
    <row r="3778" spans="63:68" ht="20.100000000000001" customHeight="1" x14ac:dyDescent="0.25">
      <c r="BK3778" s="130"/>
      <c r="BL3778" s="130">
        <f t="shared" si="518"/>
        <v>20.787199999998755</v>
      </c>
      <c r="BM3778" s="147">
        <f t="shared" si="519"/>
        <v>4.0982074740033249E-3</v>
      </c>
      <c r="BN3778" s="130">
        <f t="shared" si="520"/>
        <v>1.025836146325166E-5</v>
      </c>
      <c r="BO3778" s="130">
        <f t="shared" si="516"/>
        <v>1.025836146325166E-5</v>
      </c>
      <c r="BP3778" s="122" t="str">
        <f t="shared" si="517"/>
        <v/>
      </c>
    </row>
    <row r="3779" spans="63:68" ht="20.100000000000001" customHeight="1" x14ac:dyDescent="0.25">
      <c r="BK3779" s="130"/>
      <c r="BL3779" s="130">
        <f t="shared" si="518"/>
        <v>20.793599999998754</v>
      </c>
      <c r="BM3779" s="147">
        <f t="shared" si="519"/>
        <v>4.0879491125400732E-3</v>
      </c>
      <c r="BN3779" s="130">
        <f t="shared" si="520"/>
        <v>1.0233458459268929E-5</v>
      </c>
      <c r="BO3779" s="130">
        <f t="shared" si="516"/>
        <v>1.0233458459268929E-5</v>
      </c>
      <c r="BP3779" s="122" t="str">
        <f t="shared" si="517"/>
        <v/>
      </c>
    </row>
    <row r="3780" spans="63:68" ht="20.100000000000001" customHeight="1" x14ac:dyDescent="0.25">
      <c r="BK3780" s="130"/>
      <c r="BL3780" s="130">
        <f t="shared" si="518"/>
        <v>20.799999999998754</v>
      </c>
      <c r="BM3780" s="147">
        <f t="shared" si="519"/>
        <v>4.0777156540808043E-3</v>
      </c>
      <c r="BN3780" s="130">
        <f t="shared" si="520"/>
        <v>1.0208613492358742E-5</v>
      </c>
      <c r="BO3780" s="130">
        <f t="shared" si="516"/>
        <v>1.0208613492358742E-5</v>
      </c>
      <c r="BP3780" s="122" t="str">
        <f t="shared" si="517"/>
        <v/>
      </c>
    </row>
    <row r="3781" spans="63:68" ht="20.100000000000001" customHeight="1" x14ac:dyDescent="0.25">
      <c r="BK3781" s="130"/>
      <c r="BL3781" s="130">
        <f t="shared" si="518"/>
        <v>20.806399999998753</v>
      </c>
      <c r="BM3781" s="147">
        <f t="shared" si="519"/>
        <v>4.0675070405884455E-3</v>
      </c>
      <c r="BN3781" s="130">
        <f t="shared" si="520"/>
        <v>1.0183826434858462E-5</v>
      </c>
      <c r="BO3781" s="130">
        <f t="shared" si="516"/>
        <v>1.0183826434858462E-5</v>
      </c>
      <c r="BP3781" s="122" t="str">
        <f t="shared" si="517"/>
        <v/>
      </c>
    </row>
    <row r="3782" spans="63:68" ht="20.100000000000001" customHeight="1" x14ac:dyDescent="0.25">
      <c r="BK3782" s="130"/>
      <c r="BL3782" s="130">
        <f t="shared" si="518"/>
        <v>20.812799999998752</v>
      </c>
      <c r="BM3782" s="147">
        <f t="shared" si="519"/>
        <v>4.0573232141535871E-3</v>
      </c>
      <c r="BN3782" s="130">
        <f t="shared" si="520"/>
        <v>1.0159097159347444E-5</v>
      </c>
      <c r="BO3782" s="130">
        <f t="shared" si="516"/>
        <v>1.0159097159347444E-5</v>
      </c>
      <c r="BP3782" s="122" t="str">
        <f t="shared" si="517"/>
        <v/>
      </c>
    </row>
    <row r="3783" spans="63:68" ht="20.100000000000001" customHeight="1" x14ac:dyDescent="0.25">
      <c r="BK3783" s="130"/>
      <c r="BL3783" s="130">
        <f t="shared" si="518"/>
        <v>20.819199999998752</v>
      </c>
      <c r="BM3783" s="147">
        <f t="shared" si="519"/>
        <v>4.0471641169942396E-3</v>
      </c>
      <c r="BN3783" s="130">
        <f t="shared" si="520"/>
        <v>1.0134425538672193E-5</v>
      </c>
      <c r="BO3783" s="130">
        <f t="shared" si="516"/>
        <v>1.0134425538672193E-5</v>
      </c>
      <c r="BP3783" s="122" t="str">
        <f t="shared" si="517"/>
        <v/>
      </c>
    </row>
    <row r="3784" spans="63:68" ht="20.100000000000001" customHeight="1" x14ac:dyDescent="0.25">
      <c r="BK3784" s="130"/>
      <c r="BL3784" s="130">
        <f t="shared" si="518"/>
        <v>20.825599999998751</v>
      </c>
      <c r="BM3784" s="147">
        <f t="shared" si="519"/>
        <v>4.0370296914555674E-3</v>
      </c>
      <c r="BN3784" s="130">
        <f t="shared" si="520"/>
        <v>1.0109811445937686E-5</v>
      </c>
      <c r="BO3784" s="130">
        <f t="shared" si="516"/>
        <v>1.0109811445937686E-5</v>
      </c>
      <c r="BP3784" s="122" t="str">
        <f t="shared" si="517"/>
        <v/>
      </c>
    </row>
    <row r="3785" spans="63:68" ht="20.100000000000001" customHeight="1" x14ac:dyDescent="0.25">
      <c r="BK3785" s="130"/>
      <c r="BL3785" s="130">
        <f t="shared" si="518"/>
        <v>20.83199999999875</v>
      </c>
      <c r="BM3785" s="147">
        <f t="shared" si="519"/>
        <v>4.0269198800096297E-3</v>
      </c>
      <c r="BN3785" s="130">
        <f t="shared" si="520"/>
        <v>1.0085254754494365E-5</v>
      </c>
      <c r="BO3785" s="130">
        <f t="shared" si="516"/>
        <v>1.0085254754494365E-5</v>
      </c>
      <c r="BP3785" s="122" t="str">
        <f t="shared" si="517"/>
        <v/>
      </c>
    </row>
    <row r="3786" spans="63:68" ht="20.100000000000001" customHeight="1" x14ac:dyDescent="0.25">
      <c r="BK3786" s="130"/>
      <c r="BL3786" s="130">
        <f t="shared" si="518"/>
        <v>20.838399999998749</v>
      </c>
      <c r="BM3786" s="147">
        <f t="shared" si="519"/>
        <v>4.0168346252551354E-3</v>
      </c>
      <c r="BN3786" s="130">
        <f t="shared" si="520"/>
        <v>1.0060755337947674E-5</v>
      </c>
      <c r="BO3786" s="130">
        <f t="shared" si="516"/>
        <v>1.0060755337947674E-5</v>
      </c>
      <c r="BP3786" s="122" t="str">
        <f t="shared" si="517"/>
        <v/>
      </c>
    </row>
    <row r="3787" spans="63:68" ht="20.100000000000001" customHeight="1" x14ac:dyDescent="0.25">
      <c r="BK3787" s="130"/>
      <c r="BL3787" s="130">
        <f t="shared" si="518"/>
        <v>20.844799999998749</v>
      </c>
      <c r="BM3787" s="147">
        <f t="shared" si="519"/>
        <v>4.0067738699171877E-3</v>
      </c>
      <c r="BN3787" s="130">
        <f t="shared" si="520"/>
        <v>1.0036313070164136E-5</v>
      </c>
      <c r="BO3787" s="130">
        <f t="shared" si="516"/>
        <v>1.0036313070164136E-5</v>
      </c>
      <c r="BP3787" s="122" t="str">
        <f t="shared" si="517"/>
        <v/>
      </c>
    </row>
    <row r="3788" spans="63:68" ht="20.100000000000001" customHeight="1" x14ac:dyDescent="0.25">
      <c r="BK3788" s="130"/>
      <c r="BL3788" s="130">
        <f t="shared" si="518"/>
        <v>20.851199999998748</v>
      </c>
      <c r="BM3788" s="147">
        <f t="shared" si="519"/>
        <v>3.9967375568470236E-3</v>
      </c>
      <c r="BN3788" s="130">
        <f t="shared" si="520"/>
        <v>1.0011927825261807E-5</v>
      </c>
      <c r="BO3788" s="130">
        <f t="shared" si="516"/>
        <v>1.0011927825261807E-5</v>
      </c>
      <c r="BP3788" s="122" t="str">
        <f t="shared" si="517"/>
        <v/>
      </c>
    </row>
    <row r="3789" spans="63:68" ht="20.100000000000001" customHeight="1" x14ac:dyDescent="0.25">
      <c r="BK3789" s="130"/>
      <c r="BL3789" s="130">
        <f t="shared" si="518"/>
        <v>20.857599999998747</v>
      </c>
      <c r="BM3789" s="147">
        <f t="shared" si="519"/>
        <v>3.9867256290217618E-3</v>
      </c>
      <c r="BN3789" s="130">
        <f t="shared" si="520"/>
        <v>9.9875994776189511E-6</v>
      </c>
      <c r="BO3789" s="130">
        <f t="shared" si="516"/>
        <v>9.9875994776189511E-6</v>
      </c>
      <c r="BP3789" s="122" t="str">
        <f t="shared" si="517"/>
        <v/>
      </c>
    </row>
    <row r="3790" spans="63:68" ht="20.100000000000001" customHeight="1" x14ac:dyDescent="0.25">
      <c r="BK3790" s="130"/>
      <c r="BL3790" s="130">
        <f t="shared" si="518"/>
        <v>20.863999999998747</v>
      </c>
      <c r="BM3790" s="147">
        <f t="shared" si="519"/>
        <v>3.9767380295441428E-3</v>
      </c>
      <c r="BN3790" s="130">
        <f t="shared" si="520"/>
        <v>9.9633279018402146E-6</v>
      </c>
      <c r="BO3790" s="130">
        <f t="shared" si="516"/>
        <v>9.9633279018402146E-6</v>
      </c>
      <c r="BP3790" s="122" t="str">
        <f t="shared" si="517"/>
        <v/>
      </c>
    </row>
    <row r="3791" spans="63:68" ht="20.100000000000001" customHeight="1" x14ac:dyDescent="0.25">
      <c r="BK3791" s="130"/>
      <c r="BL3791" s="130">
        <f t="shared" si="518"/>
        <v>20.870399999998746</v>
      </c>
      <c r="BM3791" s="147">
        <f t="shared" si="519"/>
        <v>3.9667747016423026E-3</v>
      </c>
      <c r="BN3791" s="130">
        <f t="shared" si="520"/>
        <v>9.9391129728320857E-6</v>
      </c>
      <c r="BO3791" s="130">
        <f t="shared" si="516"/>
        <v>9.9391129728320857E-6</v>
      </c>
      <c r="BP3791" s="122" t="str">
        <f t="shared" si="517"/>
        <v/>
      </c>
    </row>
    <row r="3792" spans="63:68" ht="20.100000000000001" customHeight="1" x14ac:dyDescent="0.25">
      <c r="BK3792" s="130"/>
      <c r="BL3792" s="130">
        <f t="shared" si="518"/>
        <v>20.876799999998745</v>
      </c>
      <c r="BM3792" s="147">
        <f t="shared" si="519"/>
        <v>3.9568355886694705E-3</v>
      </c>
      <c r="BN3792" s="130">
        <f t="shared" si="520"/>
        <v>9.914954565704015E-6</v>
      </c>
      <c r="BO3792" s="130">
        <f t="shared" si="516"/>
        <v>9.914954565704015E-6</v>
      </c>
      <c r="BP3792" s="122" t="str">
        <f t="shared" si="517"/>
        <v/>
      </c>
    </row>
    <row r="3793" spans="63:68" ht="20.100000000000001" customHeight="1" x14ac:dyDescent="0.25">
      <c r="BK3793" s="130"/>
      <c r="BL3793" s="130">
        <f t="shared" si="518"/>
        <v>20.883199999998745</v>
      </c>
      <c r="BM3793" s="147">
        <f t="shared" si="519"/>
        <v>3.9469206341037665E-3</v>
      </c>
      <c r="BN3793" s="130">
        <f t="shared" si="520"/>
        <v>9.8908525558447438E-6</v>
      </c>
      <c r="BO3793" s="130">
        <f t="shared" si="516"/>
        <v>9.8908525558447438E-6</v>
      </c>
      <c r="BP3793" s="122" t="str">
        <f t="shared" si="517"/>
        <v/>
      </c>
    </row>
    <row r="3794" spans="63:68" ht="20.100000000000001" customHeight="1" x14ac:dyDescent="0.25">
      <c r="BK3794" s="130"/>
      <c r="BL3794" s="130">
        <f t="shared" si="518"/>
        <v>20.889599999998744</v>
      </c>
      <c r="BM3794" s="147">
        <f t="shared" si="519"/>
        <v>3.9370297815479217E-3</v>
      </c>
      <c r="BN3794" s="130">
        <f t="shared" si="520"/>
        <v>9.8668068188928135E-6</v>
      </c>
      <c r="BO3794" s="130">
        <f t="shared" ref="BO3794:BO3857" si="521">IF(BM3794&lt;(1-$BK$534),BN3794,"")</f>
        <v>9.8668068188928135E-6</v>
      </c>
      <c r="BP3794" s="122" t="str">
        <f t="shared" ref="BP3794:BP3857" si="522">IF(BM3794&lt;(1-$BK$540),BN3794,"")</f>
        <v/>
      </c>
    </row>
    <row r="3795" spans="63:68" ht="20.100000000000001" customHeight="1" x14ac:dyDescent="0.25">
      <c r="BK3795" s="130"/>
      <c r="BL3795" s="130">
        <f t="shared" ref="BL3795:BL3858" si="523">BL3794+$BO$526</f>
        <v>20.895999999998743</v>
      </c>
      <c r="BM3795" s="147">
        <f t="shared" ref="BM3795:BM3858" si="524">_xlfn.CHISQ.DIST.RT(BL3795,7)</f>
        <v>3.9271629747290289E-3</v>
      </c>
      <c r="BN3795" s="130">
        <f t="shared" ref="BN3795:BN3858" si="525">BM3795-BM3796</f>
        <v>9.8428172307131467E-6</v>
      </c>
      <c r="BO3795" s="130">
        <f t="shared" si="521"/>
        <v>9.8428172307131467E-6</v>
      </c>
      <c r="BP3795" s="122" t="str">
        <f t="shared" si="522"/>
        <v/>
      </c>
    </row>
    <row r="3796" spans="63:68" ht="20.100000000000001" customHeight="1" x14ac:dyDescent="0.25">
      <c r="BK3796" s="130"/>
      <c r="BL3796" s="130">
        <f t="shared" si="523"/>
        <v>20.902399999998742</v>
      </c>
      <c r="BM3796" s="147">
        <f t="shared" si="524"/>
        <v>3.9173201574983158E-3</v>
      </c>
      <c r="BN3796" s="130">
        <f t="shared" si="525"/>
        <v>9.8188836674725083E-6</v>
      </c>
      <c r="BO3796" s="130">
        <f t="shared" si="521"/>
        <v>9.8188836674725083E-6</v>
      </c>
      <c r="BP3796" s="122" t="str">
        <f t="shared" si="522"/>
        <v/>
      </c>
    </row>
    <row r="3797" spans="63:68" ht="20.100000000000001" customHeight="1" x14ac:dyDescent="0.25">
      <c r="BK3797" s="130"/>
      <c r="BL3797" s="130">
        <f t="shared" si="523"/>
        <v>20.908799999998742</v>
      </c>
      <c r="BM3797" s="147">
        <f t="shared" si="524"/>
        <v>3.9075012738308433E-3</v>
      </c>
      <c r="BN3797" s="130">
        <f t="shared" si="525"/>
        <v>9.7950060055211098E-6</v>
      </c>
      <c r="BO3797" s="130">
        <f t="shared" si="521"/>
        <v>9.7950060055211098E-6</v>
      </c>
      <c r="BP3797" s="122" t="str">
        <f t="shared" si="522"/>
        <v/>
      </c>
    </row>
    <row r="3798" spans="63:68" ht="20.100000000000001" customHeight="1" x14ac:dyDescent="0.25">
      <c r="BK3798" s="130"/>
      <c r="BL3798" s="130">
        <f t="shared" si="523"/>
        <v>20.915199999998741</v>
      </c>
      <c r="BM3798" s="147">
        <f t="shared" si="524"/>
        <v>3.8977062678253222E-3</v>
      </c>
      <c r="BN3798" s="130">
        <f t="shared" si="525"/>
        <v>9.7711841215309542E-6</v>
      </c>
      <c r="BO3798" s="130">
        <f t="shared" si="521"/>
        <v>9.7711841215309542E-6</v>
      </c>
      <c r="BP3798" s="122" t="str">
        <f t="shared" si="522"/>
        <v/>
      </c>
    </row>
    <row r="3799" spans="63:68" ht="20.100000000000001" customHeight="1" x14ac:dyDescent="0.25">
      <c r="BK3799" s="130"/>
      <c r="BL3799" s="130">
        <f t="shared" si="523"/>
        <v>20.92159999999874</v>
      </c>
      <c r="BM3799" s="147">
        <f t="shared" si="524"/>
        <v>3.8879350837037912E-3</v>
      </c>
      <c r="BN3799" s="130">
        <f t="shared" si="525"/>
        <v>9.7474178923518534E-6</v>
      </c>
      <c r="BO3799" s="130">
        <f t="shared" si="521"/>
        <v>9.7474178923518534E-6</v>
      </c>
      <c r="BP3799" s="122" t="str">
        <f t="shared" si="522"/>
        <v/>
      </c>
    </row>
    <row r="3800" spans="63:68" ht="20.100000000000001" customHeight="1" x14ac:dyDescent="0.25">
      <c r="BK3800" s="130"/>
      <c r="BL3800" s="130">
        <f t="shared" si="523"/>
        <v>20.92799999999874</v>
      </c>
      <c r="BM3800" s="147">
        <f t="shared" si="524"/>
        <v>3.8781876658114394E-3</v>
      </c>
      <c r="BN3800" s="130">
        <f t="shared" si="525"/>
        <v>9.7237071951406656E-6</v>
      </c>
      <c r="BO3800" s="130">
        <f t="shared" si="521"/>
        <v>9.7237071951406656E-6</v>
      </c>
      <c r="BP3800" s="122" t="str">
        <f t="shared" si="522"/>
        <v/>
      </c>
    </row>
    <row r="3801" spans="63:68" ht="20.100000000000001" customHeight="1" x14ac:dyDescent="0.25">
      <c r="BK3801" s="130"/>
      <c r="BL3801" s="130">
        <f t="shared" si="523"/>
        <v>20.934399999998739</v>
      </c>
      <c r="BM3801" s="147">
        <f t="shared" si="524"/>
        <v>3.8684639586162987E-3</v>
      </c>
      <c r="BN3801" s="130">
        <f t="shared" si="525"/>
        <v>9.7000519072710893E-6</v>
      </c>
      <c r="BO3801" s="130">
        <f t="shared" si="521"/>
        <v>9.7000519072710893E-6</v>
      </c>
      <c r="BP3801" s="122" t="str">
        <f t="shared" si="522"/>
        <v/>
      </c>
    </row>
    <row r="3802" spans="63:68" ht="20.100000000000001" customHeight="1" x14ac:dyDescent="0.25">
      <c r="BK3802" s="130"/>
      <c r="BL3802" s="130">
        <f t="shared" si="523"/>
        <v>20.940799999998738</v>
      </c>
      <c r="BM3802" s="147">
        <f t="shared" si="524"/>
        <v>3.8587639067090276E-3</v>
      </c>
      <c r="BN3802" s="130">
        <f t="shared" si="525"/>
        <v>9.676451906369659E-6</v>
      </c>
      <c r="BO3802" s="130">
        <f t="shared" si="521"/>
        <v>9.676451906369659E-6</v>
      </c>
      <c r="BP3802" s="122" t="str">
        <f t="shared" si="522"/>
        <v/>
      </c>
    </row>
    <row r="3803" spans="63:68" ht="20.100000000000001" customHeight="1" x14ac:dyDescent="0.25">
      <c r="BK3803" s="130"/>
      <c r="BL3803" s="130">
        <f t="shared" si="523"/>
        <v>20.947199999998737</v>
      </c>
      <c r="BM3803" s="147">
        <f t="shared" si="524"/>
        <v>3.8490874548026579E-3</v>
      </c>
      <c r="BN3803" s="130">
        <f t="shared" si="525"/>
        <v>9.6529070703322249E-6</v>
      </c>
      <c r="BO3803" s="130">
        <f t="shared" si="521"/>
        <v>9.6529070703322249E-6</v>
      </c>
      <c r="BP3803" s="122" t="str">
        <f t="shared" si="522"/>
        <v/>
      </c>
    </row>
    <row r="3804" spans="63:68" ht="20.100000000000001" customHeight="1" x14ac:dyDescent="0.25">
      <c r="BK3804" s="130"/>
      <c r="BL3804" s="130">
        <f t="shared" si="523"/>
        <v>20.953599999998737</v>
      </c>
      <c r="BM3804" s="147">
        <f t="shared" si="524"/>
        <v>3.8394345477323257E-3</v>
      </c>
      <c r="BN3804" s="130">
        <f t="shared" si="525"/>
        <v>9.6294172772571664E-6</v>
      </c>
      <c r="BO3804" s="130">
        <f t="shared" si="521"/>
        <v>9.6294172772571664E-6</v>
      </c>
      <c r="BP3804" s="122" t="str">
        <f t="shared" si="522"/>
        <v/>
      </c>
    </row>
    <row r="3805" spans="63:68" ht="20.100000000000001" customHeight="1" x14ac:dyDescent="0.25">
      <c r="BK3805" s="130"/>
      <c r="BL3805" s="130">
        <f t="shared" si="523"/>
        <v>20.959999999998736</v>
      </c>
      <c r="BM3805" s="147">
        <f t="shared" si="524"/>
        <v>3.8298051304550686E-3</v>
      </c>
      <c r="BN3805" s="130">
        <f t="shared" si="525"/>
        <v>9.6059824055338625E-6</v>
      </c>
      <c r="BO3805" s="130">
        <f t="shared" si="521"/>
        <v>9.6059824055338625E-6</v>
      </c>
      <c r="BP3805" s="122" t="str">
        <f t="shared" si="522"/>
        <v/>
      </c>
    </row>
    <row r="3806" spans="63:68" ht="20.100000000000001" customHeight="1" x14ac:dyDescent="0.25">
      <c r="BK3806" s="130"/>
      <c r="BL3806" s="130">
        <f t="shared" si="523"/>
        <v>20.966399999998735</v>
      </c>
      <c r="BM3806" s="147">
        <f t="shared" si="524"/>
        <v>3.8201991480495347E-3</v>
      </c>
      <c r="BN3806" s="130">
        <f t="shared" si="525"/>
        <v>9.582602333765497E-6</v>
      </c>
      <c r="BO3806" s="130">
        <f t="shared" si="521"/>
        <v>9.582602333765497E-6</v>
      </c>
      <c r="BP3806" s="122" t="str">
        <f t="shared" si="522"/>
        <v/>
      </c>
    </row>
    <row r="3807" spans="63:68" ht="20.100000000000001" customHeight="1" x14ac:dyDescent="0.25">
      <c r="BK3807" s="130"/>
      <c r="BL3807" s="130">
        <f t="shared" si="523"/>
        <v>20.972799999998735</v>
      </c>
      <c r="BM3807" s="147">
        <f t="shared" si="524"/>
        <v>3.8106165457157692E-3</v>
      </c>
      <c r="BN3807" s="130">
        <f t="shared" si="525"/>
        <v>9.559276940848422E-6</v>
      </c>
      <c r="BO3807" s="130">
        <f t="shared" si="521"/>
        <v>9.559276940848422E-6</v>
      </c>
      <c r="BP3807" s="122" t="str">
        <f t="shared" si="522"/>
        <v/>
      </c>
    </row>
    <row r="3808" spans="63:68" ht="20.100000000000001" customHeight="1" x14ac:dyDescent="0.25">
      <c r="BK3808" s="130"/>
      <c r="BL3808" s="130">
        <f t="shared" si="523"/>
        <v>20.979199999998734</v>
      </c>
      <c r="BM3808" s="147">
        <f t="shared" si="524"/>
        <v>3.8010572687749208E-3</v>
      </c>
      <c r="BN3808" s="130">
        <f t="shared" si="525"/>
        <v>9.5360061058541966E-6</v>
      </c>
      <c r="BO3808" s="130">
        <f t="shared" si="521"/>
        <v>9.5360061058541966E-6</v>
      </c>
      <c r="BP3808" s="122" t="str">
        <f t="shared" si="522"/>
        <v/>
      </c>
    </row>
    <row r="3809" spans="63:68" ht="20.100000000000001" customHeight="1" x14ac:dyDescent="0.25">
      <c r="BK3809" s="130"/>
      <c r="BL3809" s="130">
        <f t="shared" si="523"/>
        <v>20.985599999998733</v>
      </c>
      <c r="BM3809" s="147">
        <f t="shared" si="524"/>
        <v>3.7915212626690666E-3</v>
      </c>
      <c r="BN3809" s="130">
        <f t="shared" si="525"/>
        <v>9.5127897081449461E-6</v>
      </c>
      <c r="BO3809" s="130">
        <f t="shared" si="521"/>
        <v>9.5127897081449461E-6</v>
      </c>
      <c r="BP3809" s="122" t="str">
        <f t="shared" si="522"/>
        <v/>
      </c>
    </row>
    <row r="3810" spans="63:68" ht="20.100000000000001" customHeight="1" x14ac:dyDescent="0.25">
      <c r="BK3810" s="130"/>
      <c r="BL3810" s="130">
        <f t="shared" si="523"/>
        <v>20.991999999998733</v>
      </c>
      <c r="BM3810" s="147">
        <f t="shared" si="524"/>
        <v>3.7820084729609216E-3</v>
      </c>
      <c r="BN3810" s="130">
        <f t="shared" si="525"/>
        <v>9.4896276273486423E-6</v>
      </c>
      <c r="BO3810" s="130">
        <f t="shared" si="521"/>
        <v>9.4896276273486423E-6</v>
      </c>
      <c r="BP3810" s="122" t="str">
        <f t="shared" si="522"/>
        <v/>
      </c>
    </row>
    <row r="3811" spans="63:68" ht="20.100000000000001" customHeight="1" x14ac:dyDescent="0.25">
      <c r="BK3811" s="130"/>
      <c r="BL3811" s="130">
        <f t="shared" si="523"/>
        <v>20.998399999998732</v>
      </c>
      <c r="BM3811" s="147">
        <f t="shared" si="524"/>
        <v>3.772518845333573E-3</v>
      </c>
      <c r="BN3811" s="130">
        <f t="shared" si="525"/>
        <v>9.4665197432775711E-6</v>
      </c>
      <c r="BO3811" s="130">
        <f t="shared" si="521"/>
        <v>9.4665197432775711E-6</v>
      </c>
      <c r="BP3811" s="122" t="str">
        <f t="shared" si="522"/>
        <v/>
      </c>
    </row>
    <row r="3812" spans="63:68" ht="20.100000000000001" customHeight="1" x14ac:dyDescent="0.25">
      <c r="BK3812" s="130"/>
      <c r="BL3812" s="130">
        <f t="shared" si="523"/>
        <v>21.004799999998731</v>
      </c>
      <c r="BM3812" s="147">
        <f t="shared" si="524"/>
        <v>3.7630523255902954E-3</v>
      </c>
      <c r="BN3812" s="130">
        <f t="shared" si="525"/>
        <v>9.4434659360311153E-6</v>
      </c>
      <c r="BO3812" s="130">
        <f t="shared" si="521"/>
        <v>9.4434659360311153E-6</v>
      </c>
      <c r="BP3812" s="122" t="str">
        <f t="shared" si="522"/>
        <v/>
      </c>
    </row>
    <row r="3813" spans="63:68" ht="20.100000000000001" customHeight="1" x14ac:dyDescent="0.25">
      <c r="BK3813" s="130"/>
      <c r="BL3813" s="130">
        <f t="shared" si="523"/>
        <v>21.01119999999873</v>
      </c>
      <c r="BM3813" s="147">
        <f t="shared" si="524"/>
        <v>3.7536088596542643E-3</v>
      </c>
      <c r="BN3813" s="130">
        <f t="shared" si="525"/>
        <v>9.4204660859376413E-6</v>
      </c>
      <c r="BO3813" s="130">
        <f t="shared" si="521"/>
        <v>9.4204660859376413E-6</v>
      </c>
      <c r="BP3813" s="122" t="str">
        <f t="shared" si="522"/>
        <v/>
      </c>
    </row>
    <row r="3814" spans="63:68" ht="20.100000000000001" customHeight="1" x14ac:dyDescent="0.25">
      <c r="BK3814" s="130"/>
      <c r="BL3814" s="130">
        <f t="shared" si="523"/>
        <v>21.01759999999873</v>
      </c>
      <c r="BM3814" s="147">
        <f t="shared" si="524"/>
        <v>3.7441883935683267E-3</v>
      </c>
      <c r="BN3814" s="130">
        <f t="shared" si="525"/>
        <v>9.3975200735692439E-6</v>
      </c>
      <c r="BO3814" s="130">
        <f t="shared" si="521"/>
        <v>9.3975200735692439E-6</v>
      </c>
      <c r="BP3814" s="122" t="str">
        <f t="shared" si="522"/>
        <v/>
      </c>
    </row>
    <row r="3815" spans="63:68" ht="20.100000000000001" customHeight="1" x14ac:dyDescent="0.25">
      <c r="BK3815" s="130"/>
      <c r="BL3815" s="130">
        <f t="shared" si="523"/>
        <v>21.023999999998729</v>
      </c>
      <c r="BM3815" s="147">
        <f t="shared" si="524"/>
        <v>3.7347908734947574E-3</v>
      </c>
      <c r="BN3815" s="130">
        <f t="shared" si="525"/>
        <v>9.374627779746951E-6</v>
      </c>
      <c r="BO3815" s="130">
        <f t="shared" si="521"/>
        <v>9.374627779746951E-6</v>
      </c>
      <c r="BP3815" s="122" t="str">
        <f t="shared" si="522"/>
        <v/>
      </c>
    </row>
    <row r="3816" spans="63:68" ht="20.100000000000001" customHeight="1" x14ac:dyDescent="0.25">
      <c r="BK3816" s="130"/>
      <c r="BL3816" s="130">
        <f t="shared" si="523"/>
        <v>21.030399999998728</v>
      </c>
      <c r="BM3816" s="147">
        <f t="shared" si="524"/>
        <v>3.7254162457150105E-3</v>
      </c>
      <c r="BN3816" s="130">
        <f t="shared" si="525"/>
        <v>9.3517890855255442E-6</v>
      </c>
      <c r="BO3816" s="130">
        <f t="shared" si="521"/>
        <v>9.3517890855255442E-6</v>
      </c>
      <c r="BP3816" s="122" t="str">
        <f t="shared" si="522"/>
        <v/>
      </c>
    </row>
    <row r="3817" spans="63:68" ht="20.100000000000001" customHeight="1" x14ac:dyDescent="0.25">
      <c r="BK3817" s="130"/>
      <c r="BL3817" s="130">
        <f t="shared" si="523"/>
        <v>21.036799999998728</v>
      </c>
      <c r="BM3817" s="147">
        <f t="shared" si="524"/>
        <v>3.7160644566294849E-3</v>
      </c>
      <c r="BN3817" s="130">
        <f t="shared" si="525"/>
        <v>9.3290038722044014E-6</v>
      </c>
      <c r="BO3817" s="130">
        <f t="shared" si="521"/>
        <v>9.3290038722044014E-6</v>
      </c>
      <c r="BP3817" s="122" t="str">
        <f t="shared" si="522"/>
        <v/>
      </c>
    </row>
    <row r="3818" spans="63:68" ht="20.100000000000001" customHeight="1" x14ac:dyDescent="0.25">
      <c r="BK3818" s="130"/>
      <c r="BL3818" s="130">
        <f t="shared" si="523"/>
        <v>21.043199999998727</v>
      </c>
      <c r="BM3818" s="147">
        <f t="shared" si="524"/>
        <v>3.7067354527572805E-3</v>
      </c>
      <c r="BN3818" s="130">
        <f t="shared" si="525"/>
        <v>9.3062720213279299E-6</v>
      </c>
      <c r="BO3818" s="130">
        <f t="shared" si="521"/>
        <v>9.3062720213279299E-6</v>
      </c>
      <c r="BP3818" s="122" t="str">
        <f t="shared" si="522"/>
        <v/>
      </c>
    </row>
    <row r="3819" spans="63:68" ht="20.100000000000001" customHeight="1" x14ac:dyDescent="0.25">
      <c r="BK3819" s="130"/>
      <c r="BL3819" s="130">
        <f t="shared" si="523"/>
        <v>21.049599999998726</v>
      </c>
      <c r="BM3819" s="147">
        <f t="shared" si="524"/>
        <v>3.6974291807359526E-3</v>
      </c>
      <c r="BN3819" s="130">
        <f t="shared" si="525"/>
        <v>9.2835934146760259E-6</v>
      </c>
      <c r="BO3819" s="130">
        <f t="shared" si="521"/>
        <v>9.2835934146760259E-6</v>
      </c>
      <c r="BP3819" s="122" t="str">
        <f t="shared" si="522"/>
        <v/>
      </c>
    </row>
    <row r="3820" spans="63:68" ht="20.100000000000001" customHeight="1" x14ac:dyDescent="0.25">
      <c r="BK3820" s="130"/>
      <c r="BL3820" s="130">
        <f t="shared" si="523"/>
        <v>21.055999999998726</v>
      </c>
      <c r="BM3820" s="147">
        <f t="shared" si="524"/>
        <v>3.6881455873212766E-3</v>
      </c>
      <c r="BN3820" s="130">
        <f t="shared" si="525"/>
        <v>9.2609679342744826E-6</v>
      </c>
      <c r="BO3820" s="130">
        <f t="shared" si="521"/>
        <v>9.2609679342744826E-6</v>
      </c>
      <c r="BP3820" s="122" t="str">
        <f t="shared" si="522"/>
        <v/>
      </c>
    </row>
    <row r="3821" spans="63:68" ht="20.100000000000001" customHeight="1" x14ac:dyDescent="0.25">
      <c r="BK3821" s="130"/>
      <c r="BL3821" s="130">
        <f t="shared" si="523"/>
        <v>21.062399999998725</v>
      </c>
      <c r="BM3821" s="147">
        <f t="shared" si="524"/>
        <v>3.6788846193870021E-3</v>
      </c>
      <c r="BN3821" s="130">
        <f t="shared" si="525"/>
        <v>9.2383954623780767E-6</v>
      </c>
      <c r="BO3821" s="130">
        <f t="shared" si="521"/>
        <v>9.2383954623780767E-6</v>
      </c>
      <c r="BP3821" s="122" t="str">
        <f t="shared" si="522"/>
        <v/>
      </c>
    </row>
    <row r="3822" spans="63:68" ht="20.100000000000001" customHeight="1" x14ac:dyDescent="0.25">
      <c r="BK3822" s="130"/>
      <c r="BL3822" s="130">
        <f t="shared" si="523"/>
        <v>21.068799999998724</v>
      </c>
      <c r="BM3822" s="147">
        <f t="shared" si="524"/>
        <v>3.669646223924624E-3</v>
      </c>
      <c r="BN3822" s="130">
        <f t="shared" si="525"/>
        <v>9.2158758815004925E-6</v>
      </c>
      <c r="BO3822" s="130">
        <f t="shared" si="521"/>
        <v>9.2158758815004925E-6</v>
      </c>
      <c r="BP3822" s="122" t="str">
        <f t="shared" si="522"/>
        <v/>
      </c>
    </row>
    <row r="3823" spans="63:68" ht="20.100000000000001" customHeight="1" x14ac:dyDescent="0.25">
      <c r="BK3823" s="130"/>
      <c r="BL3823" s="130">
        <f t="shared" si="523"/>
        <v>21.075199999998723</v>
      </c>
      <c r="BM3823" s="147">
        <f t="shared" si="524"/>
        <v>3.6604303480431235E-3</v>
      </c>
      <c r="BN3823" s="130">
        <f t="shared" si="525"/>
        <v>9.1934090743653156E-6</v>
      </c>
      <c r="BO3823" s="130">
        <f t="shared" si="521"/>
        <v>9.1934090743653156E-6</v>
      </c>
      <c r="BP3823" s="122" t="str">
        <f t="shared" si="522"/>
        <v/>
      </c>
    </row>
    <row r="3824" spans="63:68" ht="20.100000000000001" customHeight="1" x14ac:dyDescent="0.25">
      <c r="BK3824" s="130"/>
      <c r="BL3824" s="130">
        <f t="shared" si="523"/>
        <v>21.081599999998723</v>
      </c>
      <c r="BM3824" s="147">
        <f t="shared" si="524"/>
        <v>3.6512369389687582E-3</v>
      </c>
      <c r="BN3824" s="130">
        <f t="shared" si="525"/>
        <v>9.1709949239741212E-6</v>
      </c>
      <c r="BO3824" s="130">
        <f t="shared" si="521"/>
        <v>9.1709949239741212E-6</v>
      </c>
      <c r="BP3824" s="122" t="str">
        <f t="shared" si="522"/>
        <v/>
      </c>
    </row>
    <row r="3825" spans="63:68" ht="20.100000000000001" customHeight="1" x14ac:dyDescent="0.25">
      <c r="BK3825" s="130"/>
      <c r="BL3825" s="130">
        <f t="shared" si="523"/>
        <v>21.087999999998722</v>
      </c>
      <c r="BM3825" s="147">
        <f t="shared" si="524"/>
        <v>3.6420659440447841E-3</v>
      </c>
      <c r="BN3825" s="130">
        <f t="shared" si="525"/>
        <v>9.148633313528845E-6</v>
      </c>
      <c r="BO3825" s="130">
        <f t="shared" si="521"/>
        <v>9.148633313528845E-6</v>
      </c>
      <c r="BP3825" s="122" t="str">
        <f t="shared" si="522"/>
        <v/>
      </c>
    </row>
    <row r="3826" spans="63:68" ht="20.100000000000001" customHeight="1" x14ac:dyDescent="0.25">
      <c r="BK3826" s="130"/>
      <c r="BL3826" s="130">
        <f t="shared" si="523"/>
        <v>21.094399999998721</v>
      </c>
      <c r="BM3826" s="147">
        <f t="shared" si="524"/>
        <v>3.6329173107312552E-3</v>
      </c>
      <c r="BN3826" s="130">
        <f t="shared" si="525"/>
        <v>9.1263241264946671E-6</v>
      </c>
      <c r="BO3826" s="130">
        <f t="shared" si="521"/>
        <v>9.1263241264946671E-6</v>
      </c>
      <c r="BP3826" s="122" t="str">
        <f t="shared" si="522"/>
        <v/>
      </c>
    </row>
    <row r="3827" spans="63:68" ht="20.100000000000001" customHeight="1" x14ac:dyDescent="0.25">
      <c r="BK3827" s="130"/>
      <c r="BL3827" s="130">
        <f t="shared" si="523"/>
        <v>21.100799999998721</v>
      </c>
      <c r="BM3827" s="147">
        <f t="shared" si="524"/>
        <v>3.6237909866047606E-3</v>
      </c>
      <c r="BN3827" s="130">
        <f t="shared" si="525"/>
        <v>9.1040672465557762E-6</v>
      </c>
      <c r="BO3827" s="130">
        <f t="shared" si="521"/>
        <v>9.1040672465557762E-6</v>
      </c>
      <c r="BP3827" s="122" t="str">
        <f t="shared" si="522"/>
        <v/>
      </c>
    </row>
    <row r="3828" spans="63:68" ht="20.100000000000001" customHeight="1" x14ac:dyDescent="0.25">
      <c r="BK3828" s="130"/>
      <c r="BL3828" s="130">
        <f t="shared" si="523"/>
        <v>21.10719999999872</v>
      </c>
      <c r="BM3828" s="147">
        <f t="shared" si="524"/>
        <v>3.6146869193582048E-3</v>
      </c>
      <c r="BN3828" s="130">
        <f t="shared" si="525"/>
        <v>9.0818625576622077E-6</v>
      </c>
      <c r="BO3828" s="130">
        <f t="shared" si="521"/>
        <v>9.0818625576622077E-6</v>
      </c>
      <c r="BP3828" s="122" t="str">
        <f t="shared" si="522"/>
        <v/>
      </c>
    </row>
    <row r="3829" spans="63:68" ht="20.100000000000001" customHeight="1" x14ac:dyDescent="0.25">
      <c r="BK3829" s="130"/>
      <c r="BL3829" s="130">
        <f t="shared" si="523"/>
        <v>21.113599999998719</v>
      </c>
      <c r="BM3829" s="147">
        <f t="shared" si="524"/>
        <v>3.6056050568005426E-3</v>
      </c>
      <c r="BN3829" s="130">
        <f t="shared" si="525"/>
        <v>9.059709943957852E-6</v>
      </c>
      <c r="BO3829" s="130">
        <f t="shared" si="521"/>
        <v>9.059709943957852E-6</v>
      </c>
      <c r="BP3829" s="122" t="str">
        <f t="shared" si="522"/>
        <v/>
      </c>
    </row>
    <row r="3830" spans="63:68" ht="20.100000000000001" customHeight="1" x14ac:dyDescent="0.25">
      <c r="BK3830" s="130"/>
      <c r="BL3830" s="130">
        <f t="shared" si="523"/>
        <v>21.119999999998718</v>
      </c>
      <c r="BM3830" s="147">
        <f t="shared" si="524"/>
        <v>3.5965453468565847E-3</v>
      </c>
      <c r="BN3830" s="130">
        <f t="shared" si="525"/>
        <v>9.0376092898671913E-6</v>
      </c>
      <c r="BO3830" s="130">
        <f t="shared" si="521"/>
        <v>9.0376092898671913E-6</v>
      </c>
      <c r="BP3830" s="122" t="str">
        <f t="shared" si="522"/>
        <v/>
      </c>
    </row>
    <row r="3831" spans="63:68" ht="20.100000000000001" customHeight="1" x14ac:dyDescent="0.25">
      <c r="BK3831" s="130"/>
      <c r="BL3831" s="130">
        <f t="shared" si="523"/>
        <v>21.126399999998718</v>
      </c>
      <c r="BM3831" s="147">
        <f t="shared" si="524"/>
        <v>3.5875077375667175E-3</v>
      </c>
      <c r="BN3831" s="130">
        <f t="shared" si="525"/>
        <v>9.0155604800128998E-6</v>
      </c>
      <c r="BO3831" s="130">
        <f t="shared" si="521"/>
        <v>9.0155604800128998E-6</v>
      </c>
      <c r="BP3831" s="122" t="str">
        <f t="shared" si="522"/>
        <v/>
      </c>
    </row>
    <row r="3832" spans="63:68" ht="20.100000000000001" customHeight="1" x14ac:dyDescent="0.25">
      <c r="BK3832" s="130"/>
      <c r="BL3832" s="130">
        <f t="shared" si="523"/>
        <v>21.132799999998717</v>
      </c>
      <c r="BM3832" s="147">
        <f t="shared" si="524"/>
        <v>3.5784921770867046E-3</v>
      </c>
      <c r="BN3832" s="130">
        <f t="shared" si="525"/>
        <v>8.9935633992821971E-6</v>
      </c>
      <c r="BO3832" s="130">
        <f t="shared" si="521"/>
        <v>8.9935633992821971E-6</v>
      </c>
      <c r="BP3832" s="122" t="str">
        <f t="shared" si="522"/>
        <v/>
      </c>
    </row>
    <row r="3833" spans="63:68" ht="20.100000000000001" customHeight="1" x14ac:dyDescent="0.25">
      <c r="BK3833" s="130"/>
      <c r="BL3833" s="130">
        <f t="shared" si="523"/>
        <v>21.139199999998716</v>
      </c>
      <c r="BM3833" s="147">
        <f t="shared" si="524"/>
        <v>3.5694986136874224E-3</v>
      </c>
      <c r="BN3833" s="130">
        <f t="shared" si="525"/>
        <v>8.9716179327782759E-6</v>
      </c>
      <c r="BO3833" s="130">
        <f t="shared" si="521"/>
        <v>8.9716179327782759E-6</v>
      </c>
      <c r="BP3833" s="122" t="str">
        <f t="shared" si="522"/>
        <v/>
      </c>
    </row>
    <row r="3834" spans="63:68" ht="20.100000000000001" customHeight="1" x14ac:dyDescent="0.25">
      <c r="BK3834" s="130"/>
      <c r="BL3834" s="130">
        <f t="shared" si="523"/>
        <v>21.145599999998716</v>
      </c>
      <c r="BM3834" s="147">
        <f t="shared" si="524"/>
        <v>3.5605269957546442E-3</v>
      </c>
      <c r="BN3834" s="130">
        <f t="shared" si="525"/>
        <v>8.9497239658471901E-6</v>
      </c>
      <c r="BO3834" s="130">
        <f t="shared" si="521"/>
        <v>8.9497239658471901E-6</v>
      </c>
      <c r="BP3834" s="122" t="str">
        <f t="shared" si="522"/>
        <v/>
      </c>
    </row>
    <row r="3835" spans="63:68" ht="20.100000000000001" customHeight="1" x14ac:dyDescent="0.25">
      <c r="BK3835" s="130"/>
      <c r="BL3835" s="130">
        <f t="shared" si="523"/>
        <v>21.151999999998715</v>
      </c>
      <c r="BM3835" s="147">
        <f t="shared" si="524"/>
        <v>3.551577271788797E-3</v>
      </c>
      <c r="BN3835" s="130">
        <f t="shared" si="525"/>
        <v>8.9278813840765539E-6</v>
      </c>
      <c r="BO3835" s="130">
        <f t="shared" si="521"/>
        <v>8.9278813840765539E-6</v>
      </c>
      <c r="BP3835" s="122" t="str">
        <f t="shared" si="522"/>
        <v/>
      </c>
    </row>
    <row r="3836" spans="63:68" ht="20.100000000000001" customHeight="1" x14ac:dyDescent="0.25">
      <c r="BK3836" s="130"/>
      <c r="BL3836" s="130">
        <f t="shared" si="523"/>
        <v>21.158399999998714</v>
      </c>
      <c r="BM3836" s="147">
        <f t="shared" si="524"/>
        <v>3.5426493904047204E-3</v>
      </c>
      <c r="BN3836" s="130">
        <f t="shared" si="525"/>
        <v>8.9060900732673524E-6</v>
      </c>
      <c r="BO3836" s="130">
        <f t="shared" si="521"/>
        <v>8.9060900732673524E-6</v>
      </c>
      <c r="BP3836" s="122" t="str">
        <f t="shared" si="522"/>
        <v/>
      </c>
    </row>
    <row r="3837" spans="63:68" ht="20.100000000000001" customHeight="1" x14ac:dyDescent="0.25">
      <c r="BK3837" s="130"/>
      <c r="BL3837" s="130">
        <f t="shared" si="523"/>
        <v>21.164799999998714</v>
      </c>
      <c r="BM3837" s="147">
        <f t="shared" si="524"/>
        <v>3.5337433003314531E-3</v>
      </c>
      <c r="BN3837" s="130">
        <f t="shared" si="525"/>
        <v>8.8843499194777437E-6</v>
      </c>
      <c r="BO3837" s="130">
        <f t="shared" si="521"/>
        <v>8.8843499194777437E-6</v>
      </c>
      <c r="BP3837" s="122" t="str">
        <f t="shared" si="522"/>
        <v/>
      </c>
    </row>
    <row r="3838" spans="63:68" ht="20.100000000000001" customHeight="1" x14ac:dyDescent="0.25">
      <c r="BK3838" s="130"/>
      <c r="BL3838" s="130">
        <f t="shared" si="523"/>
        <v>21.171199999998713</v>
      </c>
      <c r="BM3838" s="147">
        <f t="shared" si="524"/>
        <v>3.5248589504119753E-3</v>
      </c>
      <c r="BN3838" s="130">
        <f t="shared" si="525"/>
        <v>8.8626608089627766E-6</v>
      </c>
      <c r="BO3838" s="130">
        <f t="shared" si="521"/>
        <v>8.8626608089627766E-6</v>
      </c>
      <c r="BP3838" s="122" t="str">
        <f t="shared" si="522"/>
        <v/>
      </c>
    </row>
    <row r="3839" spans="63:68" ht="20.100000000000001" customHeight="1" x14ac:dyDescent="0.25">
      <c r="BK3839" s="130"/>
      <c r="BL3839" s="130">
        <f t="shared" si="523"/>
        <v>21.177599999998712</v>
      </c>
      <c r="BM3839" s="147">
        <f t="shared" si="524"/>
        <v>3.5159962896030125E-3</v>
      </c>
      <c r="BN3839" s="130">
        <f t="shared" si="525"/>
        <v>8.8410226282676328E-6</v>
      </c>
      <c r="BO3839" s="130">
        <f t="shared" si="521"/>
        <v>8.8410226282676328E-6</v>
      </c>
      <c r="BP3839" s="122" t="str">
        <f t="shared" si="522"/>
        <v/>
      </c>
    </row>
    <row r="3840" spans="63:68" ht="20.100000000000001" customHeight="1" x14ac:dyDescent="0.25">
      <c r="BK3840" s="130"/>
      <c r="BL3840" s="130">
        <f t="shared" si="523"/>
        <v>21.183999999998711</v>
      </c>
      <c r="BM3840" s="147">
        <f t="shared" si="524"/>
        <v>3.5071552669747449E-3</v>
      </c>
      <c r="BN3840" s="130">
        <f t="shared" si="525"/>
        <v>8.8194352641100988E-6</v>
      </c>
      <c r="BO3840" s="130">
        <f t="shared" si="521"/>
        <v>8.8194352641100988E-6</v>
      </c>
      <c r="BP3840" s="122" t="str">
        <f t="shared" si="522"/>
        <v/>
      </c>
    </row>
    <row r="3841" spans="63:68" ht="20.100000000000001" customHeight="1" x14ac:dyDescent="0.25">
      <c r="BK3841" s="130"/>
      <c r="BL3841" s="130">
        <f t="shared" si="523"/>
        <v>21.190399999998711</v>
      </c>
      <c r="BM3841" s="147">
        <f t="shared" si="524"/>
        <v>3.4983358317106348E-3</v>
      </c>
      <c r="BN3841" s="130">
        <f t="shared" si="525"/>
        <v>8.7978986034863843E-6</v>
      </c>
      <c r="BO3841" s="130">
        <f t="shared" si="521"/>
        <v>8.7978986034863843E-6</v>
      </c>
      <c r="BP3841" s="122" t="str">
        <f t="shared" si="522"/>
        <v/>
      </c>
    </row>
    <row r="3842" spans="63:68" ht="20.100000000000001" customHeight="1" x14ac:dyDescent="0.25">
      <c r="BK3842" s="130"/>
      <c r="BL3842" s="130">
        <f t="shared" si="523"/>
        <v>21.19679999999871</v>
      </c>
      <c r="BM3842" s="147">
        <f t="shared" si="524"/>
        <v>3.4895379331071484E-3</v>
      </c>
      <c r="BN3842" s="130">
        <f t="shared" si="525"/>
        <v>8.7764125335778806E-6</v>
      </c>
      <c r="BO3842" s="130">
        <f t="shared" si="521"/>
        <v>8.7764125335778806E-6</v>
      </c>
      <c r="BP3842" s="122" t="str">
        <f t="shared" si="522"/>
        <v/>
      </c>
    </row>
    <row r="3843" spans="63:68" ht="20.100000000000001" customHeight="1" x14ac:dyDescent="0.25">
      <c r="BK3843" s="130"/>
      <c r="BL3843" s="130">
        <f t="shared" si="523"/>
        <v>21.203199999998709</v>
      </c>
      <c r="BM3843" s="147">
        <f t="shared" si="524"/>
        <v>3.4807615205735705E-3</v>
      </c>
      <c r="BN3843" s="130">
        <f t="shared" si="525"/>
        <v>8.7549769418465706E-6</v>
      </c>
      <c r="BO3843" s="130">
        <f t="shared" si="521"/>
        <v>8.7549769418465706E-6</v>
      </c>
      <c r="BP3843" s="122" t="str">
        <f t="shared" si="522"/>
        <v/>
      </c>
    </row>
    <row r="3844" spans="63:68" ht="20.100000000000001" customHeight="1" x14ac:dyDescent="0.25">
      <c r="BK3844" s="130"/>
      <c r="BL3844" s="130">
        <f t="shared" si="523"/>
        <v>21.209599999998709</v>
      </c>
      <c r="BM3844" s="147">
        <f t="shared" si="524"/>
        <v>3.472006543631724E-3</v>
      </c>
      <c r="BN3844" s="130">
        <f t="shared" si="525"/>
        <v>8.7335917159452568E-6</v>
      </c>
      <c r="BO3844" s="130">
        <f t="shared" si="521"/>
        <v>8.7335917159452568E-6</v>
      </c>
      <c r="BP3844" s="122" t="str">
        <f t="shared" si="522"/>
        <v/>
      </c>
    </row>
    <row r="3845" spans="63:68" ht="20.100000000000001" customHeight="1" x14ac:dyDescent="0.25">
      <c r="BK3845" s="130"/>
      <c r="BL3845" s="130">
        <f t="shared" si="523"/>
        <v>21.215999999998708</v>
      </c>
      <c r="BM3845" s="147">
        <f t="shared" si="524"/>
        <v>3.4632729519157787E-3</v>
      </c>
      <c r="BN3845" s="130">
        <f t="shared" si="525"/>
        <v>8.7122567437813124E-6</v>
      </c>
      <c r="BO3845" s="130">
        <f t="shared" si="521"/>
        <v>8.7122567437813124E-6</v>
      </c>
      <c r="BP3845" s="122" t="str">
        <f t="shared" si="522"/>
        <v/>
      </c>
    </row>
    <row r="3846" spans="63:68" ht="20.100000000000001" customHeight="1" x14ac:dyDescent="0.25">
      <c r="BK3846" s="130"/>
      <c r="BL3846" s="130">
        <f t="shared" si="523"/>
        <v>21.222399999998707</v>
      </c>
      <c r="BM3846" s="147">
        <f t="shared" si="524"/>
        <v>3.4545606951719974E-3</v>
      </c>
      <c r="BN3846" s="130">
        <f t="shared" si="525"/>
        <v>8.6909719134780836E-6</v>
      </c>
      <c r="BO3846" s="130">
        <f t="shared" si="521"/>
        <v>8.6909719134780836E-6</v>
      </c>
      <c r="BP3846" s="122" t="str">
        <f t="shared" si="522"/>
        <v/>
      </c>
    </row>
    <row r="3847" spans="63:68" ht="20.100000000000001" customHeight="1" x14ac:dyDescent="0.25">
      <c r="BK3847" s="130"/>
      <c r="BL3847" s="130">
        <f t="shared" si="523"/>
        <v>21.228799999998706</v>
      </c>
      <c r="BM3847" s="147">
        <f t="shared" si="524"/>
        <v>3.4458697232585193E-3</v>
      </c>
      <c r="BN3847" s="130">
        <f t="shared" si="525"/>
        <v>8.6697371133948389E-6</v>
      </c>
      <c r="BO3847" s="130">
        <f t="shared" si="521"/>
        <v>8.6697371133948389E-6</v>
      </c>
      <c r="BP3847" s="122" t="str">
        <f t="shared" si="522"/>
        <v/>
      </c>
    </row>
    <row r="3848" spans="63:68" ht="20.100000000000001" customHeight="1" x14ac:dyDescent="0.25">
      <c r="BK3848" s="130"/>
      <c r="BL3848" s="130">
        <f t="shared" si="523"/>
        <v>21.235199999998706</v>
      </c>
      <c r="BM3848" s="147">
        <f t="shared" si="524"/>
        <v>3.4371999861451245E-3</v>
      </c>
      <c r="BN3848" s="130">
        <f t="shared" si="525"/>
        <v>8.6485522321193969E-6</v>
      </c>
      <c r="BO3848" s="130">
        <f t="shared" si="521"/>
        <v>8.6485522321193969E-6</v>
      </c>
      <c r="BP3848" s="122" t="str">
        <f t="shared" si="522"/>
        <v/>
      </c>
    </row>
    <row r="3849" spans="63:68" ht="20.100000000000001" customHeight="1" x14ac:dyDescent="0.25">
      <c r="BK3849" s="130"/>
      <c r="BL3849" s="130">
        <f t="shared" si="523"/>
        <v>21.241599999998705</v>
      </c>
      <c r="BM3849" s="147">
        <f t="shared" si="524"/>
        <v>3.4285514339130051E-3</v>
      </c>
      <c r="BN3849" s="130">
        <f t="shared" si="525"/>
        <v>8.6274171584633554E-6</v>
      </c>
      <c r="BO3849" s="130">
        <f t="shared" si="521"/>
        <v>8.6274171584633554E-6</v>
      </c>
      <c r="BP3849" s="122" t="str">
        <f t="shared" si="522"/>
        <v/>
      </c>
    </row>
    <row r="3850" spans="63:68" ht="20.100000000000001" customHeight="1" x14ac:dyDescent="0.25">
      <c r="BK3850" s="130"/>
      <c r="BL3850" s="130">
        <f t="shared" si="523"/>
        <v>21.247999999998704</v>
      </c>
      <c r="BM3850" s="147">
        <f t="shared" si="524"/>
        <v>3.4199240167545417E-3</v>
      </c>
      <c r="BN3850" s="130">
        <f t="shared" si="525"/>
        <v>8.6063317814677291E-6</v>
      </c>
      <c r="BO3850" s="130">
        <f t="shared" si="521"/>
        <v>8.6063317814677291E-6</v>
      </c>
      <c r="BP3850" s="122" t="str">
        <f t="shared" si="522"/>
        <v/>
      </c>
    </row>
    <row r="3851" spans="63:68" ht="20.100000000000001" customHeight="1" x14ac:dyDescent="0.25">
      <c r="BK3851" s="130"/>
      <c r="BL3851" s="130">
        <f t="shared" si="523"/>
        <v>21.254399999998704</v>
      </c>
      <c r="BM3851" s="147">
        <f t="shared" si="524"/>
        <v>3.411317684973074E-3</v>
      </c>
      <c r="BN3851" s="130">
        <f t="shared" si="525"/>
        <v>8.5852959904103229E-6</v>
      </c>
      <c r="BO3851" s="130">
        <f t="shared" si="521"/>
        <v>8.5852959904103229E-6</v>
      </c>
      <c r="BP3851" s="122" t="str">
        <f t="shared" si="522"/>
        <v/>
      </c>
    </row>
    <row r="3852" spans="63:68" ht="20.100000000000001" customHeight="1" x14ac:dyDescent="0.25">
      <c r="BK3852" s="130"/>
      <c r="BL3852" s="130">
        <f t="shared" si="523"/>
        <v>21.260799999998703</v>
      </c>
      <c r="BM3852" s="147">
        <f t="shared" si="524"/>
        <v>3.4027323889826637E-3</v>
      </c>
      <c r="BN3852" s="130">
        <f t="shared" si="525"/>
        <v>8.5643096747844809E-6</v>
      </c>
      <c r="BO3852" s="130">
        <f t="shared" si="521"/>
        <v>8.5643096747844809E-6</v>
      </c>
      <c r="BP3852" s="122" t="str">
        <f t="shared" si="522"/>
        <v/>
      </c>
    </row>
    <row r="3853" spans="63:68" ht="20.100000000000001" customHeight="1" x14ac:dyDescent="0.25">
      <c r="BK3853" s="130"/>
      <c r="BL3853" s="130">
        <f t="shared" si="523"/>
        <v>21.267199999998702</v>
      </c>
      <c r="BM3853" s="147">
        <f t="shared" si="524"/>
        <v>3.3941680793078792E-3</v>
      </c>
      <c r="BN3853" s="130">
        <f t="shared" si="525"/>
        <v>8.5433727243186021E-6</v>
      </c>
      <c r="BO3853" s="130">
        <f t="shared" si="521"/>
        <v>8.5433727243186021E-6</v>
      </c>
      <c r="BP3853" s="122" t="str">
        <f t="shared" si="522"/>
        <v/>
      </c>
    </row>
    <row r="3854" spans="63:68" ht="20.100000000000001" customHeight="1" x14ac:dyDescent="0.25">
      <c r="BK3854" s="130"/>
      <c r="BL3854" s="130">
        <f t="shared" si="523"/>
        <v>21.273599999998702</v>
      </c>
      <c r="BM3854" s="147">
        <f t="shared" si="524"/>
        <v>3.3856247065835606E-3</v>
      </c>
      <c r="BN3854" s="130">
        <f t="shared" si="525"/>
        <v>8.5224850289535893E-6</v>
      </c>
      <c r="BO3854" s="130">
        <f t="shared" si="521"/>
        <v>8.5224850289535893E-6</v>
      </c>
      <c r="BP3854" s="122" t="str">
        <f t="shared" si="522"/>
        <v/>
      </c>
    </row>
    <row r="3855" spans="63:68" ht="20.100000000000001" customHeight="1" x14ac:dyDescent="0.25">
      <c r="BK3855" s="130"/>
      <c r="BL3855" s="130">
        <f t="shared" si="523"/>
        <v>21.279999999998701</v>
      </c>
      <c r="BM3855" s="147">
        <f t="shared" si="524"/>
        <v>3.377102221554607E-3</v>
      </c>
      <c r="BN3855" s="130">
        <f t="shared" si="525"/>
        <v>8.5016464788792781E-6</v>
      </c>
      <c r="BO3855" s="130">
        <f t="shared" si="521"/>
        <v>8.5016464788792781E-6</v>
      </c>
      <c r="BP3855" s="122" t="str">
        <f t="shared" si="522"/>
        <v/>
      </c>
    </row>
    <row r="3856" spans="63:68" ht="20.100000000000001" customHeight="1" x14ac:dyDescent="0.25">
      <c r="BK3856" s="130"/>
      <c r="BL3856" s="130">
        <f t="shared" si="523"/>
        <v>21.2863999999987</v>
      </c>
      <c r="BM3856" s="147">
        <f t="shared" si="524"/>
        <v>3.3686005750757277E-3</v>
      </c>
      <c r="BN3856" s="130">
        <f t="shared" si="525"/>
        <v>8.4808569644849972E-6</v>
      </c>
      <c r="BO3856" s="130">
        <f t="shared" si="521"/>
        <v>8.4808569644849972E-6</v>
      </c>
      <c r="BP3856" s="122" t="str">
        <f t="shared" si="522"/>
        <v/>
      </c>
    </row>
    <row r="3857" spans="63:68" ht="20.100000000000001" customHeight="1" x14ac:dyDescent="0.25">
      <c r="BK3857" s="130"/>
      <c r="BL3857" s="130">
        <f t="shared" si="523"/>
        <v>21.292799999998699</v>
      </c>
      <c r="BM3857" s="147">
        <f t="shared" si="524"/>
        <v>3.3601197181112427E-3</v>
      </c>
      <c r="BN3857" s="130">
        <f t="shared" si="525"/>
        <v>8.4601163764159472E-6</v>
      </c>
      <c r="BO3857" s="130">
        <f t="shared" si="521"/>
        <v>8.4601163764159472E-6</v>
      </c>
      <c r="BP3857" s="122" t="str">
        <f t="shared" si="522"/>
        <v/>
      </c>
    </row>
    <row r="3858" spans="63:68" ht="20.100000000000001" customHeight="1" x14ac:dyDescent="0.25">
      <c r="BK3858" s="130"/>
      <c r="BL3858" s="130">
        <f t="shared" si="523"/>
        <v>21.299199999998699</v>
      </c>
      <c r="BM3858" s="147">
        <f t="shared" si="524"/>
        <v>3.3516596017348268E-3</v>
      </c>
      <c r="BN3858" s="130">
        <f t="shared" si="525"/>
        <v>8.4394246055159543E-6</v>
      </c>
      <c r="BO3858" s="130">
        <f t="shared" ref="BO3858:BO3921" si="526">IF(BM3858&lt;(1-$BK$534),BN3858,"")</f>
        <v>8.4394246055159543E-6</v>
      </c>
      <c r="BP3858" s="122" t="str">
        <f t="shared" ref="BP3858:BP3921" si="527">IF(BM3858&lt;(1-$BK$540),BN3858,"")</f>
        <v/>
      </c>
    </row>
    <row r="3859" spans="63:68" ht="20.100000000000001" customHeight="1" x14ac:dyDescent="0.25">
      <c r="BK3859" s="130"/>
      <c r="BL3859" s="130">
        <f t="shared" ref="BL3859:BL3922" si="528">BL3858+$BO$526</f>
        <v>21.305599999998698</v>
      </c>
      <c r="BM3859" s="147">
        <f t="shared" ref="BM3859:BM3922" si="529">_xlfn.CHISQ.DIST.RT(BL3859,7)</f>
        <v>3.3432201771293108E-3</v>
      </c>
      <c r="BN3859" s="130">
        <f t="shared" ref="BN3859:BN3922" si="530">BM3859-BM3860</f>
        <v>8.4187815428500221E-6</v>
      </c>
      <c r="BO3859" s="130">
        <f t="shared" si="526"/>
        <v>8.4187815428500221E-6</v>
      </c>
      <c r="BP3859" s="122" t="str">
        <f t="shared" si="527"/>
        <v/>
      </c>
    </row>
    <row r="3860" spans="63:68" ht="20.100000000000001" customHeight="1" x14ac:dyDescent="0.25">
      <c r="BK3860" s="130"/>
      <c r="BL3860" s="130">
        <f t="shared" si="528"/>
        <v>21.311999999998697</v>
      </c>
      <c r="BM3860" s="147">
        <f t="shared" si="529"/>
        <v>3.3348013955864608E-3</v>
      </c>
      <c r="BN3860" s="130">
        <f t="shared" si="530"/>
        <v>8.3981870797472657E-6</v>
      </c>
      <c r="BO3860" s="130">
        <f t="shared" si="526"/>
        <v>8.3981870797472657E-6</v>
      </c>
      <c r="BP3860" s="122" t="str">
        <f t="shared" si="527"/>
        <v/>
      </c>
    </row>
    <row r="3861" spans="63:68" ht="20.100000000000001" customHeight="1" x14ac:dyDescent="0.25">
      <c r="BK3861" s="130"/>
      <c r="BL3861" s="130">
        <f t="shared" si="528"/>
        <v>21.318399999998697</v>
      </c>
      <c r="BM3861" s="147">
        <f t="shared" si="529"/>
        <v>3.3264032085067135E-3</v>
      </c>
      <c r="BN3861" s="130">
        <f t="shared" si="530"/>
        <v>8.377641107703334E-6</v>
      </c>
      <c r="BO3861" s="130">
        <f t="shared" si="526"/>
        <v>8.377641107703334E-6</v>
      </c>
      <c r="BP3861" s="122" t="str">
        <f t="shared" si="527"/>
        <v/>
      </c>
    </row>
    <row r="3862" spans="63:68" ht="20.100000000000001" customHeight="1" x14ac:dyDescent="0.25">
      <c r="BK3862" s="130"/>
      <c r="BL3862" s="130">
        <f t="shared" si="528"/>
        <v>21.324799999998696</v>
      </c>
      <c r="BM3862" s="147">
        <f t="shared" si="529"/>
        <v>3.3180255673990102E-3</v>
      </c>
      <c r="BN3862" s="130">
        <f t="shared" si="530"/>
        <v>8.3571435184975028E-6</v>
      </c>
      <c r="BO3862" s="130">
        <f t="shared" si="526"/>
        <v>8.3571435184975028E-6</v>
      </c>
      <c r="BP3862" s="122" t="str">
        <f t="shared" si="527"/>
        <v/>
      </c>
    </row>
    <row r="3863" spans="63:68" ht="20.100000000000001" customHeight="1" x14ac:dyDescent="0.25">
      <c r="BK3863" s="130"/>
      <c r="BL3863" s="130">
        <f t="shared" si="528"/>
        <v>21.331199999998695</v>
      </c>
      <c r="BM3863" s="147">
        <f t="shared" si="529"/>
        <v>3.3096684238805127E-3</v>
      </c>
      <c r="BN3863" s="130">
        <f t="shared" si="530"/>
        <v>8.3366942040699436E-6</v>
      </c>
      <c r="BO3863" s="130">
        <f t="shared" si="526"/>
        <v>8.3366942040699436E-6</v>
      </c>
      <c r="BP3863" s="122" t="str">
        <f t="shared" si="527"/>
        <v/>
      </c>
    </row>
    <row r="3864" spans="63:68" ht="20.100000000000001" customHeight="1" x14ac:dyDescent="0.25">
      <c r="BK3864" s="130"/>
      <c r="BL3864" s="130">
        <f t="shared" si="528"/>
        <v>21.337599999998694</v>
      </c>
      <c r="BM3864" s="147">
        <f t="shared" si="529"/>
        <v>3.3013317296764428E-3</v>
      </c>
      <c r="BN3864" s="130">
        <f t="shared" si="530"/>
        <v>8.3162930566275418E-6</v>
      </c>
      <c r="BO3864" s="130">
        <f t="shared" si="526"/>
        <v>8.3162930566275418E-6</v>
      </c>
      <c r="BP3864" s="122" t="str">
        <f t="shared" si="527"/>
        <v/>
      </c>
    </row>
    <row r="3865" spans="63:68" ht="20.100000000000001" customHeight="1" x14ac:dyDescent="0.25">
      <c r="BK3865" s="130"/>
      <c r="BL3865" s="130">
        <f t="shared" si="528"/>
        <v>21.343999999998694</v>
      </c>
      <c r="BM3865" s="147">
        <f t="shared" si="529"/>
        <v>3.2930154366198152E-3</v>
      </c>
      <c r="BN3865" s="130">
        <f t="shared" si="530"/>
        <v>8.295939968600962E-6</v>
      </c>
      <c r="BO3865" s="130">
        <f t="shared" si="526"/>
        <v>8.295939968600962E-6</v>
      </c>
      <c r="BP3865" s="122" t="str">
        <f t="shared" si="527"/>
        <v/>
      </c>
    </row>
    <row r="3866" spans="63:68" ht="20.100000000000001" customHeight="1" x14ac:dyDescent="0.25">
      <c r="BK3866" s="130"/>
      <c r="BL3866" s="130">
        <f t="shared" si="528"/>
        <v>21.350399999998693</v>
      </c>
      <c r="BM3866" s="147">
        <f t="shared" si="529"/>
        <v>3.2847194966512143E-3</v>
      </c>
      <c r="BN3866" s="130">
        <f t="shared" si="530"/>
        <v>8.2756348326008464E-6</v>
      </c>
      <c r="BO3866" s="130">
        <f t="shared" si="526"/>
        <v>8.2756348326008464E-6</v>
      </c>
      <c r="BP3866" s="122" t="str">
        <f t="shared" si="527"/>
        <v/>
      </c>
    </row>
    <row r="3867" spans="63:68" ht="20.100000000000001" customHeight="1" x14ac:dyDescent="0.25">
      <c r="BK3867" s="130"/>
      <c r="BL3867" s="130">
        <f t="shared" si="528"/>
        <v>21.356799999998692</v>
      </c>
      <c r="BM3867" s="147">
        <f t="shared" si="529"/>
        <v>3.2764438618186134E-3</v>
      </c>
      <c r="BN3867" s="130">
        <f t="shared" si="530"/>
        <v>8.2553775415088876E-6</v>
      </c>
      <c r="BO3867" s="130">
        <f t="shared" si="526"/>
        <v>8.2553775415088876E-6</v>
      </c>
      <c r="BP3867" s="122" t="str">
        <f t="shared" si="527"/>
        <v/>
      </c>
    </row>
    <row r="3868" spans="63:68" ht="20.100000000000001" customHeight="1" x14ac:dyDescent="0.25">
      <c r="BK3868" s="130"/>
      <c r="BL3868" s="130">
        <f t="shared" si="528"/>
        <v>21.363199999998692</v>
      </c>
      <c r="BM3868" s="147">
        <f t="shared" si="529"/>
        <v>3.2681884842771045E-3</v>
      </c>
      <c r="BN3868" s="130">
        <f t="shared" si="530"/>
        <v>8.2351679883910928E-6</v>
      </c>
      <c r="BO3868" s="130">
        <f t="shared" si="526"/>
        <v>8.2351679883910928E-6</v>
      </c>
      <c r="BP3868" s="122" t="str">
        <f t="shared" si="527"/>
        <v/>
      </c>
    </row>
    <row r="3869" spans="63:68" ht="20.100000000000001" customHeight="1" x14ac:dyDescent="0.25">
      <c r="BK3869" s="130"/>
      <c r="BL3869" s="130">
        <f t="shared" si="528"/>
        <v>21.369599999998691</v>
      </c>
      <c r="BM3869" s="147">
        <f t="shared" si="529"/>
        <v>3.2599533162887134E-3</v>
      </c>
      <c r="BN3869" s="130">
        <f t="shared" si="530"/>
        <v>8.2150060665415851E-6</v>
      </c>
      <c r="BO3869" s="130">
        <f t="shared" si="526"/>
        <v>8.2150060665415851E-6</v>
      </c>
      <c r="BP3869" s="122" t="str">
        <f t="shared" si="527"/>
        <v/>
      </c>
    </row>
    <row r="3870" spans="63:68" ht="20.100000000000001" customHeight="1" x14ac:dyDescent="0.25">
      <c r="BK3870" s="130"/>
      <c r="BL3870" s="130">
        <f t="shared" si="528"/>
        <v>21.37599999999869</v>
      </c>
      <c r="BM3870" s="147">
        <f t="shared" si="529"/>
        <v>3.2517383102221718E-3</v>
      </c>
      <c r="BN3870" s="130">
        <f t="shared" si="530"/>
        <v>8.1948916695060228E-6</v>
      </c>
      <c r="BO3870" s="130">
        <f t="shared" si="526"/>
        <v>8.1948916695060228E-6</v>
      </c>
      <c r="BP3870" s="122" t="str">
        <f t="shared" si="527"/>
        <v/>
      </c>
    </row>
    <row r="3871" spans="63:68" ht="20.100000000000001" customHeight="1" x14ac:dyDescent="0.25">
      <c r="BK3871" s="130"/>
      <c r="BL3871" s="130">
        <f t="shared" si="528"/>
        <v>21.38239999999869</v>
      </c>
      <c r="BM3871" s="147">
        <f t="shared" si="529"/>
        <v>3.2435434185526658E-3</v>
      </c>
      <c r="BN3871" s="130">
        <f t="shared" si="530"/>
        <v>8.1748246909952964E-6</v>
      </c>
      <c r="BO3871" s="130">
        <f t="shared" si="526"/>
        <v>8.1748246909952964E-6</v>
      </c>
      <c r="BP3871" s="122" t="str">
        <f t="shared" si="527"/>
        <v/>
      </c>
    </row>
    <row r="3872" spans="63:68" ht="20.100000000000001" customHeight="1" x14ac:dyDescent="0.25">
      <c r="BK3872" s="130"/>
      <c r="BL3872" s="130">
        <f t="shared" si="528"/>
        <v>21.388799999998689</v>
      </c>
      <c r="BM3872" s="147">
        <f t="shared" si="529"/>
        <v>3.2353685938616705E-3</v>
      </c>
      <c r="BN3872" s="130">
        <f t="shared" si="530"/>
        <v>8.1548050249926479E-6</v>
      </c>
      <c r="BO3872" s="130">
        <f t="shared" si="526"/>
        <v>8.1548050249926479E-6</v>
      </c>
      <c r="BP3872" s="122" t="str">
        <f t="shared" si="527"/>
        <v/>
      </c>
    </row>
    <row r="3873" spans="63:68" ht="20.100000000000001" customHeight="1" x14ac:dyDescent="0.25">
      <c r="BK3873" s="130"/>
      <c r="BL3873" s="130">
        <f t="shared" si="528"/>
        <v>21.395199999998688</v>
      </c>
      <c r="BM3873" s="147">
        <f t="shared" si="529"/>
        <v>3.2272137888366779E-3</v>
      </c>
      <c r="BN3873" s="130">
        <f t="shared" si="530"/>
        <v>8.1348325656521898E-6</v>
      </c>
      <c r="BO3873" s="130">
        <f t="shared" si="526"/>
        <v>8.1348325656521898E-6</v>
      </c>
      <c r="BP3873" s="122" t="str">
        <f t="shared" si="527"/>
        <v/>
      </c>
    </row>
    <row r="3874" spans="63:68" ht="20.100000000000001" customHeight="1" x14ac:dyDescent="0.25">
      <c r="BK3874" s="130"/>
      <c r="BL3874" s="130">
        <f t="shared" si="528"/>
        <v>21.401599999998687</v>
      </c>
      <c r="BM3874" s="147">
        <f t="shared" si="529"/>
        <v>3.2190789562710257E-3</v>
      </c>
      <c r="BN3874" s="130">
        <f t="shared" si="530"/>
        <v>8.1149072073973504E-6</v>
      </c>
      <c r="BO3874" s="130">
        <f t="shared" si="526"/>
        <v>8.1149072073973504E-6</v>
      </c>
      <c r="BP3874" s="122" t="str">
        <f t="shared" si="527"/>
        <v/>
      </c>
    </row>
    <row r="3875" spans="63:68" ht="20.100000000000001" customHeight="1" x14ac:dyDescent="0.25">
      <c r="BK3875" s="130"/>
      <c r="BL3875" s="130">
        <f t="shared" si="528"/>
        <v>21.407999999998687</v>
      </c>
      <c r="BM3875" s="147">
        <f t="shared" si="529"/>
        <v>3.2109640490636283E-3</v>
      </c>
      <c r="BN3875" s="130">
        <f t="shared" si="530"/>
        <v>8.0950288448189585E-6</v>
      </c>
      <c r="BO3875" s="130">
        <f t="shared" si="526"/>
        <v>8.0950288448189585E-6</v>
      </c>
      <c r="BP3875" s="122" t="str">
        <f t="shared" si="527"/>
        <v/>
      </c>
    </row>
    <row r="3876" spans="63:68" ht="20.100000000000001" customHeight="1" x14ac:dyDescent="0.25">
      <c r="BK3876" s="130"/>
      <c r="BL3876" s="130">
        <f t="shared" si="528"/>
        <v>21.414399999998686</v>
      </c>
      <c r="BM3876" s="147">
        <f t="shared" si="529"/>
        <v>3.2028690202188094E-3</v>
      </c>
      <c r="BN3876" s="130">
        <f t="shared" si="530"/>
        <v>8.0751973727624139E-6</v>
      </c>
      <c r="BO3876" s="130">
        <f t="shared" si="526"/>
        <v>8.0751973727624139E-6</v>
      </c>
      <c r="BP3876" s="122" t="str">
        <f t="shared" si="527"/>
        <v/>
      </c>
    </row>
    <row r="3877" spans="63:68" ht="20.100000000000001" customHeight="1" x14ac:dyDescent="0.25">
      <c r="BK3877" s="130"/>
      <c r="BL3877" s="130">
        <f t="shared" si="528"/>
        <v>21.420799999998685</v>
      </c>
      <c r="BM3877" s="147">
        <f t="shared" si="529"/>
        <v>3.194793822846047E-3</v>
      </c>
      <c r="BN3877" s="130">
        <f t="shared" si="530"/>
        <v>8.055412686274778E-6</v>
      </c>
      <c r="BO3877" s="130">
        <f t="shared" si="526"/>
        <v>8.055412686274778E-6</v>
      </c>
      <c r="BP3877" s="122" t="str">
        <f t="shared" si="527"/>
        <v/>
      </c>
    </row>
    <row r="3878" spans="63:68" ht="20.100000000000001" customHeight="1" x14ac:dyDescent="0.25">
      <c r="BK3878" s="130"/>
      <c r="BL3878" s="130">
        <f t="shared" si="528"/>
        <v>21.427199999998685</v>
      </c>
      <c r="BM3878" s="147">
        <f t="shared" si="529"/>
        <v>3.1867384101597722E-3</v>
      </c>
      <c r="BN3878" s="130">
        <f t="shared" si="530"/>
        <v>8.0356746806186513E-6</v>
      </c>
      <c r="BO3878" s="130">
        <f t="shared" si="526"/>
        <v>8.0356746806186513E-6</v>
      </c>
      <c r="BP3878" s="122" t="str">
        <f t="shared" si="527"/>
        <v/>
      </c>
    </row>
    <row r="3879" spans="63:68" ht="20.100000000000001" customHeight="1" x14ac:dyDescent="0.25">
      <c r="BK3879" s="130"/>
      <c r="BL3879" s="130">
        <f t="shared" si="528"/>
        <v>21.433599999998684</v>
      </c>
      <c r="BM3879" s="147">
        <f t="shared" si="529"/>
        <v>3.1787027354791535E-3</v>
      </c>
      <c r="BN3879" s="130">
        <f t="shared" si="530"/>
        <v>8.0159832512869192E-6</v>
      </c>
      <c r="BO3879" s="130">
        <f t="shared" si="526"/>
        <v>8.0159832512869192E-6</v>
      </c>
      <c r="BP3879" s="122" t="str">
        <f t="shared" si="527"/>
        <v/>
      </c>
    </row>
    <row r="3880" spans="63:68" ht="20.100000000000001" customHeight="1" x14ac:dyDescent="0.25">
      <c r="BK3880" s="130"/>
      <c r="BL3880" s="130">
        <f t="shared" si="528"/>
        <v>21.439999999998683</v>
      </c>
      <c r="BM3880" s="147">
        <f t="shared" si="529"/>
        <v>3.1706867522278666E-3</v>
      </c>
      <c r="BN3880" s="130">
        <f t="shared" si="530"/>
        <v>7.9963382939637201E-6</v>
      </c>
      <c r="BO3880" s="130">
        <f t="shared" si="526"/>
        <v>7.9963382939637201E-6</v>
      </c>
      <c r="BP3880" s="122" t="str">
        <f t="shared" si="527"/>
        <v/>
      </c>
    </row>
    <row r="3881" spans="63:68" ht="20.100000000000001" customHeight="1" x14ac:dyDescent="0.25">
      <c r="BK3881" s="130"/>
      <c r="BL3881" s="130">
        <f t="shared" si="528"/>
        <v>21.446399999998683</v>
      </c>
      <c r="BM3881" s="147">
        <f t="shared" si="529"/>
        <v>3.1626904139339029E-3</v>
      </c>
      <c r="BN3881" s="130">
        <f t="shared" si="530"/>
        <v>7.9767397045886305E-6</v>
      </c>
      <c r="BO3881" s="130">
        <f t="shared" si="526"/>
        <v>7.9767397045886305E-6</v>
      </c>
      <c r="BP3881" s="122" t="str">
        <f t="shared" si="527"/>
        <v/>
      </c>
    </row>
    <row r="3882" spans="63:68" ht="20.100000000000001" customHeight="1" x14ac:dyDescent="0.25">
      <c r="BK3882" s="130"/>
      <c r="BL3882" s="130">
        <f t="shared" si="528"/>
        <v>21.452799999998682</v>
      </c>
      <c r="BM3882" s="147">
        <f t="shared" si="529"/>
        <v>3.1547136742293143E-3</v>
      </c>
      <c r="BN3882" s="130">
        <f t="shared" si="530"/>
        <v>7.957187379261689E-6</v>
      </c>
      <c r="BO3882" s="130">
        <f t="shared" si="526"/>
        <v>7.957187379261689E-6</v>
      </c>
      <c r="BP3882" s="122" t="str">
        <f t="shared" si="527"/>
        <v/>
      </c>
    </row>
    <row r="3883" spans="63:68" ht="20.100000000000001" customHeight="1" x14ac:dyDescent="0.25">
      <c r="BK3883" s="130"/>
      <c r="BL3883" s="130">
        <f t="shared" si="528"/>
        <v>21.459199999998681</v>
      </c>
      <c r="BM3883" s="147">
        <f t="shared" si="529"/>
        <v>3.1467564868500526E-3</v>
      </c>
      <c r="BN3883" s="130">
        <f t="shared" si="530"/>
        <v>7.9376812143526834E-6</v>
      </c>
      <c r="BO3883" s="130">
        <f t="shared" si="526"/>
        <v>7.9376812143526834E-6</v>
      </c>
      <c r="BP3883" s="122" t="str">
        <f t="shared" si="527"/>
        <v/>
      </c>
    </row>
    <row r="3884" spans="63:68" ht="20.100000000000001" customHeight="1" x14ac:dyDescent="0.25">
      <c r="BK3884" s="130"/>
      <c r="BL3884" s="130">
        <f t="shared" si="528"/>
        <v>21.46559999999868</v>
      </c>
      <c r="BM3884" s="147">
        <f t="shared" si="529"/>
        <v>3.1388188056356999E-3</v>
      </c>
      <c r="BN3884" s="130">
        <f t="shared" si="530"/>
        <v>7.9182211064057414E-6</v>
      </c>
      <c r="BO3884" s="130">
        <f t="shared" si="526"/>
        <v>7.9182211064057414E-6</v>
      </c>
      <c r="BP3884" s="122" t="str">
        <f t="shared" si="527"/>
        <v/>
      </c>
    </row>
    <row r="3885" spans="63:68" ht="20.100000000000001" customHeight="1" x14ac:dyDescent="0.25">
      <c r="BK3885" s="130"/>
      <c r="BL3885" s="130">
        <f t="shared" si="528"/>
        <v>21.47199999999868</v>
      </c>
      <c r="BM3885" s="147">
        <f t="shared" si="529"/>
        <v>3.1309005845292942E-3</v>
      </c>
      <c r="BN3885" s="130">
        <f t="shared" si="530"/>
        <v>7.8988069522117552E-6</v>
      </c>
      <c r="BO3885" s="130">
        <f t="shared" si="526"/>
        <v>7.8988069522117552E-6</v>
      </c>
      <c r="BP3885" s="122" t="str">
        <f t="shared" si="527"/>
        <v/>
      </c>
    </row>
    <row r="3886" spans="63:68" ht="20.100000000000001" customHeight="1" x14ac:dyDescent="0.25">
      <c r="BK3886" s="130"/>
      <c r="BL3886" s="130">
        <f t="shared" si="528"/>
        <v>21.478399999998679</v>
      </c>
      <c r="BM3886" s="147">
        <f t="shared" si="529"/>
        <v>3.1230017775770824E-3</v>
      </c>
      <c r="BN3886" s="130">
        <f t="shared" si="530"/>
        <v>7.8794386487450636E-6</v>
      </c>
      <c r="BO3886" s="130">
        <f t="shared" si="526"/>
        <v>7.8794386487450636E-6</v>
      </c>
      <c r="BP3886" s="122" t="str">
        <f t="shared" si="527"/>
        <v/>
      </c>
    </row>
    <row r="3887" spans="63:68" ht="20.100000000000001" customHeight="1" x14ac:dyDescent="0.25">
      <c r="BK3887" s="130"/>
      <c r="BL3887" s="130">
        <f t="shared" si="528"/>
        <v>21.484799999998678</v>
      </c>
      <c r="BM3887" s="147">
        <f t="shared" si="529"/>
        <v>3.1151223389283373E-3</v>
      </c>
      <c r="BN3887" s="130">
        <f t="shared" si="530"/>
        <v>7.8601160932059537E-6</v>
      </c>
      <c r="BO3887" s="130">
        <f t="shared" si="526"/>
        <v>7.8601160932059537E-6</v>
      </c>
      <c r="BP3887" s="122" t="str">
        <f t="shared" si="527"/>
        <v/>
      </c>
    </row>
    <row r="3888" spans="63:68" ht="20.100000000000001" customHeight="1" x14ac:dyDescent="0.25">
      <c r="BK3888" s="130"/>
      <c r="BL3888" s="130">
        <f t="shared" si="528"/>
        <v>21.491199999998678</v>
      </c>
      <c r="BM3888" s="147">
        <f t="shared" si="529"/>
        <v>3.1072622228351314E-3</v>
      </c>
      <c r="BN3888" s="130">
        <f t="shared" si="530"/>
        <v>7.8408391830288998E-6</v>
      </c>
      <c r="BO3888" s="130">
        <f t="shared" si="526"/>
        <v>7.8408391830288998E-6</v>
      </c>
      <c r="BP3888" s="122" t="str">
        <f t="shared" si="527"/>
        <v/>
      </c>
    </row>
    <row r="3889" spans="63:68" ht="20.100000000000001" customHeight="1" x14ac:dyDescent="0.25">
      <c r="BK3889" s="130"/>
      <c r="BL3889" s="130">
        <f t="shared" si="528"/>
        <v>21.497599999998677</v>
      </c>
      <c r="BM3889" s="147">
        <f t="shared" si="529"/>
        <v>3.0994213836521025E-3</v>
      </c>
      <c r="BN3889" s="130">
        <f t="shared" si="530"/>
        <v>7.8216078158123079E-6</v>
      </c>
      <c r="BO3889" s="130">
        <f t="shared" si="526"/>
        <v>7.8216078158123079E-6</v>
      </c>
      <c r="BP3889" s="122" t="str">
        <f t="shared" si="527"/>
        <v/>
      </c>
    </row>
    <row r="3890" spans="63:68" ht="20.100000000000001" customHeight="1" x14ac:dyDescent="0.25">
      <c r="BK3890" s="130"/>
      <c r="BL3890" s="130">
        <f t="shared" si="528"/>
        <v>21.503999999998676</v>
      </c>
      <c r="BM3890" s="147">
        <f t="shared" si="529"/>
        <v>3.0915997758362902E-3</v>
      </c>
      <c r="BN3890" s="130">
        <f t="shared" si="530"/>
        <v>7.8024218894221647E-6</v>
      </c>
      <c r="BO3890" s="130">
        <f t="shared" si="526"/>
        <v>7.8024218894221647E-6</v>
      </c>
      <c r="BP3890" s="122" t="str">
        <f t="shared" si="527"/>
        <v/>
      </c>
    </row>
    <row r="3891" spans="63:68" ht="20.100000000000001" customHeight="1" x14ac:dyDescent="0.25">
      <c r="BK3891" s="130"/>
      <c r="BL3891" s="130">
        <f t="shared" si="528"/>
        <v>21.510399999998675</v>
      </c>
      <c r="BM3891" s="147">
        <f t="shared" si="529"/>
        <v>3.083797353946868E-3</v>
      </c>
      <c r="BN3891" s="130">
        <f t="shared" si="530"/>
        <v>7.7832813018927256E-6</v>
      </c>
      <c r="BO3891" s="130">
        <f t="shared" si="526"/>
        <v>7.7832813018927256E-6</v>
      </c>
      <c r="BP3891" s="122" t="str">
        <f t="shared" si="527"/>
        <v/>
      </c>
    </row>
    <row r="3892" spans="63:68" ht="20.100000000000001" customHeight="1" x14ac:dyDescent="0.25">
      <c r="BK3892" s="130"/>
      <c r="BL3892" s="130">
        <f t="shared" si="528"/>
        <v>21.516799999998675</v>
      </c>
      <c r="BM3892" s="147">
        <f t="shared" si="529"/>
        <v>3.0760140726449753E-3</v>
      </c>
      <c r="BN3892" s="130">
        <f t="shared" si="530"/>
        <v>7.7641859515015406E-6</v>
      </c>
      <c r="BO3892" s="130">
        <f t="shared" si="526"/>
        <v>7.7641859515015406E-6</v>
      </c>
      <c r="BP3892" s="122" t="str">
        <f t="shared" si="527"/>
        <v/>
      </c>
    </row>
    <row r="3893" spans="63:68" ht="20.100000000000001" customHeight="1" x14ac:dyDescent="0.25">
      <c r="BK3893" s="130"/>
      <c r="BL3893" s="130">
        <f t="shared" si="528"/>
        <v>21.523199999998674</v>
      </c>
      <c r="BM3893" s="147">
        <f t="shared" si="529"/>
        <v>3.0682498866934737E-3</v>
      </c>
      <c r="BN3893" s="130">
        <f t="shared" si="530"/>
        <v>7.7451357367052699E-6</v>
      </c>
      <c r="BO3893" s="130">
        <f t="shared" si="526"/>
        <v>7.7451357367052699E-6</v>
      </c>
      <c r="BP3893" s="122" t="str">
        <f t="shared" si="527"/>
        <v/>
      </c>
    </row>
    <row r="3894" spans="63:68" ht="20.100000000000001" customHeight="1" x14ac:dyDescent="0.25">
      <c r="BK3894" s="130"/>
      <c r="BL3894" s="130">
        <f t="shared" si="528"/>
        <v>21.529599999998673</v>
      </c>
      <c r="BM3894" s="147">
        <f t="shared" si="529"/>
        <v>3.0605047509567685E-3</v>
      </c>
      <c r="BN3894" s="130">
        <f t="shared" si="530"/>
        <v>7.7261305562030015E-6</v>
      </c>
      <c r="BO3894" s="130">
        <f t="shared" si="526"/>
        <v>7.7261305562030015E-6</v>
      </c>
      <c r="BP3894" s="122" t="str">
        <f t="shared" si="527"/>
        <v/>
      </c>
    </row>
    <row r="3895" spans="63:68" ht="20.100000000000001" customHeight="1" x14ac:dyDescent="0.25">
      <c r="BK3895" s="130"/>
      <c r="BL3895" s="130">
        <f t="shared" si="528"/>
        <v>21.535999999998673</v>
      </c>
      <c r="BM3895" s="147">
        <f t="shared" si="529"/>
        <v>3.0527786204005655E-3</v>
      </c>
      <c r="BN3895" s="130">
        <f t="shared" si="530"/>
        <v>7.7071703088911481E-6</v>
      </c>
      <c r="BO3895" s="130">
        <f t="shared" si="526"/>
        <v>7.7071703088911481E-6</v>
      </c>
      <c r="BP3895" s="122" t="str">
        <f t="shared" si="527"/>
        <v/>
      </c>
    </row>
    <row r="3896" spans="63:68" ht="20.100000000000001" customHeight="1" x14ac:dyDescent="0.25">
      <c r="BK3896" s="130"/>
      <c r="BL3896" s="130">
        <f t="shared" si="528"/>
        <v>21.542399999998672</v>
      </c>
      <c r="BM3896" s="147">
        <f t="shared" si="529"/>
        <v>3.0450714500916743E-3</v>
      </c>
      <c r="BN3896" s="130">
        <f t="shared" si="530"/>
        <v>7.6882548938582429E-6</v>
      </c>
      <c r="BO3896" s="130">
        <f t="shared" si="526"/>
        <v>7.6882548938582429E-6</v>
      </c>
      <c r="BP3896" s="122" t="str">
        <f t="shared" si="527"/>
        <v/>
      </c>
    </row>
    <row r="3897" spans="63:68" ht="20.100000000000001" customHeight="1" x14ac:dyDescent="0.25">
      <c r="BK3897" s="130"/>
      <c r="BL3897" s="130">
        <f t="shared" si="528"/>
        <v>21.548799999998671</v>
      </c>
      <c r="BM3897" s="147">
        <f t="shared" si="529"/>
        <v>3.0373831951978161E-3</v>
      </c>
      <c r="BN3897" s="130">
        <f t="shared" si="530"/>
        <v>7.6693842104439205E-6</v>
      </c>
      <c r="BO3897" s="130">
        <f t="shared" si="526"/>
        <v>7.6693842104439205E-6</v>
      </c>
      <c r="BP3897" s="122" t="str">
        <f t="shared" si="527"/>
        <v/>
      </c>
    </row>
    <row r="3898" spans="63:68" ht="20.100000000000001" customHeight="1" x14ac:dyDescent="0.25">
      <c r="BK3898" s="130"/>
      <c r="BL3898" s="130">
        <f t="shared" si="528"/>
        <v>21.555199999998671</v>
      </c>
      <c r="BM3898" s="147">
        <f t="shared" si="529"/>
        <v>3.0297138109873722E-3</v>
      </c>
      <c r="BN3898" s="130">
        <f t="shared" si="530"/>
        <v>7.6505581581552164E-6</v>
      </c>
      <c r="BO3898" s="130">
        <f t="shared" si="526"/>
        <v>7.6505581581552164E-6</v>
      </c>
      <c r="BP3898" s="122" t="str">
        <f t="shared" si="527"/>
        <v/>
      </c>
    </row>
    <row r="3899" spans="63:68" ht="20.100000000000001" customHeight="1" x14ac:dyDescent="0.25">
      <c r="BK3899" s="130"/>
      <c r="BL3899" s="130">
        <f t="shared" si="528"/>
        <v>21.56159999999867</v>
      </c>
      <c r="BM3899" s="147">
        <f t="shared" si="529"/>
        <v>3.0220632528292169E-3</v>
      </c>
      <c r="BN3899" s="130">
        <f t="shared" si="530"/>
        <v>7.6317766367264145E-6</v>
      </c>
      <c r="BO3899" s="130">
        <f t="shared" si="526"/>
        <v>7.6317766367264145E-6</v>
      </c>
      <c r="BP3899" s="122" t="str">
        <f t="shared" si="527"/>
        <v/>
      </c>
    </row>
    <row r="3900" spans="63:68" ht="20.100000000000001" customHeight="1" x14ac:dyDescent="0.25">
      <c r="BK3900" s="130"/>
      <c r="BL3900" s="130">
        <f t="shared" si="528"/>
        <v>21.567999999998669</v>
      </c>
      <c r="BM3900" s="147">
        <f t="shared" si="529"/>
        <v>3.0144314761924905E-3</v>
      </c>
      <c r="BN3900" s="130">
        <f t="shared" si="530"/>
        <v>7.6130395461012669E-6</v>
      </c>
      <c r="BO3900" s="130">
        <f t="shared" si="526"/>
        <v>7.6130395461012669E-6</v>
      </c>
      <c r="BP3900" s="122" t="str">
        <f t="shared" si="527"/>
        <v/>
      </c>
    </row>
    <row r="3901" spans="63:68" ht="20.100000000000001" customHeight="1" x14ac:dyDescent="0.25">
      <c r="BK3901" s="130"/>
      <c r="BL3901" s="130">
        <f t="shared" si="528"/>
        <v>21.574399999998668</v>
      </c>
      <c r="BM3901" s="147">
        <f t="shared" si="529"/>
        <v>3.0068184366463893E-3</v>
      </c>
      <c r="BN3901" s="130">
        <f t="shared" si="530"/>
        <v>7.5943467864394987E-6</v>
      </c>
      <c r="BO3901" s="130">
        <f t="shared" si="526"/>
        <v>7.5943467864394987E-6</v>
      </c>
      <c r="BP3901" s="122" t="str">
        <f t="shared" si="527"/>
        <v/>
      </c>
    </row>
    <row r="3902" spans="63:68" ht="20.100000000000001" customHeight="1" x14ac:dyDescent="0.25">
      <c r="BK3902" s="130"/>
      <c r="BL3902" s="130">
        <f t="shared" si="528"/>
        <v>21.580799999998668</v>
      </c>
      <c r="BM3902" s="147">
        <f t="shared" si="529"/>
        <v>2.9992240898599498E-3</v>
      </c>
      <c r="BN3902" s="130">
        <f t="shared" si="530"/>
        <v>7.575698258077343E-6</v>
      </c>
      <c r="BO3902" s="130">
        <f t="shared" si="526"/>
        <v>7.575698258077343E-6</v>
      </c>
      <c r="BP3902" s="122" t="str">
        <f t="shared" si="527"/>
        <v/>
      </c>
    </row>
    <row r="3903" spans="63:68" ht="20.100000000000001" customHeight="1" x14ac:dyDescent="0.25">
      <c r="BK3903" s="130"/>
      <c r="BL3903" s="130">
        <f t="shared" si="528"/>
        <v>21.587199999998667</v>
      </c>
      <c r="BM3903" s="147">
        <f t="shared" si="529"/>
        <v>2.9916483916018724E-3</v>
      </c>
      <c r="BN3903" s="130">
        <f t="shared" si="530"/>
        <v>7.557093861606471E-6</v>
      </c>
      <c r="BO3903" s="130">
        <f t="shared" si="526"/>
        <v>7.557093861606471E-6</v>
      </c>
      <c r="BP3903" s="122" t="str">
        <f t="shared" si="527"/>
        <v/>
      </c>
    </row>
    <row r="3904" spans="63:68" ht="20.100000000000001" customHeight="1" x14ac:dyDescent="0.25">
      <c r="BK3904" s="130"/>
      <c r="BL3904" s="130">
        <f t="shared" si="528"/>
        <v>21.593599999998666</v>
      </c>
      <c r="BM3904" s="147">
        <f t="shared" si="529"/>
        <v>2.9840912977402659E-3</v>
      </c>
      <c r="BN3904" s="130">
        <f t="shared" si="530"/>
        <v>7.5385334977746792E-6</v>
      </c>
      <c r="BO3904" s="130">
        <f t="shared" si="526"/>
        <v>7.5385334977746792E-6</v>
      </c>
      <c r="BP3904" s="122" t="str">
        <f t="shared" si="527"/>
        <v/>
      </c>
    </row>
    <row r="3905" spans="63:68" ht="20.100000000000001" customHeight="1" x14ac:dyDescent="0.25">
      <c r="BK3905" s="130"/>
      <c r="BL3905" s="130">
        <f t="shared" si="528"/>
        <v>21.599999999998666</v>
      </c>
      <c r="BM3905" s="147">
        <f t="shared" si="529"/>
        <v>2.9765527642424913E-3</v>
      </c>
      <c r="BN3905" s="130">
        <f t="shared" si="530"/>
        <v>7.5200170675726249E-6</v>
      </c>
      <c r="BO3905" s="130">
        <f t="shared" si="526"/>
        <v>7.5200170675726249E-6</v>
      </c>
      <c r="BP3905" s="122" t="str">
        <f t="shared" si="527"/>
        <v/>
      </c>
    </row>
    <row r="3906" spans="63:68" ht="20.100000000000001" customHeight="1" x14ac:dyDescent="0.25">
      <c r="BK3906" s="130"/>
      <c r="BL3906" s="130">
        <f t="shared" si="528"/>
        <v>21.606399999998665</v>
      </c>
      <c r="BM3906" s="147">
        <f t="shared" si="529"/>
        <v>2.9690327471749186E-3</v>
      </c>
      <c r="BN3906" s="130">
        <f t="shared" si="530"/>
        <v>7.5015444721830866E-6</v>
      </c>
      <c r="BO3906" s="130">
        <f t="shared" si="526"/>
        <v>7.5015444721830866E-6</v>
      </c>
      <c r="BP3906" s="122" t="str">
        <f t="shared" si="527"/>
        <v/>
      </c>
    </row>
    <row r="3907" spans="63:68" ht="20.100000000000001" customHeight="1" x14ac:dyDescent="0.25">
      <c r="BK3907" s="130"/>
      <c r="BL3907" s="130">
        <f t="shared" si="528"/>
        <v>21.612799999998664</v>
      </c>
      <c r="BM3907" s="147">
        <f t="shared" si="529"/>
        <v>2.9615312027027356E-3</v>
      </c>
      <c r="BN3907" s="130">
        <f t="shared" si="530"/>
        <v>7.4831156129944072E-6</v>
      </c>
      <c r="BO3907" s="130">
        <f t="shared" si="526"/>
        <v>7.4831156129944072E-6</v>
      </c>
      <c r="BP3907" s="122" t="str">
        <f t="shared" si="527"/>
        <v/>
      </c>
    </row>
    <row r="3908" spans="63:68" ht="20.100000000000001" customHeight="1" x14ac:dyDescent="0.25">
      <c r="BK3908" s="130"/>
      <c r="BL3908" s="130">
        <f t="shared" si="528"/>
        <v>21.619199999998663</v>
      </c>
      <c r="BM3908" s="147">
        <f t="shared" si="529"/>
        <v>2.9540480870897412E-3</v>
      </c>
      <c r="BN3908" s="130">
        <f t="shared" si="530"/>
        <v>7.4647303916030965E-6</v>
      </c>
      <c r="BO3908" s="130">
        <f t="shared" si="526"/>
        <v>7.4647303916030965E-6</v>
      </c>
      <c r="BP3908" s="122" t="str">
        <f t="shared" si="527"/>
        <v/>
      </c>
    </row>
    <row r="3909" spans="63:68" ht="20.100000000000001" customHeight="1" x14ac:dyDescent="0.25">
      <c r="BK3909" s="130"/>
      <c r="BL3909" s="130">
        <f t="shared" si="528"/>
        <v>21.625599999998663</v>
      </c>
      <c r="BM3909" s="147">
        <f t="shared" si="529"/>
        <v>2.9465833566981381E-3</v>
      </c>
      <c r="BN3909" s="130">
        <f t="shared" si="530"/>
        <v>7.4463887098159993E-6</v>
      </c>
      <c r="BO3909" s="130">
        <f t="shared" si="526"/>
        <v>7.4463887098159993E-6</v>
      </c>
      <c r="BP3909" s="122" t="str">
        <f t="shared" si="527"/>
        <v/>
      </c>
    </row>
    <row r="3910" spans="63:68" ht="20.100000000000001" customHeight="1" x14ac:dyDescent="0.25">
      <c r="BK3910" s="130"/>
      <c r="BL3910" s="130">
        <f t="shared" si="528"/>
        <v>21.631999999998662</v>
      </c>
      <c r="BM3910" s="147">
        <f t="shared" si="529"/>
        <v>2.9391369679883221E-3</v>
      </c>
      <c r="BN3910" s="130">
        <f t="shared" si="530"/>
        <v>7.4280904696264437E-6</v>
      </c>
      <c r="BO3910" s="130">
        <f t="shared" si="526"/>
        <v>7.4280904696264437E-6</v>
      </c>
      <c r="BP3910" s="122" t="str">
        <f t="shared" si="527"/>
        <v/>
      </c>
    </row>
    <row r="3911" spans="63:68" ht="20.100000000000001" customHeight="1" x14ac:dyDescent="0.25">
      <c r="BK3911" s="130"/>
      <c r="BL3911" s="130">
        <f t="shared" si="528"/>
        <v>21.638399999998661</v>
      </c>
      <c r="BM3911" s="147">
        <f t="shared" si="529"/>
        <v>2.9317088775186956E-3</v>
      </c>
      <c r="BN3911" s="130">
        <f t="shared" si="530"/>
        <v>7.4098355732545723E-6</v>
      </c>
      <c r="BO3911" s="130">
        <f t="shared" si="526"/>
        <v>7.4098355732545723E-6</v>
      </c>
      <c r="BP3911" s="122" t="str">
        <f t="shared" si="527"/>
        <v/>
      </c>
    </row>
    <row r="3912" spans="63:68" ht="20.100000000000001" customHeight="1" x14ac:dyDescent="0.25">
      <c r="BK3912" s="130"/>
      <c r="BL3912" s="130">
        <f t="shared" si="528"/>
        <v>21.644799999998661</v>
      </c>
      <c r="BM3912" s="147">
        <f t="shared" si="529"/>
        <v>2.924299041945441E-3</v>
      </c>
      <c r="BN3912" s="130">
        <f t="shared" si="530"/>
        <v>7.3916239231122151E-6</v>
      </c>
      <c r="BO3912" s="130">
        <f t="shared" si="526"/>
        <v>7.3916239231122151E-6</v>
      </c>
      <c r="BP3912" s="122" t="str">
        <f t="shared" si="527"/>
        <v/>
      </c>
    </row>
    <row r="3913" spans="63:68" ht="20.100000000000001" customHeight="1" x14ac:dyDescent="0.25">
      <c r="BK3913" s="130"/>
      <c r="BL3913" s="130">
        <f t="shared" si="528"/>
        <v>21.65119999999866</v>
      </c>
      <c r="BM3913" s="147">
        <f t="shared" si="529"/>
        <v>2.9169074180223288E-3</v>
      </c>
      <c r="BN3913" s="130">
        <f t="shared" si="530"/>
        <v>7.3734554218163328E-6</v>
      </c>
      <c r="BO3913" s="130">
        <f t="shared" si="526"/>
        <v>7.3734554218163328E-6</v>
      </c>
      <c r="BP3913" s="122" t="str">
        <f t="shared" si="527"/>
        <v/>
      </c>
    </row>
    <row r="3914" spans="63:68" ht="20.100000000000001" customHeight="1" x14ac:dyDescent="0.25">
      <c r="BK3914" s="130"/>
      <c r="BL3914" s="130">
        <f t="shared" si="528"/>
        <v>21.657599999998659</v>
      </c>
      <c r="BM3914" s="147">
        <f t="shared" si="529"/>
        <v>2.9095339626005125E-3</v>
      </c>
      <c r="BN3914" s="130">
        <f t="shared" si="530"/>
        <v>7.3553299721851144E-6</v>
      </c>
      <c r="BO3914" s="130">
        <f t="shared" si="526"/>
        <v>7.3553299721851144E-6</v>
      </c>
      <c r="BP3914" s="122" t="str">
        <f t="shared" si="527"/>
        <v/>
      </c>
    </row>
    <row r="3915" spans="63:68" ht="20.100000000000001" customHeight="1" x14ac:dyDescent="0.25">
      <c r="BK3915" s="130"/>
      <c r="BL3915" s="130">
        <f t="shared" si="528"/>
        <v>21.663999999998659</v>
      </c>
      <c r="BM3915" s="147">
        <f t="shared" si="529"/>
        <v>2.9021786326283274E-3</v>
      </c>
      <c r="BN3915" s="130">
        <f t="shared" si="530"/>
        <v>7.3372474772423132E-6</v>
      </c>
      <c r="BO3915" s="130">
        <f t="shared" si="526"/>
        <v>7.3372474772423132E-6</v>
      </c>
      <c r="BP3915" s="122" t="str">
        <f t="shared" si="527"/>
        <v/>
      </c>
    </row>
    <row r="3916" spans="63:68" ht="20.100000000000001" customHeight="1" x14ac:dyDescent="0.25">
      <c r="BK3916" s="130"/>
      <c r="BL3916" s="130">
        <f t="shared" si="528"/>
        <v>21.670399999998658</v>
      </c>
      <c r="BM3916" s="147">
        <f t="shared" si="529"/>
        <v>2.8948413851510851E-3</v>
      </c>
      <c r="BN3916" s="130">
        <f t="shared" si="530"/>
        <v>7.319207840226355E-6</v>
      </c>
      <c r="BO3916" s="130">
        <f t="shared" si="526"/>
        <v>7.319207840226355E-6</v>
      </c>
      <c r="BP3916" s="122" t="str">
        <f t="shared" si="527"/>
        <v/>
      </c>
    </row>
    <row r="3917" spans="63:68" ht="20.100000000000001" customHeight="1" x14ac:dyDescent="0.25">
      <c r="BK3917" s="130"/>
      <c r="BL3917" s="130">
        <f t="shared" si="528"/>
        <v>21.676799999998657</v>
      </c>
      <c r="BM3917" s="147">
        <f t="shared" si="529"/>
        <v>2.8875221773108587E-3</v>
      </c>
      <c r="BN3917" s="130">
        <f t="shared" si="530"/>
        <v>7.3012109645404638E-6</v>
      </c>
      <c r="BO3917" s="130">
        <f t="shared" si="526"/>
        <v>7.3012109645404638E-6</v>
      </c>
      <c r="BP3917" s="122" t="str">
        <f t="shared" si="527"/>
        <v/>
      </c>
    </row>
    <row r="3918" spans="63:68" ht="20.100000000000001" customHeight="1" x14ac:dyDescent="0.25">
      <c r="BK3918" s="130"/>
      <c r="BL3918" s="130">
        <f t="shared" si="528"/>
        <v>21.683199999998656</v>
      </c>
      <c r="BM3918" s="147">
        <f t="shared" si="529"/>
        <v>2.8802209663463182E-3</v>
      </c>
      <c r="BN3918" s="130">
        <f t="shared" si="530"/>
        <v>7.2832567538446032E-6</v>
      </c>
      <c r="BO3918" s="130">
        <f t="shared" si="526"/>
        <v>7.2832567538446032E-6</v>
      </c>
      <c r="BP3918" s="122" t="str">
        <f t="shared" si="527"/>
        <v/>
      </c>
    </row>
    <row r="3919" spans="63:68" ht="20.100000000000001" customHeight="1" x14ac:dyDescent="0.25">
      <c r="BK3919" s="130"/>
      <c r="BL3919" s="130">
        <f t="shared" si="528"/>
        <v>21.689599999998656</v>
      </c>
      <c r="BM3919" s="147">
        <f t="shared" si="529"/>
        <v>2.8729377095924736E-3</v>
      </c>
      <c r="BN3919" s="130">
        <f t="shared" si="530"/>
        <v>7.2653451119466216E-6</v>
      </c>
      <c r="BO3919" s="130">
        <f t="shared" si="526"/>
        <v>7.2653451119466216E-6</v>
      </c>
      <c r="BP3919" s="122" t="str">
        <f t="shared" si="527"/>
        <v/>
      </c>
    </row>
    <row r="3920" spans="63:68" ht="20.100000000000001" customHeight="1" x14ac:dyDescent="0.25">
      <c r="BK3920" s="130"/>
      <c r="BL3920" s="130">
        <f t="shared" si="528"/>
        <v>21.695999999998655</v>
      </c>
      <c r="BM3920" s="147">
        <f t="shared" si="529"/>
        <v>2.865672364480527E-3</v>
      </c>
      <c r="BN3920" s="130">
        <f t="shared" si="530"/>
        <v>7.2474759428816163E-6</v>
      </c>
      <c r="BO3920" s="130">
        <f t="shared" si="526"/>
        <v>7.2474759428816163E-6</v>
      </c>
      <c r="BP3920" s="122" t="str">
        <f t="shared" si="527"/>
        <v/>
      </c>
    </row>
    <row r="3921" spans="63:68" ht="20.100000000000001" customHeight="1" x14ac:dyDescent="0.25">
      <c r="BK3921" s="130"/>
      <c r="BL3921" s="130">
        <f t="shared" si="528"/>
        <v>21.702399999998654</v>
      </c>
      <c r="BM3921" s="147">
        <f t="shared" si="529"/>
        <v>2.8584248885376454E-3</v>
      </c>
      <c r="BN3921" s="130">
        <f t="shared" si="530"/>
        <v>7.229649150897622E-6</v>
      </c>
      <c r="BO3921" s="130">
        <f t="shared" si="526"/>
        <v>7.229649150897622E-6</v>
      </c>
      <c r="BP3921" s="122" t="str">
        <f t="shared" si="527"/>
        <v/>
      </c>
    </row>
    <row r="3922" spans="63:68" ht="20.100000000000001" customHeight="1" x14ac:dyDescent="0.25">
      <c r="BK3922" s="130"/>
      <c r="BL3922" s="130">
        <f t="shared" si="528"/>
        <v>21.708799999998654</v>
      </c>
      <c r="BM3922" s="147">
        <f t="shared" si="529"/>
        <v>2.8511952393867478E-3</v>
      </c>
      <c r="BN3922" s="130">
        <f t="shared" si="530"/>
        <v>7.2118646404135435E-6</v>
      </c>
      <c r="BO3922" s="130">
        <f t="shared" ref="BO3922:BO3985" si="531">IF(BM3922&lt;(1-$BK$534),BN3922,"")</f>
        <v>7.2118646404135435E-6</v>
      </c>
      <c r="BP3922" s="122" t="str">
        <f t="shared" ref="BP3922:BP3985" si="532">IF(BM3922&lt;(1-$BK$540),BN3922,"")</f>
        <v/>
      </c>
    </row>
    <row r="3923" spans="63:68" ht="20.100000000000001" customHeight="1" x14ac:dyDescent="0.25">
      <c r="BK3923" s="130"/>
      <c r="BL3923" s="130">
        <f t="shared" ref="BL3923:BL3986" si="533">BL3922+$BO$526</f>
        <v>21.715199999998653</v>
      </c>
      <c r="BM3923" s="147">
        <f t="shared" ref="BM3923:BM3986" si="534">_xlfn.CHISQ.DIST.RT(BL3923,7)</f>
        <v>2.8439833747463342E-3</v>
      </c>
      <c r="BN3923" s="130">
        <f t="shared" ref="BN3923:BN3986" si="535">BM3923-BM3924</f>
        <v>7.1941223160716314E-6</v>
      </c>
      <c r="BO3923" s="130">
        <f t="shared" si="531"/>
        <v>7.1941223160716314E-6</v>
      </c>
      <c r="BP3923" s="122" t="str">
        <f t="shared" si="532"/>
        <v/>
      </c>
    </row>
    <row r="3924" spans="63:68" ht="20.100000000000001" customHeight="1" x14ac:dyDescent="0.25">
      <c r="BK3924" s="130"/>
      <c r="BL3924" s="130">
        <f t="shared" si="533"/>
        <v>21.721599999998652</v>
      </c>
      <c r="BM3924" s="147">
        <f t="shared" si="534"/>
        <v>2.8367892524302626E-3</v>
      </c>
      <c r="BN3924" s="130">
        <f t="shared" si="535"/>
        <v>7.1764220826919453E-6</v>
      </c>
      <c r="BO3924" s="130">
        <f t="shared" si="531"/>
        <v>7.1764220826919453E-6</v>
      </c>
      <c r="BP3924" s="122" t="str">
        <f t="shared" si="532"/>
        <v/>
      </c>
    </row>
    <row r="3925" spans="63:68" ht="20.100000000000001" customHeight="1" x14ac:dyDescent="0.25">
      <c r="BK3925" s="130"/>
      <c r="BL3925" s="130">
        <f t="shared" si="533"/>
        <v>21.727999999998652</v>
      </c>
      <c r="BM3925" s="147">
        <f t="shared" si="534"/>
        <v>2.8296128303475707E-3</v>
      </c>
      <c r="BN3925" s="130">
        <f t="shared" si="535"/>
        <v>7.1587638453157222E-6</v>
      </c>
      <c r="BO3925" s="130">
        <f t="shared" si="531"/>
        <v>7.1587638453157222E-6</v>
      </c>
      <c r="BP3925" s="122" t="str">
        <f t="shared" si="532"/>
        <v/>
      </c>
    </row>
    <row r="3926" spans="63:68" ht="20.100000000000001" customHeight="1" x14ac:dyDescent="0.25">
      <c r="BK3926" s="130"/>
      <c r="BL3926" s="130">
        <f t="shared" si="533"/>
        <v>21.734399999998651</v>
      </c>
      <c r="BM3926" s="147">
        <f t="shared" si="534"/>
        <v>2.8224540665022549E-3</v>
      </c>
      <c r="BN3926" s="130">
        <f t="shared" si="535"/>
        <v>7.1411475091758859E-6</v>
      </c>
      <c r="BO3926" s="130">
        <f t="shared" si="531"/>
        <v>7.1411475091758859E-6</v>
      </c>
      <c r="BP3926" s="122" t="str">
        <f t="shared" si="532"/>
        <v/>
      </c>
    </row>
    <row r="3927" spans="63:68" ht="20.100000000000001" customHeight="1" x14ac:dyDescent="0.25">
      <c r="BK3927" s="130"/>
      <c r="BL3927" s="130">
        <f t="shared" si="533"/>
        <v>21.74079999999865</v>
      </c>
      <c r="BM3927" s="147">
        <f t="shared" si="534"/>
        <v>2.8153129189930791E-3</v>
      </c>
      <c r="BN3927" s="130">
        <f t="shared" si="535"/>
        <v>7.1235729796914095E-6</v>
      </c>
      <c r="BO3927" s="130">
        <f t="shared" si="531"/>
        <v>7.1235729796914095E-6</v>
      </c>
      <c r="BP3927" s="122" t="str">
        <f t="shared" si="532"/>
        <v/>
      </c>
    </row>
    <row r="3928" spans="63:68" ht="20.100000000000001" customHeight="1" x14ac:dyDescent="0.25">
      <c r="BK3928" s="130"/>
      <c r="BL3928" s="130">
        <f t="shared" si="533"/>
        <v>21.747199999998649</v>
      </c>
      <c r="BM3928" s="147">
        <f t="shared" si="534"/>
        <v>2.8081893460133876E-3</v>
      </c>
      <c r="BN3928" s="130">
        <f t="shared" si="535"/>
        <v>7.1060401625015757E-6</v>
      </c>
      <c r="BO3928" s="130">
        <f t="shared" si="531"/>
        <v>7.1060401625015757E-6</v>
      </c>
      <c r="BP3928" s="122" t="str">
        <f t="shared" si="532"/>
        <v/>
      </c>
    </row>
    <row r="3929" spans="63:68" ht="20.100000000000001" customHeight="1" x14ac:dyDescent="0.25">
      <c r="BK3929" s="130"/>
      <c r="BL3929" s="130">
        <f t="shared" si="533"/>
        <v>21.753599999998649</v>
      </c>
      <c r="BM3929" s="147">
        <f t="shared" si="534"/>
        <v>2.8010833058508861E-3</v>
      </c>
      <c r="BN3929" s="130">
        <f t="shared" si="535"/>
        <v>7.0885489634195734E-6</v>
      </c>
      <c r="BO3929" s="130">
        <f t="shared" si="531"/>
        <v>7.0885489634195734E-6</v>
      </c>
      <c r="BP3929" s="122" t="str">
        <f t="shared" si="532"/>
        <v/>
      </c>
    </row>
    <row r="3930" spans="63:68" ht="20.100000000000001" customHeight="1" x14ac:dyDescent="0.25">
      <c r="BK3930" s="130"/>
      <c r="BL3930" s="130">
        <f t="shared" si="533"/>
        <v>21.759999999998648</v>
      </c>
      <c r="BM3930" s="147">
        <f t="shared" si="534"/>
        <v>2.7939947568874665E-3</v>
      </c>
      <c r="BN3930" s="130">
        <f t="shared" si="535"/>
        <v>7.0710992884762992E-6</v>
      </c>
      <c r="BO3930" s="130">
        <f t="shared" si="531"/>
        <v>7.0710992884762992E-6</v>
      </c>
      <c r="BP3930" s="122" t="str">
        <f t="shared" si="532"/>
        <v/>
      </c>
    </row>
    <row r="3931" spans="63:68" ht="20.100000000000001" customHeight="1" x14ac:dyDescent="0.25">
      <c r="BK3931" s="130"/>
      <c r="BL3931" s="130">
        <f t="shared" si="533"/>
        <v>21.766399999998647</v>
      </c>
      <c r="BM3931" s="147">
        <f t="shared" si="534"/>
        <v>2.7869236575989902E-3</v>
      </c>
      <c r="BN3931" s="130">
        <f t="shared" si="535"/>
        <v>7.053691043877857E-6</v>
      </c>
      <c r="BO3931" s="130">
        <f t="shared" si="531"/>
        <v>7.053691043877857E-6</v>
      </c>
      <c r="BP3931" s="122" t="str">
        <f t="shared" si="532"/>
        <v/>
      </c>
    </row>
    <row r="3932" spans="63:68" ht="20.100000000000001" customHeight="1" x14ac:dyDescent="0.25">
      <c r="BK3932" s="130"/>
      <c r="BL3932" s="130">
        <f t="shared" si="533"/>
        <v>21.772799999998647</v>
      </c>
      <c r="BM3932" s="147">
        <f t="shared" si="534"/>
        <v>2.7798699665551123E-3</v>
      </c>
      <c r="BN3932" s="130">
        <f t="shared" si="535"/>
        <v>7.0363241360580329E-6</v>
      </c>
      <c r="BO3932" s="130">
        <f t="shared" si="531"/>
        <v>7.0363241360580329E-6</v>
      </c>
      <c r="BP3932" s="122" t="str">
        <f t="shared" si="532"/>
        <v/>
      </c>
    </row>
    <row r="3933" spans="63:68" ht="20.100000000000001" customHeight="1" x14ac:dyDescent="0.25">
      <c r="BK3933" s="130"/>
      <c r="BL3933" s="130">
        <f t="shared" si="533"/>
        <v>21.779199999998646</v>
      </c>
      <c r="BM3933" s="147">
        <f t="shared" si="534"/>
        <v>2.7728336424190543E-3</v>
      </c>
      <c r="BN3933" s="130">
        <f t="shared" si="535"/>
        <v>7.0189984716167129E-6</v>
      </c>
      <c r="BO3933" s="130">
        <f t="shared" si="531"/>
        <v>7.0189984716167129E-6</v>
      </c>
      <c r="BP3933" s="122" t="str">
        <f t="shared" si="532"/>
        <v/>
      </c>
    </row>
    <row r="3934" spans="63:68" ht="20.100000000000001" customHeight="1" x14ac:dyDescent="0.25">
      <c r="BK3934" s="130"/>
      <c r="BL3934" s="130">
        <f t="shared" si="533"/>
        <v>21.785599999998645</v>
      </c>
      <c r="BM3934" s="147">
        <f t="shared" si="534"/>
        <v>2.7658146439474376E-3</v>
      </c>
      <c r="BN3934" s="130">
        <f t="shared" si="535"/>
        <v>7.0017139573610825E-6</v>
      </c>
      <c r="BO3934" s="130">
        <f t="shared" si="531"/>
        <v>7.0017139573610825E-6</v>
      </c>
      <c r="BP3934" s="122" t="str">
        <f t="shared" si="532"/>
        <v/>
      </c>
    </row>
    <row r="3935" spans="63:68" ht="20.100000000000001" customHeight="1" x14ac:dyDescent="0.25">
      <c r="BK3935" s="130"/>
      <c r="BL3935" s="130">
        <f t="shared" si="533"/>
        <v>21.791999999998644</v>
      </c>
      <c r="BM3935" s="147">
        <f t="shared" si="534"/>
        <v>2.7588129299900765E-3</v>
      </c>
      <c r="BN3935" s="130">
        <f t="shared" si="535"/>
        <v>6.9844705002947843E-6</v>
      </c>
      <c r="BO3935" s="130">
        <f t="shared" si="531"/>
        <v>6.9844705002947843E-6</v>
      </c>
      <c r="BP3935" s="122" t="str">
        <f t="shared" si="532"/>
        <v/>
      </c>
    </row>
    <row r="3936" spans="63:68" ht="20.100000000000001" customHeight="1" x14ac:dyDescent="0.25">
      <c r="BK3936" s="130"/>
      <c r="BL3936" s="130">
        <f t="shared" si="533"/>
        <v>21.798399999998644</v>
      </c>
      <c r="BM3936" s="147">
        <f t="shared" si="534"/>
        <v>2.7518284594897817E-3</v>
      </c>
      <c r="BN3936" s="130">
        <f t="shared" si="535"/>
        <v>6.9672680076252914E-6</v>
      </c>
      <c r="BO3936" s="130">
        <f t="shared" si="531"/>
        <v>6.9672680076252914E-6</v>
      </c>
      <c r="BP3936" s="122" t="str">
        <f t="shared" si="532"/>
        <v/>
      </c>
    </row>
    <row r="3937" spans="63:68" ht="20.100000000000001" customHeight="1" x14ac:dyDescent="0.25">
      <c r="BK3937" s="130"/>
      <c r="BL3937" s="130">
        <f t="shared" si="533"/>
        <v>21.804799999998643</v>
      </c>
      <c r="BM3937" s="147">
        <f t="shared" si="534"/>
        <v>2.7448611914821564E-3</v>
      </c>
      <c r="BN3937" s="130">
        <f t="shared" si="535"/>
        <v>6.9501063867378858E-6</v>
      </c>
      <c r="BO3937" s="130">
        <f t="shared" si="531"/>
        <v>6.9501063867378858E-6</v>
      </c>
      <c r="BP3937" s="122" t="str">
        <f t="shared" si="532"/>
        <v/>
      </c>
    </row>
    <row r="3938" spans="63:68" ht="20.100000000000001" customHeight="1" x14ac:dyDescent="0.25">
      <c r="BK3938" s="130"/>
      <c r="BL3938" s="130">
        <f t="shared" si="533"/>
        <v>21.811199999998642</v>
      </c>
      <c r="BM3938" s="147">
        <f t="shared" si="534"/>
        <v>2.7379110850954185E-3</v>
      </c>
      <c r="BN3938" s="130">
        <f t="shared" si="535"/>
        <v>6.9329855452186437E-6</v>
      </c>
      <c r="BO3938" s="130">
        <f t="shared" si="531"/>
        <v>6.9329855452186437E-6</v>
      </c>
      <c r="BP3938" s="122" t="str">
        <f t="shared" si="532"/>
        <v/>
      </c>
    </row>
    <row r="3939" spans="63:68" ht="20.100000000000001" customHeight="1" x14ac:dyDescent="0.25">
      <c r="BK3939" s="130"/>
      <c r="BL3939" s="130">
        <f t="shared" si="533"/>
        <v>21.817599999998642</v>
      </c>
      <c r="BM3939" s="147">
        <f t="shared" si="534"/>
        <v>2.7309780995501999E-3</v>
      </c>
      <c r="BN3939" s="130">
        <f t="shared" si="535"/>
        <v>6.9159053908440273E-6</v>
      </c>
      <c r="BO3939" s="130">
        <f t="shared" si="531"/>
        <v>6.9159053908440273E-6</v>
      </c>
      <c r="BP3939" s="122" t="str">
        <f t="shared" si="532"/>
        <v/>
      </c>
    </row>
    <row r="3940" spans="63:68" ht="20.100000000000001" customHeight="1" x14ac:dyDescent="0.25">
      <c r="BK3940" s="130"/>
      <c r="BL3940" s="130">
        <f t="shared" si="533"/>
        <v>21.823999999998641</v>
      </c>
      <c r="BM3940" s="147">
        <f t="shared" si="534"/>
        <v>2.7240621941593559E-3</v>
      </c>
      <c r="BN3940" s="130">
        <f t="shared" si="535"/>
        <v>6.8988658316121096E-6</v>
      </c>
      <c r="BO3940" s="130">
        <f t="shared" si="531"/>
        <v>6.8988658316121096E-6</v>
      </c>
      <c r="BP3940" s="122" t="str">
        <f t="shared" si="532"/>
        <v/>
      </c>
    </row>
    <row r="3941" spans="63:68" ht="20.100000000000001" customHeight="1" x14ac:dyDescent="0.25">
      <c r="BK3941" s="130"/>
      <c r="BL3941" s="130">
        <f t="shared" si="533"/>
        <v>21.83039999999864</v>
      </c>
      <c r="BM3941" s="147">
        <f t="shared" si="534"/>
        <v>2.7171633283277438E-3</v>
      </c>
      <c r="BN3941" s="130">
        <f t="shared" si="535"/>
        <v>6.8818667756684153E-6</v>
      </c>
      <c r="BO3941" s="130">
        <f t="shared" si="531"/>
        <v>6.8818667756684153E-6</v>
      </c>
      <c r="BP3941" s="122" t="str">
        <f t="shared" si="532"/>
        <v/>
      </c>
    </row>
    <row r="3942" spans="63:68" ht="20.100000000000001" customHeight="1" x14ac:dyDescent="0.25">
      <c r="BK3942" s="130"/>
      <c r="BL3942" s="130">
        <f t="shared" si="533"/>
        <v>21.83679999999864</v>
      </c>
      <c r="BM3942" s="147">
        <f t="shared" si="534"/>
        <v>2.7102814615520754E-3</v>
      </c>
      <c r="BN3942" s="130">
        <f t="shared" si="535"/>
        <v>6.8649081313809472E-6</v>
      </c>
      <c r="BO3942" s="130">
        <f t="shared" si="531"/>
        <v>6.8649081313809472E-6</v>
      </c>
      <c r="BP3942" s="122" t="str">
        <f t="shared" si="532"/>
        <v/>
      </c>
    </row>
    <row r="3943" spans="63:68" ht="20.100000000000001" customHeight="1" x14ac:dyDescent="0.25">
      <c r="BK3943" s="130"/>
      <c r="BL3943" s="130">
        <f t="shared" si="533"/>
        <v>21.843199999998639</v>
      </c>
      <c r="BM3943" s="147">
        <f t="shared" si="534"/>
        <v>2.7034165534206944E-3</v>
      </c>
      <c r="BN3943" s="130">
        <f t="shared" si="535"/>
        <v>6.8479898073020226E-6</v>
      </c>
      <c r="BO3943" s="130">
        <f t="shared" si="531"/>
        <v>6.8479898073020226E-6</v>
      </c>
      <c r="BP3943" s="122" t="str">
        <f t="shared" si="532"/>
        <v/>
      </c>
    </row>
    <row r="3944" spans="63:68" ht="20.100000000000001" customHeight="1" x14ac:dyDescent="0.25">
      <c r="BK3944" s="130"/>
      <c r="BL3944" s="130">
        <f t="shared" si="533"/>
        <v>21.849599999998638</v>
      </c>
      <c r="BM3944" s="147">
        <f t="shared" si="534"/>
        <v>2.6965685636133924E-3</v>
      </c>
      <c r="BN3944" s="130">
        <f t="shared" si="535"/>
        <v>6.8311117121903908E-6</v>
      </c>
      <c r="BO3944" s="130">
        <f t="shared" si="531"/>
        <v>6.8311117121903908E-6</v>
      </c>
      <c r="BP3944" s="122" t="str">
        <f t="shared" si="532"/>
        <v/>
      </c>
    </row>
    <row r="3945" spans="63:68" ht="20.100000000000001" customHeight="1" x14ac:dyDescent="0.25">
      <c r="BK3945" s="130"/>
      <c r="BL3945" s="130">
        <f t="shared" si="533"/>
        <v>21.855999999998637</v>
      </c>
      <c r="BM3945" s="147">
        <f t="shared" si="534"/>
        <v>2.689737451901202E-3</v>
      </c>
      <c r="BN3945" s="130">
        <f t="shared" si="535"/>
        <v>6.814273754973503E-6</v>
      </c>
      <c r="BO3945" s="130">
        <f t="shared" si="531"/>
        <v>6.814273754973503E-6</v>
      </c>
      <c r="BP3945" s="122" t="str">
        <f t="shared" si="532"/>
        <v/>
      </c>
    </row>
    <row r="3946" spans="63:68" ht="20.100000000000001" customHeight="1" x14ac:dyDescent="0.25">
      <c r="BK3946" s="130"/>
      <c r="BL3946" s="130">
        <f t="shared" si="533"/>
        <v>21.862399999998637</v>
      </c>
      <c r="BM3946" s="147">
        <f t="shared" si="534"/>
        <v>2.6829231781462285E-3</v>
      </c>
      <c r="BN3946" s="130">
        <f t="shared" si="535"/>
        <v>6.7974758447796046E-6</v>
      </c>
      <c r="BO3946" s="130">
        <f t="shared" si="531"/>
        <v>6.7974758447796046E-6</v>
      </c>
      <c r="BP3946" s="122" t="str">
        <f t="shared" si="532"/>
        <v/>
      </c>
    </row>
    <row r="3947" spans="63:68" ht="20.100000000000001" customHeight="1" x14ac:dyDescent="0.25">
      <c r="BK3947" s="130"/>
      <c r="BL3947" s="130">
        <f t="shared" si="533"/>
        <v>21.868799999998636</v>
      </c>
      <c r="BM3947" s="147">
        <f t="shared" si="534"/>
        <v>2.6761257023014489E-3</v>
      </c>
      <c r="BN3947" s="130">
        <f t="shared" si="535"/>
        <v>6.780717890935567E-6</v>
      </c>
      <c r="BO3947" s="130">
        <f t="shared" si="531"/>
        <v>6.780717890935567E-6</v>
      </c>
      <c r="BP3947" s="122" t="str">
        <f t="shared" si="532"/>
        <v/>
      </c>
    </row>
    <row r="3948" spans="63:68" ht="20.100000000000001" customHeight="1" x14ac:dyDescent="0.25">
      <c r="BK3948" s="130"/>
      <c r="BL3948" s="130">
        <f t="shared" si="533"/>
        <v>21.875199999998635</v>
      </c>
      <c r="BM3948" s="147">
        <f t="shared" si="534"/>
        <v>2.6693449844105133E-3</v>
      </c>
      <c r="BN3948" s="130">
        <f t="shared" si="535"/>
        <v>6.7639998029530093E-6</v>
      </c>
      <c r="BO3948" s="130">
        <f t="shared" si="531"/>
        <v>6.7639998029530093E-6</v>
      </c>
      <c r="BP3948" s="122" t="str">
        <f t="shared" si="532"/>
        <v/>
      </c>
    </row>
    <row r="3949" spans="63:68" ht="20.100000000000001" customHeight="1" x14ac:dyDescent="0.25">
      <c r="BK3949" s="130"/>
      <c r="BL3949" s="130">
        <f t="shared" si="533"/>
        <v>21.881599999998635</v>
      </c>
      <c r="BM3949" s="147">
        <f t="shared" si="534"/>
        <v>2.6625809846075603E-3</v>
      </c>
      <c r="BN3949" s="130">
        <f t="shared" si="535"/>
        <v>6.7473214905322022E-6</v>
      </c>
      <c r="BO3949" s="130">
        <f t="shared" si="531"/>
        <v>6.7473214905322022E-6</v>
      </c>
      <c r="BP3949" s="122" t="str">
        <f t="shared" si="532"/>
        <v/>
      </c>
    </row>
    <row r="3950" spans="63:68" ht="20.100000000000001" customHeight="1" x14ac:dyDescent="0.25">
      <c r="BK3950" s="130"/>
      <c r="BL3950" s="130">
        <f t="shared" si="533"/>
        <v>21.887999999998634</v>
      </c>
      <c r="BM3950" s="147">
        <f t="shared" si="534"/>
        <v>2.6558336631170281E-3</v>
      </c>
      <c r="BN3950" s="130">
        <f t="shared" si="535"/>
        <v>6.7306828635677052E-6</v>
      </c>
      <c r="BO3950" s="130">
        <f t="shared" si="531"/>
        <v>6.7306828635677052E-6</v>
      </c>
      <c r="BP3950" s="122" t="str">
        <f t="shared" si="532"/>
        <v/>
      </c>
    </row>
    <row r="3951" spans="63:68" ht="20.100000000000001" customHeight="1" x14ac:dyDescent="0.25">
      <c r="BK3951" s="130"/>
      <c r="BL3951" s="130">
        <f t="shared" si="533"/>
        <v>21.894399999998633</v>
      </c>
      <c r="BM3951" s="147">
        <f t="shared" si="534"/>
        <v>2.6491029802534604E-3</v>
      </c>
      <c r="BN3951" s="130">
        <f t="shared" si="535"/>
        <v>6.7140838321344889E-6</v>
      </c>
      <c r="BO3951" s="130">
        <f t="shared" si="531"/>
        <v>6.7140838321344889E-6</v>
      </c>
      <c r="BP3951" s="122" t="str">
        <f t="shared" si="532"/>
        <v/>
      </c>
    </row>
    <row r="3952" spans="63:68" ht="20.100000000000001" customHeight="1" x14ac:dyDescent="0.25">
      <c r="BK3952" s="130"/>
      <c r="BL3952" s="130">
        <f t="shared" si="533"/>
        <v>21.900799999998632</v>
      </c>
      <c r="BM3952" s="147">
        <f t="shared" si="534"/>
        <v>2.6423888964213259E-3</v>
      </c>
      <c r="BN3952" s="130">
        <f t="shared" si="535"/>
        <v>6.6975243065239311E-6</v>
      </c>
      <c r="BO3952" s="130">
        <f t="shared" si="531"/>
        <v>6.6975243065239311E-6</v>
      </c>
      <c r="BP3952" s="122" t="str">
        <f t="shared" si="532"/>
        <v/>
      </c>
    </row>
    <row r="3953" spans="63:68" ht="20.100000000000001" customHeight="1" x14ac:dyDescent="0.25">
      <c r="BK3953" s="130"/>
      <c r="BL3953" s="130">
        <f t="shared" si="533"/>
        <v>21.907199999998632</v>
      </c>
      <c r="BM3953" s="147">
        <f t="shared" si="534"/>
        <v>2.635691372114802E-3</v>
      </c>
      <c r="BN3953" s="130">
        <f t="shared" si="535"/>
        <v>6.6810041971718248E-6</v>
      </c>
      <c r="BO3953" s="130">
        <f t="shared" si="531"/>
        <v>6.6810041971718248E-6</v>
      </c>
      <c r="BP3953" s="122" t="str">
        <f t="shared" si="532"/>
        <v/>
      </c>
    </row>
    <row r="3954" spans="63:68" ht="20.100000000000001" customHeight="1" x14ac:dyDescent="0.25">
      <c r="BK3954" s="130"/>
      <c r="BL3954" s="130">
        <f t="shared" si="533"/>
        <v>21.913599999998631</v>
      </c>
      <c r="BM3954" s="147">
        <f t="shared" si="534"/>
        <v>2.6290103679176302E-3</v>
      </c>
      <c r="BN3954" s="130">
        <f t="shared" si="535"/>
        <v>6.6645234147494521E-6</v>
      </c>
      <c r="BO3954" s="130">
        <f t="shared" si="531"/>
        <v>6.6645234147494521E-6</v>
      </c>
      <c r="BP3954" s="122" t="str">
        <f t="shared" si="532"/>
        <v/>
      </c>
    </row>
    <row r="3955" spans="63:68" ht="20.100000000000001" customHeight="1" x14ac:dyDescent="0.25">
      <c r="BK3955" s="130"/>
      <c r="BL3955" s="130">
        <f t="shared" si="533"/>
        <v>21.91999999999863</v>
      </c>
      <c r="BM3955" s="147">
        <f t="shared" si="534"/>
        <v>2.6223458445028807E-3</v>
      </c>
      <c r="BN3955" s="130">
        <f t="shared" si="535"/>
        <v>6.6480818700790159E-6</v>
      </c>
      <c r="BO3955" s="130">
        <f t="shared" si="531"/>
        <v>6.6480818700790159E-6</v>
      </c>
      <c r="BP3955" s="122" t="str">
        <f t="shared" si="532"/>
        <v/>
      </c>
    </row>
    <row r="3956" spans="63:68" ht="20.100000000000001" customHeight="1" x14ac:dyDescent="0.25">
      <c r="BK3956" s="130"/>
      <c r="BL3956" s="130">
        <f t="shared" si="533"/>
        <v>21.92639999999863</v>
      </c>
      <c r="BM3956" s="147">
        <f t="shared" si="534"/>
        <v>2.6156977626328017E-3</v>
      </c>
      <c r="BN3956" s="130">
        <f t="shared" si="535"/>
        <v>6.6316794741939217E-6</v>
      </c>
      <c r="BO3956" s="130">
        <f t="shared" si="531"/>
        <v>6.6316794741939217E-6</v>
      </c>
      <c r="BP3956" s="122" t="str">
        <f t="shared" si="532"/>
        <v/>
      </c>
    </row>
    <row r="3957" spans="63:68" ht="20.100000000000001" customHeight="1" x14ac:dyDescent="0.25">
      <c r="BK3957" s="130"/>
      <c r="BL3957" s="130">
        <f t="shared" si="533"/>
        <v>21.932799999998629</v>
      </c>
      <c r="BM3957" s="147">
        <f t="shared" si="534"/>
        <v>2.6090660831586078E-3</v>
      </c>
      <c r="BN3957" s="130">
        <f t="shared" si="535"/>
        <v>6.6153161383131903E-6</v>
      </c>
      <c r="BO3957" s="130">
        <f t="shared" si="531"/>
        <v>6.6153161383131903E-6</v>
      </c>
      <c r="BP3957" s="122" t="str">
        <f t="shared" si="532"/>
        <v/>
      </c>
    </row>
    <row r="3958" spans="63:68" ht="20.100000000000001" customHeight="1" x14ac:dyDescent="0.25">
      <c r="BK3958" s="130"/>
      <c r="BL3958" s="130">
        <f t="shared" si="533"/>
        <v>21.939199999998628</v>
      </c>
      <c r="BM3958" s="147">
        <f t="shared" si="534"/>
        <v>2.6024507670202946E-3</v>
      </c>
      <c r="BN3958" s="130">
        <f t="shared" si="535"/>
        <v>6.5989917738310498E-6</v>
      </c>
      <c r="BO3958" s="130">
        <f t="shared" si="531"/>
        <v>6.5989917738310498E-6</v>
      </c>
      <c r="BP3958" s="122" t="str">
        <f t="shared" si="532"/>
        <v/>
      </c>
    </row>
    <row r="3959" spans="63:68" ht="20.100000000000001" customHeight="1" x14ac:dyDescent="0.25">
      <c r="BK3959" s="130"/>
      <c r="BL3959" s="130">
        <f t="shared" si="533"/>
        <v>21.945599999998628</v>
      </c>
      <c r="BM3959" s="147">
        <f t="shared" si="534"/>
        <v>2.5958517752464635E-3</v>
      </c>
      <c r="BN3959" s="130">
        <f t="shared" si="535"/>
        <v>6.5827062923273436E-6</v>
      </c>
      <c r="BO3959" s="130">
        <f t="shared" si="531"/>
        <v>6.5827062923273436E-6</v>
      </c>
      <c r="BP3959" s="122" t="str">
        <f t="shared" si="532"/>
        <v/>
      </c>
    </row>
    <row r="3960" spans="63:68" ht="20.100000000000001" customHeight="1" x14ac:dyDescent="0.25">
      <c r="BK3960" s="130"/>
      <c r="BL3960" s="130">
        <f t="shared" si="533"/>
        <v>21.951999999998627</v>
      </c>
      <c r="BM3960" s="147">
        <f t="shared" si="534"/>
        <v>2.5892690689541362E-3</v>
      </c>
      <c r="BN3960" s="130">
        <f t="shared" si="535"/>
        <v>6.5664596055961533E-6</v>
      </c>
      <c r="BO3960" s="130">
        <f t="shared" si="531"/>
        <v>6.5664596055961533E-6</v>
      </c>
      <c r="BP3960" s="122" t="str">
        <f t="shared" si="532"/>
        <v/>
      </c>
    </row>
    <row r="3961" spans="63:68" ht="20.100000000000001" customHeight="1" x14ac:dyDescent="0.25">
      <c r="BK3961" s="130"/>
      <c r="BL3961" s="130">
        <f t="shared" si="533"/>
        <v>21.958399999998626</v>
      </c>
      <c r="BM3961" s="147">
        <f t="shared" si="534"/>
        <v>2.58270260934854E-3</v>
      </c>
      <c r="BN3961" s="130">
        <f t="shared" si="535"/>
        <v>6.5502516255889869E-6</v>
      </c>
      <c r="BO3961" s="130">
        <f t="shared" si="531"/>
        <v>6.5502516255889869E-6</v>
      </c>
      <c r="BP3961" s="122" t="str">
        <f t="shared" si="532"/>
        <v/>
      </c>
    </row>
    <row r="3962" spans="63:68" ht="20.100000000000001" customHeight="1" x14ac:dyDescent="0.25">
      <c r="BK3962" s="130"/>
      <c r="BL3962" s="130">
        <f t="shared" si="533"/>
        <v>21.964799999998625</v>
      </c>
      <c r="BM3962" s="147">
        <f t="shared" si="534"/>
        <v>2.576152357722951E-3</v>
      </c>
      <c r="BN3962" s="130">
        <f t="shared" si="535"/>
        <v>6.534082264443835E-6</v>
      </c>
      <c r="BO3962" s="130">
        <f t="shared" si="531"/>
        <v>6.534082264443835E-6</v>
      </c>
      <c r="BP3962" s="122" t="str">
        <f t="shared" si="532"/>
        <v/>
      </c>
    </row>
    <row r="3963" spans="63:68" ht="20.100000000000001" customHeight="1" x14ac:dyDescent="0.25">
      <c r="BK3963" s="130"/>
      <c r="BL3963" s="130">
        <f t="shared" si="533"/>
        <v>21.971199999998625</v>
      </c>
      <c r="BM3963" s="147">
        <f t="shared" si="534"/>
        <v>2.5696182754585072E-3</v>
      </c>
      <c r="BN3963" s="130">
        <f t="shared" si="535"/>
        <v>6.5179514345111919E-6</v>
      </c>
      <c r="BO3963" s="130">
        <f t="shared" si="531"/>
        <v>6.5179514345111919E-6</v>
      </c>
      <c r="BP3963" s="122" t="str">
        <f t="shared" si="532"/>
        <v/>
      </c>
    </row>
    <row r="3964" spans="63:68" ht="20.100000000000001" customHeight="1" x14ac:dyDescent="0.25">
      <c r="BK3964" s="130"/>
      <c r="BL3964" s="130">
        <f t="shared" si="533"/>
        <v>21.977599999998624</v>
      </c>
      <c r="BM3964" s="147">
        <f t="shared" si="534"/>
        <v>2.563100324023996E-3</v>
      </c>
      <c r="BN3964" s="130">
        <f t="shared" si="535"/>
        <v>6.5018590482946413E-6</v>
      </c>
      <c r="BO3964" s="130">
        <f t="shared" si="531"/>
        <v>6.5018590482946413E-6</v>
      </c>
      <c r="BP3964" s="122" t="str">
        <f t="shared" si="532"/>
        <v/>
      </c>
    </row>
    <row r="3965" spans="63:68" ht="20.100000000000001" customHeight="1" x14ac:dyDescent="0.25">
      <c r="BK3965" s="130"/>
      <c r="BL3965" s="130">
        <f t="shared" si="533"/>
        <v>21.983999999998623</v>
      </c>
      <c r="BM3965" s="147">
        <f t="shared" si="534"/>
        <v>2.5565984649757014E-3</v>
      </c>
      <c r="BN3965" s="130">
        <f t="shared" si="535"/>
        <v>6.4858050184989947E-6</v>
      </c>
      <c r="BO3965" s="130">
        <f t="shared" si="531"/>
        <v>6.4858050184989947E-6</v>
      </c>
      <c r="BP3965" s="122" t="str">
        <f t="shared" si="532"/>
        <v/>
      </c>
    </row>
    <row r="3966" spans="63:68" ht="20.100000000000001" customHeight="1" x14ac:dyDescent="0.25">
      <c r="BK3966" s="130"/>
      <c r="BL3966" s="130">
        <f t="shared" si="533"/>
        <v>21.990399999998623</v>
      </c>
      <c r="BM3966" s="147">
        <f t="shared" si="534"/>
        <v>2.5501126599572024E-3</v>
      </c>
      <c r="BN3966" s="130">
        <f t="shared" si="535"/>
        <v>6.4697892580159802E-6</v>
      </c>
      <c r="BO3966" s="130">
        <f t="shared" si="531"/>
        <v>6.4697892580159802E-6</v>
      </c>
      <c r="BP3966" s="122" t="str">
        <f t="shared" si="532"/>
        <v/>
      </c>
    </row>
    <row r="3967" spans="63:68" ht="20.100000000000001" customHeight="1" x14ac:dyDescent="0.25">
      <c r="BK3967" s="130"/>
      <c r="BL3967" s="130">
        <f t="shared" si="533"/>
        <v>21.996799999998622</v>
      </c>
      <c r="BM3967" s="147">
        <f t="shared" si="534"/>
        <v>2.5436428706991864E-3</v>
      </c>
      <c r="BN3967" s="130">
        <f t="shared" si="535"/>
        <v>6.4538116799181706E-6</v>
      </c>
      <c r="BO3967" s="130">
        <f t="shared" si="531"/>
        <v>6.4538116799181706E-6</v>
      </c>
      <c r="BP3967" s="122" t="str">
        <f t="shared" si="532"/>
        <v/>
      </c>
    </row>
    <row r="3968" spans="63:68" ht="20.100000000000001" customHeight="1" x14ac:dyDescent="0.25">
      <c r="BK3968" s="130"/>
      <c r="BL3968" s="130">
        <f t="shared" si="533"/>
        <v>22.003199999998621</v>
      </c>
      <c r="BM3968" s="147">
        <f t="shared" si="534"/>
        <v>2.5371890590192682E-3</v>
      </c>
      <c r="BN3968" s="130">
        <f t="shared" si="535"/>
        <v>6.4378721974550808E-6</v>
      </c>
      <c r="BO3968" s="130">
        <f t="shared" si="531"/>
        <v>6.4378721974550808E-6</v>
      </c>
      <c r="BP3968" s="122" t="str">
        <f t="shared" si="532"/>
        <v/>
      </c>
    </row>
    <row r="3969" spans="63:68" ht="20.100000000000001" customHeight="1" x14ac:dyDescent="0.25">
      <c r="BK3969" s="130"/>
      <c r="BL3969" s="130">
        <f t="shared" si="533"/>
        <v>22.00959999999862</v>
      </c>
      <c r="BM3969" s="147">
        <f t="shared" si="534"/>
        <v>2.5307511868218131E-3</v>
      </c>
      <c r="BN3969" s="130">
        <f t="shared" si="535"/>
        <v>6.421970724067045E-6</v>
      </c>
      <c r="BO3969" s="130">
        <f t="shared" si="531"/>
        <v>6.421970724067045E-6</v>
      </c>
      <c r="BP3969" s="122" t="str">
        <f t="shared" si="532"/>
        <v/>
      </c>
    </row>
    <row r="3970" spans="63:68" ht="20.100000000000001" customHeight="1" x14ac:dyDescent="0.25">
      <c r="BK3970" s="130"/>
      <c r="BL3970" s="130">
        <f t="shared" si="533"/>
        <v>22.01599999999862</v>
      </c>
      <c r="BM3970" s="147">
        <f t="shared" si="534"/>
        <v>2.5243292160977461E-3</v>
      </c>
      <c r="BN3970" s="130">
        <f t="shared" si="535"/>
        <v>6.4061071733769771E-6</v>
      </c>
      <c r="BO3970" s="130">
        <f t="shared" si="531"/>
        <v>6.4061071733769771E-6</v>
      </c>
      <c r="BP3970" s="122" t="str">
        <f t="shared" si="532"/>
        <v/>
      </c>
    </row>
    <row r="3971" spans="63:68" ht="20.100000000000001" customHeight="1" x14ac:dyDescent="0.25">
      <c r="BK3971" s="130"/>
      <c r="BL3971" s="130">
        <f t="shared" si="533"/>
        <v>22.022399999998619</v>
      </c>
      <c r="BM3971" s="147">
        <f t="shared" si="534"/>
        <v>2.5179231089243691E-3</v>
      </c>
      <c r="BN3971" s="130">
        <f t="shared" si="535"/>
        <v>6.3902814591921056E-6</v>
      </c>
      <c r="BO3971" s="130">
        <f t="shared" si="531"/>
        <v>6.3902814591921056E-6</v>
      </c>
      <c r="BP3971" s="122" t="str">
        <f t="shared" si="532"/>
        <v/>
      </c>
    </row>
    <row r="3972" spans="63:68" ht="20.100000000000001" customHeight="1" x14ac:dyDescent="0.25">
      <c r="BK3972" s="130"/>
      <c r="BL3972" s="130">
        <f t="shared" si="533"/>
        <v>22.028799999998618</v>
      </c>
      <c r="BM3972" s="147">
        <f t="shared" si="534"/>
        <v>2.511532827465177E-3</v>
      </c>
      <c r="BN3972" s="130">
        <f t="shared" si="535"/>
        <v>6.3744934954931311E-6</v>
      </c>
      <c r="BO3972" s="130">
        <f t="shared" si="531"/>
        <v>6.3744934954931311E-6</v>
      </c>
      <c r="BP3972" s="122" t="str">
        <f t="shared" si="532"/>
        <v/>
      </c>
    </row>
    <row r="3973" spans="63:68" ht="20.100000000000001" customHeight="1" x14ac:dyDescent="0.25">
      <c r="BK3973" s="130"/>
      <c r="BL3973" s="130">
        <f t="shared" si="533"/>
        <v>22.035199999998618</v>
      </c>
      <c r="BM3973" s="147">
        <f t="shared" si="534"/>
        <v>2.5051583339696839E-3</v>
      </c>
      <c r="BN3973" s="130">
        <f t="shared" si="535"/>
        <v>6.3587431964576453E-6</v>
      </c>
      <c r="BO3973" s="130">
        <f t="shared" si="531"/>
        <v>6.3587431964576453E-6</v>
      </c>
      <c r="BP3973" s="122" t="str">
        <f t="shared" si="532"/>
        <v/>
      </c>
    </row>
    <row r="3974" spans="63:68" ht="20.100000000000001" customHeight="1" x14ac:dyDescent="0.25">
      <c r="BK3974" s="130"/>
      <c r="BL3974" s="130">
        <f t="shared" si="533"/>
        <v>22.041599999998617</v>
      </c>
      <c r="BM3974" s="147">
        <f t="shared" si="534"/>
        <v>2.4987995907732262E-3</v>
      </c>
      <c r="BN3974" s="130">
        <f t="shared" si="535"/>
        <v>6.3430304764271715E-6</v>
      </c>
      <c r="BO3974" s="130">
        <f t="shared" si="531"/>
        <v>6.3430304764271715E-6</v>
      </c>
      <c r="BP3974" s="122" t="str">
        <f t="shared" si="532"/>
        <v/>
      </c>
    </row>
    <row r="3975" spans="63:68" ht="20.100000000000001" customHeight="1" x14ac:dyDescent="0.25">
      <c r="BK3975" s="130"/>
      <c r="BL3975" s="130">
        <f t="shared" si="533"/>
        <v>22.047999999998616</v>
      </c>
      <c r="BM3975" s="147">
        <f t="shared" si="534"/>
        <v>2.4924565602967991E-3</v>
      </c>
      <c r="BN3975" s="130">
        <f t="shared" si="535"/>
        <v>6.3273552499379555E-6</v>
      </c>
      <c r="BO3975" s="130">
        <f t="shared" si="531"/>
        <v>6.3273552499379555E-6</v>
      </c>
      <c r="BP3975" s="122" t="str">
        <f t="shared" si="532"/>
        <v/>
      </c>
    </row>
    <row r="3976" spans="63:68" ht="20.100000000000001" customHeight="1" x14ac:dyDescent="0.25">
      <c r="BK3976" s="130"/>
      <c r="BL3976" s="130">
        <f t="shared" si="533"/>
        <v>22.054399999998616</v>
      </c>
      <c r="BM3976" s="147">
        <f t="shared" si="534"/>
        <v>2.4861292050468611E-3</v>
      </c>
      <c r="BN3976" s="130">
        <f t="shared" si="535"/>
        <v>6.3117174317122923E-6</v>
      </c>
      <c r="BO3976" s="130">
        <f t="shared" si="531"/>
        <v>6.3117174317122923E-6</v>
      </c>
      <c r="BP3976" s="122" t="str">
        <f t="shared" si="532"/>
        <v/>
      </c>
    </row>
    <row r="3977" spans="63:68" ht="20.100000000000001" customHeight="1" x14ac:dyDescent="0.25">
      <c r="BK3977" s="130"/>
      <c r="BL3977" s="130">
        <f t="shared" si="533"/>
        <v>22.060799999998615</v>
      </c>
      <c r="BM3977" s="147">
        <f t="shared" si="534"/>
        <v>2.4798174876151488E-3</v>
      </c>
      <c r="BN3977" s="130">
        <f t="shared" si="535"/>
        <v>6.2961169366294693E-6</v>
      </c>
      <c r="BO3977" s="130">
        <f t="shared" si="531"/>
        <v>6.2961169366294693E-6</v>
      </c>
      <c r="BP3977" s="122" t="str">
        <f t="shared" si="532"/>
        <v/>
      </c>
    </row>
    <row r="3978" spans="63:68" ht="20.100000000000001" customHeight="1" x14ac:dyDescent="0.25">
      <c r="BK3978" s="130"/>
      <c r="BL3978" s="130">
        <f t="shared" si="533"/>
        <v>22.067199999998614</v>
      </c>
      <c r="BM3978" s="147">
        <f t="shared" si="534"/>
        <v>2.4735213706785194E-3</v>
      </c>
      <c r="BN3978" s="130">
        <f t="shared" si="535"/>
        <v>6.2805536797739051E-6</v>
      </c>
      <c r="BO3978" s="130">
        <f t="shared" si="531"/>
        <v>6.2805536797739051E-6</v>
      </c>
      <c r="BP3978" s="122" t="str">
        <f t="shared" si="532"/>
        <v/>
      </c>
    </row>
    <row r="3979" spans="63:68" ht="20.100000000000001" customHeight="1" x14ac:dyDescent="0.25">
      <c r="BK3979" s="130"/>
      <c r="BL3979" s="130">
        <f t="shared" si="533"/>
        <v>22.073599999998613</v>
      </c>
      <c r="BM3979" s="147">
        <f t="shared" si="534"/>
        <v>2.4672408169987455E-3</v>
      </c>
      <c r="BN3979" s="130">
        <f t="shared" si="535"/>
        <v>6.2650275764047914E-6</v>
      </c>
      <c r="BO3979" s="130">
        <f t="shared" si="531"/>
        <v>6.2650275764047914E-6</v>
      </c>
      <c r="BP3979" s="122" t="str">
        <f t="shared" si="532"/>
        <v/>
      </c>
    </row>
    <row r="3980" spans="63:68" ht="20.100000000000001" customHeight="1" x14ac:dyDescent="0.25">
      <c r="BK3980" s="130"/>
      <c r="BL3980" s="130">
        <f t="shared" si="533"/>
        <v>22.079999999998613</v>
      </c>
      <c r="BM3980" s="147">
        <f t="shared" si="534"/>
        <v>2.4609757894223407E-3</v>
      </c>
      <c r="BN3980" s="130">
        <f t="shared" si="535"/>
        <v>6.2495385419430831E-6</v>
      </c>
      <c r="BO3980" s="130">
        <f t="shared" si="531"/>
        <v>6.2495385419430831E-6</v>
      </c>
      <c r="BP3980" s="122" t="str">
        <f t="shared" si="532"/>
        <v/>
      </c>
    </row>
    <row r="3981" spans="63:68" ht="20.100000000000001" customHeight="1" x14ac:dyDescent="0.25">
      <c r="BK3981" s="130"/>
      <c r="BL3981" s="130">
        <f t="shared" si="533"/>
        <v>22.086399999998612</v>
      </c>
      <c r="BM3981" s="147">
        <f t="shared" si="534"/>
        <v>2.4547262508803976E-3</v>
      </c>
      <c r="BN3981" s="130">
        <f t="shared" si="535"/>
        <v>6.2340864920074936E-6</v>
      </c>
      <c r="BO3981" s="130">
        <f t="shared" si="531"/>
        <v>6.2340864920074936E-6</v>
      </c>
      <c r="BP3981" s="122" t="str">
        <f t="shared" si="532"/>
        <v/>
      </c>
    </row>
    <row r="3982" spans="63:68" ht="20.100000000000001" customHeight="1" x14ac:dyDescent="0.25">
      <c r="BK3982" s="130"/>
      <c r="BL3982" s="130">
        <f t="shared" si="533"/>
        <v>22.092799999998611</v>
      </c>
      <c r="BM3982" s="147">
        <f t="shared" si="534"/>
        <v>2.4484921643883901E-3</v>
      </c>
      <c r="BN3982" s="130">
        <f t="shared" si="535"/>
        <v>6.2186713424062547E-6</v>
      </c>
      <c r="BO3982" s="130">
        <f t="shared" si="531"/>
        <v>6.2186713424062547E-6</v>
      </c>
      <c r="BP3982" s="122" t="str">
        <f t="shared" si="532"/>
        <v/>
      </c>
    </row>
    <row r="3983" spans="63:68" ht="20.100000000000001" customHeight="1" x14ac:dyDescent="0.25">
      <c r="BK3983" s="130"/>
      <c r="BL3983" s="130">
        <f t="shared" si="533"/>
        <v>22.099199999998611</v>
      </c>
      <c r="BM3983" s="147">
        <f t="shared" si="534"/>
        <v>2.4422734930459838E-3</v>
      </c>
      <c r="BN3983" s="130">
        <f t="shared" si="535"/>
        <v>6.2032930090872435E-6</v>
      </c>
      <c r="BO3983" s="130">
        <f t="shared" si="531"/>
        <v>6.2032930090872435E-6</v>
      </c>
      <c r="BP3983" s="122" t="str">
        <f t="shared" si="532"/>
        <v/>
      </c>
    </row>
    <row r="3984" spans="63:68" ht="20.100000000000001" customHeight="1" x14ac:dyDescent="0.25">
      <c r="BK3984" s="130"/>
      <c r="BL3984" s="130">
        <f t="shared" si="533"/>
        <v>22.10559999999861</v>
      </c>
      <c r="BM3984" s="147">
        <f t="shared" si="534"/>
        <v>2.4360702000368966E-3</v>
      </c>
      <c r="BN3984" s="130">
        <f t="shared" si="535"/>
        <v>6.1879514082195143E-6</v>
      </c>
      <c r="BO3984" s="130">
        <f t="shared" si="531"/>
        <v>6.1879514082195143E-6</v>
      </c>
      <c r="BP3984" s="122" t="str">
        <f t="shared" si="532"/>
        <v/>
      </c>
    </row>
    <row r="3985" spans="63:68" ht="20.100000000000001" customHeight="1" x14ac:dyDescent="0.25">
      <c r="BK3985" s="130"/>
      <c r="BL3985" s="130">
        <f t="shared" si="533"/>
        <v>22.111999999998609</v>
      </c>
      <c r="BM3985" s="147">
        <f t="shared" si="534"/>
        <v>2.4298822486286771E-3</v>
      </c>
      <c r="BN3985" s="130">
        <f t="shared" si="535"/>
        <v>6.1726464561148026E-6</v>
      </c>
      <c r="BO3985" s="130">
        <f t="shared" si="531"/>
        <v>6.1726464561148026E-6</v>
      </c>
      <c r="BP3985" s="122" t="str">
        <f t="shared" si="532"/>
        <v/>
      </c>
    </row>
    <row r="3986" spans="63:68" ht="20.100000000000001" customHeight="1" x14ac:dyDescent="0.25">
      <c r="BK3986" s="130"/>
      <c r="BL3986" s="130">
        <f t="shared" si="533"/>
        <v>22.118399999998609</v>
      </c>
      <c r="BM3986" s="147">
        <f t="shared" si="534"/>
        <v>2.4237096021725623E-3</v>
      </c>
      <c r="BN3986" s="130">
        <f t="shared" si="535"/>
        <v>6.1573780692999493E-6</v>
      </c>
      <c r="BO3986" s="130">
        <f t="shared" ref="BO3986:BO4049" si="536">IF(BM3986&lt;(1-$BK$534),BN3986,"")</f>
        <v>6.1573780692999493E-6</v>
      </c>
      <c r="BP3986" s="122" t="str">
        <f t="shared" ref="BP3986:BP4049" si="537">IF(BM3986&lt;(1-$BK$540),BN3986,"")</f>
        <v/>
      </c>
    </row>
    <row r="3987" spans="63:68" ht="20.100000000000001" customHeight="1" x14ac:dyDescent="0.25">
      <c r="BK3987" s="130"/>
      <c r="BL3987" s="130">
        <f t="shared" ref="BL3987:BL4050" si="538">BL3986+$BO$526</f>
        <v>22.124799999998608</v>
      </c>
      <c r="BM3987" s="147">
        <f t="shared" ref="BM3987:BM4050" si="539">_xlfn.CHISQ.DIST.RT(BL3987,7)</f>
        <v>2.4175522241032623E-3</v>
      </c>
      <c r="BN3987" s="130">
        <f t="shared" ref="BN3987:BN4050" si="540">BM3987-BM3988</f>
        <v>6.1421461644401397E-6</v>
      </c>
      <c r="BO3987" s="130">
        <f t="shared" si="536"/>
        <v>6.1421461644401397E-6</v>
      </c>
      <c r="BP3987" s="122" t="str">
        <f t="shared" si="537"/>
        <v/>
      </c>
    </row>
    <row r="3988" spans="63:68" ht="20.100000000000001" customHeight="1" x14ac:dyDescent="0.25">
      <c r="BK3988" s="130"/>
      <c r="BL3988" s="130">
        <f t="shared" si="538"/>
        <v>22.131199999998607</v>
      </c>
      <c r="BM3988" s="147">
        <f t="shared" si="539"/>
        <v>2.4114100779388222E-3</v>
      </c>
      <c r="BN3988" s="130">
        <f t="shared" si="540"/>
        <v>6.1269506583983176E-6</v>
      </c>
      <c r="BO3988" s="130">
        <f t="shared" si="536"/>
        <v>6.1269506583983176E-6</v>
      </c>
      <c r="BP3988" s="122" t="str">
        <f t="shared" si="537"/>
        <v/>
      </c>
    </row>
    <row r="3989" spans="63:68" ht="20.100000000000001" customHeight="1" x14ac:dyDescent="0.25">
      <c r="BK3989" s="130"/>
      <c r="BL3989" s="130">
        <f t="shared" si="538"/>
        <v>22.137599999998606</v>
      </c>
      <c r="BM3989" s="147">
        <f t="shared" si="539"/>
        <v>2.4052831272804239E-3</v>
      </c>
      <c r="BN3989" s="130">
        <f t="shared" si="540"/>
        <v>6.1117914682260778E-6</v>
      </c>
      <c r="BO3989" s="130">
        <f t="shared" si="536"/>
        <v>6.1117914682260778E-6</v>
      </c>
      <c r="BP3989" s="122" t="str">
        <f t="shared" si="537"/>
        <v/>
      </c>
    </row>
    <row r="3990" spans="63:68" ht="20.100000000000001" customHeight="1" x14ac:dyDescent="0.25">
      <c r="BK3990" s="130"/>
      <c r="BL3990" s="130">
        <f t="shared" si="538"/>
        <v>22.143999999998606</v>
      </c>
      <c r="BM3990" s="147">
        <f t="shared" si="539"/>
        <v>2.3991713358121978E-3</v>
      </c>
      <c r="BN3990" s="130">
        <f t="shared" si="540"/>
        <v>6.0966685111159616E-6</v>
      </c>
      <c r="BO3990" s="130">
        <f t="shared" si="536"/>
        <v>6.0966685111159616E-6</v>
      </c>
      <c r="BP3990" s="122" t="str">
        <f t="shared" si="537"/>
        <v/>
      </c>
    </row>
    <row r="3991" spans="63:68" ht="20.100000000000001" customHeight="1" x14ac:dyDescent="0.25">
      <c r="BK3991" s="130"/>
      <c r="BL3991" s="130">
        <f t="shared" si="538"/>
        <v>22.150399999998605</v>
      </c>
      <c r="BM3991" s="147">
        <f t="shared" si="539"/>
        <v>2.3930746673010818E-3</v>
      </c>
      <c r="BN3991" s="130">
        <f t="shared" si="540"/>
        <v>6.0815817044769169E-6</v>
      </c>
      <c r="BO3991" s="130">
        <f t="shared" si="536"/>
        <v>6.0815817044769169E-6</v>
      </c>
      <c r="BP3991" s="122" t="str">
        <f t="shared" si="537"/>
        <v/>
      </c>
    </row>
    <row r="3992" spans="63:68" ht="20.100000000000001" customHeight="1" x14ac:dyDescent="0.25">
      <c r="BK3992" s="130"/>
      <c r="BL3992" s="130">
        <f t="shared" si="538"/>
        <v>22.156799999998604</v>
      </c>
      <c r="BM3992" s="147">
        <f t="shared" si="539"/>
        <v>2.3869930855966049E-3</v>
      </c>
      <c r="BN3992" s="130">
        <f t="shared" si="540"/>
        <v>6.0665309658575368E-6</v>
      </c>
      <c r="BO3992" s="130">
        <f t="shared" si="536"/>
        <v>6.0665309658575368E-6</v>
      </c>
      <c r="BP3992" s="122" t="str">
        <f t="shared" si="537"/>
        <v/>
      </c>
    </row>
    <row r="3993" spans="63:68" ht="20.100000000000001" customHeight="1" x14ac:dyDescent="0.25">
      <c r="BK3993" s="130"/>
      <c r="BL3993" s="130">
        <f t="shared" si="538"/>
        <v>22.163199999998604</v>
      </c>
      <c r="BM3993" s="147">
        <f t="shared" si="539"/>
        <v>2.3809265546307474E-3</v>
      </c>
      <c r="BN3993" s="130">
        <f t="shared" si="540"/>
        <v>6.0515162130119794E-6</v>
      </c>
      <c r="BO3993" s="130">
        <f t="shared" si="536"/>
        <v>6.0515162130119794E-6</v>
      </c>
      <c r="BP3993" s="122" t="str">
        <f t="shared" si="537"/>
        <v/>
      </c>
    </row>
    <row r="3994" spans="63:68" ht="20.100000000000001" customHeight="1" x14ac:dyDescent="0.25">
      <c r="BK3994" s="130"/>
      <c r="BL3994" s="130">
        <f t="shared" si="538"/>
        <v>22.169599999998603</v>
      </c>
      <c r="BM3994" s="147">
        <f t="shared" si="539"/>
        <v>2.3748750384177354E-3</v>
      </c>
      <c r="BN3994" s="130">
        <f t="shared" si="540"/>
        <v>6.0365373638435887E-6</v>
      </c>
      <c r="BO3994" s="130">
        <f t="shared" si="536"/>
        <v>6.0365373638435887E-6</v>
      </c>
      <c r="BP3994" s="122" t="str">
        <f t="shared" si="537"/>
        <v/>
      </c>
    </row>
    <row r="3995" spans="63:68" ht="20.100000000000001" customHeight="1" x14ac:dyDescent="0.25">
      <c r="BK3995" s="130"/>
      <c r="BL3995" s="130">
        <f t="shared" si="538"/>
        <v>22.175999999998602</v>
      </c>
      <c r="BM3995" s="147">
        <f t="shared" si="539"/>
        <v>2.3688385010538918E-3</v>
      </c>
      <c r="BN3995" s="130">
        <f t="shared" si="540"/>
        <v>6.0215943364565032E-6</v>
      </c>
      <c r="BO3995" s="130">
        <f t="shared" si="536"/>
        <v>6.0215943364565032E-6</v>
      </c>
      <c r="BP3995" s="122" t="str">
        <f t="shared" si="537"/>
        <v/>
      </c>
    </row>
    <row r="3996" spans="63:68" ht="20.100000000000001" customHeight="1" x14ac:dyDescent="0.25">
      <c r="BK3996" s="130"/>
      <c r="BL3996" s="130">
        <f t="shared" si="538"/>
        <v>22.182399999998601</v>
      </c>
      <c r="BM3996" s="147">
        <f t="shared" si="539"/>
        <v>2.3628169067174353E-3</v>
      </c>
      <c r="BN3996" s="130">
        <f t="shared" si="540"/>
        <v>6.0066870491049147E-6</v>
      </c>
      <c r="BO3996" s="130">
        <f t="shared" si="536"/>
        <v>6.0066870491049147E-6</v>
      </c>
      <c r="BP3996" s="122" t="str">
        <f t="shared" si="537"/>
        <v/>
      </c>
    </row>
    <row r="3997" spans="63:68" ht="20.100000000000001" customHeight="1" x14ac:dyDescent="0.25">
      <c r="BK3997" s="130"/>
      <c r="BL3997" s="130">
        <f t="shared" si="538"/>
        <v>22.188799999998601</v>
      </c>
      <c r="BM3997" s="147">
        <f t="shared" si="539"/>
        <v>2.3568102196683304E-3</v>
      </c>
      <c r="BN3997" s="130">
        <f t="shared" si="540"/>
        <v>5.9918154202316665E-6</v>
      </c>
      <c r="BO3997" s="130">
        <f t="shared" si="536"/>
        <v>5.9918154202316665E-6</v>
      </c>
      <c r="BP3997" s="122" t="str">
        <f t="shared" si="537"/>
        <v/>
      </c>
    </row>
    <row r="3998" spans="63:68" ht="20.100000000000001" customHeight="1" x14ac:dyDescent="0.25">
      <c r="BK3998" s="130"/>
      <c r="BL3998" s="130">
        <f t="shared" si="538"/>
        <v>22.1951999999986</v>
      </c>
      <c r="BM3998" s="147">
        <f t="shared" si="539"/>
        <v>2.3508184042480987E-3</v>
      </c>
      <c r="BN3998" s="130">
        <f t="shared" si="540"/>
        <v>5.9769793684435329E-6</v>
      </c>
      <c r="BO3998" s="130">
        <f t="shared" si="536"/>
        <v>5.9769793684435329E-6</v>
      </c>
      <c r="BP3998" s="122" t="str">
        <f t="shared" si="537"/>
        <v/>
      </c>
    </row>
    <row r="3999" spans="63:68" ht="20.100000000000001" customHeight="1" x14ac:dyDescent="0.25">
      <c r="BK3999" s="130"/>
      <c r="BL3999" s="130">
        <f t="shared" si="538"/>
        <v>22.201599999998599</v>
      </c>
      <c r="BM3999" s="147">
        <f t="shared" si="539"/>
        <v>2.3448414248796552E-3</v>
      </c>
      <c r="BN3999" s="130">
        <f t="shared" si="540"/>
        <v>5.962178812541144E-6</v>
      </c>
      <c r="BO3999" s="130">
        <f t="shared" si="536"/>
        <v>5.962178812541144E-6</v>
      </c>
      <c r="BP3999" s="122" t="str">
        <f t="shared" si="537"/>
        <v/>
      </c>
    </row>
    <row r="4000" spans="63:68" ht="20.100000000000001" customHeight="1" x14ac:dyDescent="0.25">
      <c r="BK4000" s="130"/>
      <c r="BL4000" s="130">
        <f t="shared" si="538"/>
        <v>22.207999999998599</v>
      </c>
      <c r="BM4000" s="147">
        <f t="shared" si="539"/>
        <v>2.338879246067114E-3</v>
      </c>
      <c r="BN4000" s="130">
        <f t="shared" si="540"/>
        <v>5.94741367146304E-6</v>
      </c>
      <c r="BO4000" s="130">
        <f t="shared" si="536"/>
        <v>5.94741367146304E-6</v>
      </c>
      <c r="BP4000" s="122" t="str">
        <f t="shared" si="537"/>
        <v/>
      </c>
    </row>
    <row r="4001" spans="63:68" ht="20.100000000000001" customHeight="1" x14ac:dyDescent="0.25">
      <c r="BK4001" s="130"/>
      <c r="BL4001" s="130">
        <f t="shared" si="538"/>
        <v>22.214399999998598</v>
      </c>
      <c r="BM4001" s="147">
        <f t="shared" si="539"/>
        <v>2.332931832395651E-3</v>
      </c>
      <c r="BN4001" s="130">
        <f t="shared" si="540"/>
        <v>5.9326838643615661E-6</v>
      </c>
      <c r="BO4001" s="130">
        <f t="shared" si="536"/>
        <v>5.9326838643615661E-6</v>
      </c>
      <c r="BP4001" s="122" t="str">
        <f t="shared" si="537"/>
        <v/>
      </c>
    </row>
    <row r="4002" spans="63:68" ht="20.100000000000001" customHeight="1" x14ac:dyDescent="0.25">
      <c r="BK4002" s="130"/>
      <c r="BL4002" s="130">
        <f t="shared" si="538"/>
        <v>22.220799999998597</v>
      </c>
      <c r="BM4002" s="147">
        <f t="shared" si="539"/>
        <v>2.3269991485312894E-3</v>
      </c>
      <c r="BN4002" s="130">
        <f t="shared" si="540"/>
        <v>5.9179893105222071E-6</v>
      </c>
      <c r="BO4002" s="130">
        <f t="shared" si="536"/>
        <v>5.9179893105222071E-6</v>
      </c>
      <c r="BP4002" s="122" t="str">
        <f t="shared" si="537"/>
        <v/>
      </c>
    </row>
    <row r="4003" spans="63:68" ht="20.100000000000001" customHeight="1" x14ac:dyDescent="0.25">
      <c r="BK4003" s="130"/>
      <c r="BL4003" s="130">
        <f t="shared" si="538"/>
        <v>22.227199999998597</v>
      </c>
      <c r="BM4003" s="147">
        <f t="shared" si="539"/>
        <v>2.3210811592207672E-3</v>
      </c>
      <c r="BN4003" s="130">
        <f t="shared" si="540"/>
        <v>5.9033299294316763E-6</v>
      </c>
      <c r="BO4003" s="130">
        <f t="shared" si="536"/>
        <v>5.9033299294316763E-6</v>
      </c>
      <c r="BP4003" s="122" t="str">
        <f t="shared" si="537"/>
        <v/>
      </c>
    </row>
    <row r="4004" spans="63:68" ht="20.100000000000001" customHeight="1" x14ac:dyDescent="0.25">
      <c r="BK4004" s="130"/>
      <c r="BL4004" s="130">
        <f t="shared" si="538"/>
        <v>22.233599999998596</v>
      </c>
      <c r="BM4004" s="147">
        <f t="shared" si="539"/>
        <v>2.3151778292913355E-3</v>
      </c>
      <c r="BN4004" s="130">
        <f t="shared" si="540"/>
        <v>5.8887056407410515E-6</v>
      </c>
      <c r="BO4004" s="130">
        <f t="shared" si="536"/>
        <v>5.8887056407410515E-6</v>
      </c>
      <c r="BP4004" s="122" t="str">
        <f t="shared" si="537"/>
        <v/>
      </c>
    </row>
    <row r="4005" spans="63:68" ht="20.100000000000001" customHeight="1" x14ac:dyDescent="0.25">
      <c r="BK4005" s="130"/>
      <c r="BL4005" s="130">
        <f t="shared" si="538"/>
        <v>22.239999999998595</v>
      </c>
      <c r="BM4005" s="147">
        <f t="shared" si="539"/>
        <v>2.3092891236505945E-3</v>
      </c>
      <c r="BN4005" s="130">
        <f t="shared" si="540"/>
        <v>5.874116364258837E-6</v>
      </c>
      <c r="BO4005" s="130">
        <f t="shared" si="536"/>
        <v>5.874116364258837E-6</v>
      </c>
      <c r="BP4005" s="122" t="str">
        <f t="shared" si="537"/>
        <v/>
      </c>
    </row>
    <row r="4006" spans="63:68" ht="20.100000000000001" customHeight="1" x14ac:dyDescent="0.25">
      <c r="BK4006" s="130"/>
      <c r="BL4006" s="130">
        <f t="shared" si="538"/>
        <v>22.246399999998594</v>
      </c>
      <c r="BM4006" s="147">
        <f t="shared" si="539"/>
        <v>2.3034150072863357E-3</v>
      </c>
      <c r="BN4006" s="130">
        <f t="shared" si="540"/>
        <v>5.8595620199843566E-6</v>
      </c>
      <c r="BO4006" s="130">
        <f t="shared" si="536"/>
        <v>5.8595620199843566E-6</v>
      </c>
      <c r="BP4006" s="122" t="str">
        <f t="shared" si="537"/>
        <v/>
      </c>
    </row>
    <row r="4007" spans="63:68" ht="20.100000000000001" customHeight="1" x14ac:dyDescent="0.25">
      <c r="BK4007" s="130"/>
      <c r="BL4007" s="130">
        <f t="shared" si="538"/>
        <v>22.252799999998594</v>
      </c>
      <c r="BM4007" s="147">
        <f t="shared" si="539"/>
        <v>2.2975554452663513E-3</v>
      </c>
      <c r="BN4007" s="130">
        <f t="shared" si="540"/>
        <v>5.8450425280769623E-6</v>
      </c>
      <c r="BO4007" s="130">
        <f t="shared" si="536"/>
        <v>5.8450425280769623E-6</v>
      </c>
      <c r="BP4007" s="122" t="str">
        <f t="shared" si="537"/>
        <v/>
      </c>
    </row>
    <row r="4008" spans="63:68" ht="20.100000000000001" customHeight="1" x14ac:dyDescent="0.25">
      <c r="BK4008" s="130"/>
      <c r="BL4008" s="130">
        <f t="shared" si="538"/>
        <v>22.259199999998593</v>
      </c>
      <c r="BM4008" s="147">
        <f t="shared" si="539"/>
        <v>2.2917104027382743E-3</v>
      </c>
      <c r="BN4008" s="130">
        <f t="shared" si="540"/>
        <v>5.8305578088616722E-6</v>
      </c>
      <c r="BO4008" s="130">
        <f t="shared" si="536"/>
        <v>5.8305578088616722E-6</v>
      </c>
      <c r="BP4008" s="122" t="str">
        <f t="shared" si="537"/>
        <v/>
      </c>
    </row>
    <row r="4009" spans="63:68" ht="20.100000000000001" customHeight="1" x14ac:dyDescent="0.25">
      <c r="BK4009" s="130"/>
      <c r="BL4009" s="130">
        <f t="shared" si="538"/>
        <v>22.265599999998592</v>
      </c>
      <c r="BM4009" s="147">
        <f t="shared" si="539"/>
        <v>2.2858798449294127E-3</v>
      </c>
      <c r="BN4009" s="130">
        <f t="shared" si="540"/>
        <v>5.8161077828504208E-6</v>
      </c>
      <c r="BO4009" s="130">
        <f t="shared" si="536"/>
        <v>5.8161077828504208E-6</v>
      </c>
      <c r="BP4009" s="122" t="str">
        <f t="shared" si="537"/>
        <v/>
      </c>
    </row>
    <row r="4010" spans="63:68" ht="20.100000000000001" customHeight="1" x14ac:dyDescent="0.25">
      <c r="BK4010" s="130"/>
      <c r="BL4010" s="130">
        <f t="shared" si="538"/>
        <v>22.271999999998592</v>
      </c>
      <c r="BM4010" s="147">
        <f t="shared" si="539"/>
        <v>2.2800637371465622E-3</v>
      </c>
      <c r="BN4010" s="130">
        <f t="shared" si="540"/>
        <v>5.8016923707060637E-6</v>
      </c>
      <c r="BO4010" s="130">
        <f t="shared" si="536"/>
        <v>5.8016923707060637E-6</v>
      </c>
      <c r="BP4010" s="122" t="str">
        <f t="shared" si="537"/>
        <v/>
      </c>
    </row>
    <row r="4011" spans="63:68" ht="20.100000000000001" customHeight="1" x14ac:dyDescent="0.25">
      <c r="BK4011" s="130"/>
      <c r="BL4011" s="130">
        <f t="shared" si="538"/>
        <v>22.278399999998591</v>
      </c>
      <c r="BM4011" s="147">
        <f t="shared" si="539"/>
        <v>2.2742620447758562E-3</v>
      </c>
      <c r="BN4011" s="130">
        <f t="shared" si="540"/>
        <v>5.7873114932801076E-6</v>
      </c>
      <c r="BO4011" s="130">
        <f t="shared" si="536"/>
        <v>5.7873114932801076E-6</v>
      </c>
      <c r="BP4011" s="122" t="str">
        <f t="shared" si="537"/>
        <v/>
      </c>
    </row>
    <row r="4012" spans="63:68" ht="20.100000000000001" customHeight="1" x14ac:dyDescent="0.25">
      <c r="BK4012" s="130"/>
      <c r="BL4012" s="130">
        <f t="shared" si="538"/>
        <v>22.28479999999859</v>
      </c>
      <c r="BM4012" s="147">
        <f t="shared" si="539"/>
        <v>2.2684747332825761E-3</v>
      </c>
      <c r="BN4012" s="130">
        <f t="shared" si="540"/>
        <v>5.7729650715684748E-6</v>
      </c>
      <c r="BO4012" s="130">
        <f t="shared" si="536"/>
        <v>5.7729650715684748E-6</v>
      </c>
      <c r="BP4012" s="122" t="str">
        <f t="shared" si="537"/>
        <v/>
      </c>
    </row>
    <row r="4013" spans="63:68" ht="20.100000000000001" customHeight="1" x14ac:dyDescent="0.25">
      <c r="BK4013" s="130"/>
      <c r="BL4013" s="130">
        <f t="shared" si="538"/>
        <v>22.291199999998589</v>
      </c>
      <c r="BM4013" s="147">
        <f t="shared" si="539"/>
        <v>2.2627017682110076E-3</v>
      </c>
      <c r="BN4013" s="130">
        <f t="shared" si="540"/>
        <v>5.7586530267579074E-6</v>
      </c>
      <c r="BO4013" s="130">
        <f t="shared" si="536"/>
        <v>5.7586530267579074E-6</v>
      </c>
      <c r="BP4013" s="122" t="str">
        <f t="shared" si="537"/>
        <v/>
      </c>
    </row>
    <row r="4014" spans="63:68" ht="20.100000000000001" customHeight="1" x14ac:dyDescent="0.25">
      <c r="BK4014" s="130"/>
      <c r="BL4014" s="130">
        <f t="shared" si="538"/>
        <v>22.297599999998589</v>
      </c>
      <c r="BM4014" s="147">
        <f t="shared" si="539"/>
        <v>2.2569431151842497E-3</v>
      </c>
      <c r="BN4014" s="130">
        <f t="shared" si="540"/>
        <v>5.7443752802012471E-6</v>
      </c>
      <c r="BO4014" s="130">
        <f t="shared" si="536"/>
        <v>5.7443752802012471E-6</v>
      </c>
      <c r="BP4014" s="122" t="str">
        <f t="shared" si="537"/>
        <v/>
      </c>
    </row>
    <row r="4015" spans="63:68" ht="20.100000000000001" customHeight="1" x14ac:dyDescent="0.25">
      <c r="BK4015" s="130"/>
      <c r="BL4015" s="130">
        <f t="shared" si="538"/>
        <v>22.303999999998588</v>
      </c>
      <c r="BM4015" s="147">
        <f t="shared" si="539"/>
        <v>2.2511987399040484E-3</v>
      </c>
      <c r="BN4015" s="130">
        <f t="shared" si="540"/>
        <v>5.7301317534052924E-6</v>
      </c>
      <c r="BO4015" s="130">
        <f t="shared" si="536"/>
        <v>5.7301317534052924E-6</v>
      </c>
      <c r="BP4015" s="122" t="str">
        <f t="shared" si="537"/>
        <v/>
      </c>
    </row>
    <row r="4016" spans="63:68" ht="20.100000000000001" customHeight="1" x14ac:dyDescent="0.25">
      <c r="BK4016" s="130"/>
      <c r="BL4016" s="130">
        <f t="shared" si="538"/>
        <v>22.310399999998587</v>
      </c>
      <c r="BM4016" s="147">
        <f t="shared" si="539"/>
        <v>2.2454686081506432E-3</v>
      </c>
      <c r="BN4016" s="130">
        <f t="shared" si="540"/>
        <v>5.7159223680542173E-6</v>
      </c>
      <c r="BO4016" s="130">
        <f t="shared" si="536"/>
        <v>5.7159223680542173E-6</v>
      </c>
      <c r="BP4016" s="122" t="str">
        <f t="shared" si="537"/>
        <v/>
      </c>
    </row>
    <row r="4017" spans="63:68" ht="20.100000000000001" customHeight="1" x14ac:dyDescent="0.25">
      <c r="BK4017" s="130"/>
      <c r="BL4017" s="130">
        <f t="shared" si="538"/>
        <v>22.316799999998587</v>
      </c>
      <c r="BM4017" s="147">
        <f t="shared" si="539"/>
        <v>2.2397526857825889E-3</v>
      </c>
      <c r="BN4017" s="130">
        <f t="shared" si="540"/>
        <v>5.7017470460087039E-6</v>
      </c>
      <c r="BO4017" s="130">
        <f t="shared" si="536"/>
        <v>5.7017470460087039E-6</v>
      </c>
      <c r="BP4017" s="122" t="str">
        <f t="shared" si="537"/>
        <v/>
      </c>
    </row>
    <row r="4018" spans="63:68" ht="20.100000000000001" customHeight="1" x14ac:dyDescent="0.25">
      <c r="BK4018" s="130"/>
      <c r="BL4018" s="130">
        <f t="shared" si="538"/>
        <v>22.323199999998586</v>
      </c>
      <c r="BM4018" s="147">
        <f t="shared" si="539"/>
        <v>2.2340509387365802E-3</v>
      </c>
      <c r="BN4018" s="130">
        <f t="shared" si="540"/>
        <v>5.6876057092729825E-6</v>
      </c>
      <c r="BO4018" s="130">
        <f t="shared" si="536"/>
        <v>5.6876057092729825E-6</v>
      </c>
      <c r="BP4018" s="122" t="str">
        <f t="shared" si="537"/>
        <v/>
      </c>
    </row>
    <row r="4019" spans="63:68" ht="20.100000000000001" customHeight="1" x14ac:dyDescent="0.25">
      <c r="BK4019" s="130"/>
      <c r="BL4019" s="130">
        <f t="shared" si="538"/>
        <v>22.329599999998585</v>
      </c>
      <c r="BM4019" s="147">
        <f t="shared" si="539"/>
        <v>2.2283633330273073E-3</v>
      </c>
      <c r="BN4019" s="130">
        <f t="shared" si="540"/>
        <v>5.6734982800421031E-6</v>
      </c>
      <c r="BO4019" s="130">
        <f t="shared" si="536"/>
        <v>5.6734982800421031E-6</v>
      </c>
      <c r="BP4019" s="122" t="str">
        <f t="shared" si="537"/>
        <v/>
      </c>
    </row>
    <row r="4020" spans="63:68" ht="20.100000000000001" customHeight="1" x14ac:dyDescent="0.25">
      <c r="BK4020" s="130"/>
      <c r="BL4020" s="130">
        <f t="shared" si="538"/>
        <v>22.335999999998585</v>
      </c>
      <c r="BM4020" s="147">
        <f t="shared" si="539"/>
        <v>2.2226898347472651E-3</v>
      </c>
      <c r="BN4020" s="130">
        <f t="shared" si="540"/>
        <v>5.6594246806607358E-6</v>
      </c>
      <c r="BO4020" s="130">
        <f t="shared" si="536"/>
        <v>5.6594246806607358E-6</v>
      </c>
      <c r="BP4020" s="122" t="str">
        <f t="shared" si="537"/>
        <v/>
      </c>
    </row>
    <row r="4021" spans="63:68" ht="20.100000000000001" customHeight="1" x14ac:dyDescent="0.25">
      <c r="BK4021" s="130"/>
      <c r="BL4021" s="130">
        <f t="shared" si="538"/>
        <v>22.342399999998584</v>
      </c>
      <c r="BM4021" s="147">
        <f t="shared" si="539"/>
        <v>2.2170304100666044E-3</v>
      </c>
      <c r="BN4021" s="130">
        <f t="shared" si="540"/>
        <v>5.6453848336578648E-6</v>
      </c>
      <c r="BO4021" s="130">
        <f t="shared" si="536"/>
        <v>5.6453848336578648E-6</v>
      </c>
      <c r="BP4021" s="122" t="str">
        <f t="shared" si="537"/>
        <v/>
      </c>
    </row>
    <row r="4022" spans="63:68" ht="20.100000000000001" customHeight="1" x14ac:dyDescent="0.25">
      <c r="BK4022" s="130"/>
      <c r="BL4022" s="130">
        <f t="shared" si="538"/>
        <v>22.348799999998583</v>
      </c>
      <c r="BM4022" s="147">
        <f t="shared" si="539"/>
        <v>2.2113850252329465E-3</v>
      </c>
      <c r="BN4022" s="130">
        <f t="shared" si="540"/>
        <v>5.631378661704288E-6</v>
      </c>
      <c r="BO4022" s="130">
        <f t="shared" si="536"/>
        <v>5.631378661704288E-6</v>
      </c>
      <c r="BP4022" s="122" t="str">
        <f t="shared" si="537"/>
        <v/>
      </c>
    </row>
    <row r="4023" spans="63:68" ht="20.100000000000001" customHeight="1" x14ac:dyDescent="0.25">
      <c r="BK4023" s="130"/>
      <c r="BL4023" s="130">
        <f t="shared" si="538"/>
        <v>22.355199999998582</v>
      </c>
      <c r="BM4023" s="147">
        <f t="shared" si="539"/>
        <v>2.2057536465712423E-3</v>
      </c>
      <c r="BN4023" s="130">
        <f t="shared" si="540"/>
        <v>5.6174060876611892E-6</v>
      </c>
      <c r="BO4023" s="130">
        <f t="shared" si="536"/>
        <v>5.6174060876611892E-6</v>
      </c>
      <c r="BP4023" s="122" t="str">
        <f t="shared" si="537"/>
        <v/>
      </c>
    </row>
    <row r="4024" spans="63:68" ht="20.100000000000001" customHeight="1" x14ac:dyDescent="0.25">
      <c r="BK4024" s="130"/>
      <c r="BL4024" s="130">
        <f t="shared" si="538"/>
        <v>22.361599999998582</v>
      </c>
      <c r="BM4024" s="147">
        <f t="shared" si="539"/>
        <v>2.2001362404835811E-3</v>
      </c>
      <c r="BN4024" s="130">
        <f t="shared" si="540"/>
        <v>5.6034670345311323E-6</v>
      </c>
      <c r="BO4024" s="130">
        <f t="shared" si="536"/>
        <v>5.6034670345311323E-6</v>
      </c>
      <c r="BP4024" s="122" t="str">
        <f t="shared" si="537"/>
        <v/>
      </c>
    </row>
    <row r="4025" spans="63:68" ht="20.100000000000001" customHeight="1" x14ac:dyDescent="0.25">
      <c r="BK4025" s="130"/>
      <c r="BL4025" s="130">
        <f t="shared" si="538"/>
        <v>22.367999999998581</v>
      </c>
      <c r="BM4025" s="147">
        <f t="shared" si="539"/>
        <v>2.1945327734490499E-3</v>
      </c>
      <c r="BN4025" s="130">
        <f t="shared" si="540"/>
        <v>5.5895614255088016E-6</v>
      </c>
      <c r="BO4025" s="130">
        <f t="shared" si="536"/>
        <v>5.5895614255088016E-6</v>
      </c>
      <c r="BP4025" s="122" t="str">
        <f t="shared" si="537"/>
        <v/>
      </c>
    </row>
    <row r="4026" spans="63:68" ht="20.100000000000001" customHeight="1" x14ac:dyDescent="0.25">
      <c r="BK4026" s="130"/>
      <c r="BL4026" s="130">
        <f t="shared" si="538"/>
        <v>22.37439999999858</v>
      </c>
      <c r="BM4026" s="147">
        <f t="shared" si="539"/>
        <v>2.1889432120235411E-3</v>
      </c>
      <c r="BN4026" s="130">
        <f t="shared" si="540"/>
        <v>5.5756891839220217E-6</v>
      </c>
      <c r="BO4026" s="130">
        <f t="shared" si="536"/>
        <v>5.5756891839220217E-6</v>
      </c>
      <c r="BP4026" s="122" t="str">
        <f t="shared" si="537"/>
        <v/>
      </c>
    </row>
    <row r="4027" spans="63:68" ht="20.100000000000001" customHeight="1" x14ac:dyDescent="0.25">
      <c r="BK4027" s="130"/>
      <c r="BL4027" s="130">
        <f t="shared" si="538"/>
        <v>22.38079999999858</v>
      </c>
      <c r="BM4027" s="147">
        <f t="shared" si="539"/>
        <v>2.1833675228396191E-3</v>
      </c>
      <c r="BN4027" s="130">
        <f t="shared" si="540"/>
        <v>5.5618502332916049E-6</v>
      </c>
      <c r="BO4027" s="130">
        <f t="shared" si="536"/>
        <v>5.5618502332916049E-6</v>
      </c>
      <c r="BP4027" s="122" t="str">
        <f t="shared" si="537"/>
        <v/>
      </c>
    </row>
    <row r="4028" spans="63:68" ht="20.100000000000001" customHeight="1" x14ac:dyDescent="0.25">
      <c r="BK4028" s="130"/>
      <c r="BL4028" s="130">
        <f t="shared" si="538"/>
        <v>22.387199999998579</v>
      </c>
      <c r="BM4028" s="147">
        <f t="shared" si="539"/>
        <v>2.1778056726063275E-3</v>
      </c>
      <c r="BN4028" s="130">
        <f t="shared" si="540"/>
        <v>5.5480444972845142E-6</v>
      </c>
      <c r="BO4028" s="130">
        <f t="shared" si="536"/>
        <v>5.5480444972845142E-6</v>
      </c>
      <c r="BP4028" s="122" t="str">
        <f t="shared" si="537"/>
        <v/>
      </c>
    </row>
    <row r="4029" spans="63:68" ht="20.100000000000001" customHeight="1" x14ac:dyDescent="0.25">
      <c r="BK4029" s="130"/>
      <c r="BL4029" s="130">
        <f t="shared" si="538"/>
        <v>22.393599999998578</v>
      </c>
      <c r="BM4029" s="147">
        <f t="shared" si="539"/>
        <v>2.172257628109043E-3</v>
      </c>
      <c r="BN4029" s="130">
        <f t="shared" si="540"/>
        <v>5.5342718997442204E-6</v>
      </c>
      <c r="BO4029" s="130">
        <f t="shared" si="536"/>
        <v>5.5342718997442204E-6</v>
      </c>
      <c r="BP4029" s="122" t="str">
        <f t="shared" si="537"/>
        <v/>
      </c>
    </row>
    <row r="4030" spans="63:68" ht="20.100000000000001" customHeight="1" x14ac:dyDescent="0.25">
      <c r="BK4030" s="130"/>
      <c r="BL4030" s="130">
        <f t="shared" si="538"/>
        <v>22.399999999998577</v>
      </c>
      <c r="BM4030" s="147">
        <f t="shared" si="539"/>
        <v>2.1667233562092988E-3</v>
      </c>
      <c r="BN4030" s="130">
        <f t="shared" si="540"/>
        <v>5.5205323646603452E-6</v>
      </c>
      <c r="BO4030" s="130">
        <f t="shared" si="536"/>
        <v>5.5205323646603452E-6</v>
      </c>
      <c r="BP4030" s="122" t="str">
        <f t="shared" si="537"/>
        <v/>
      </c>
    </row>
    <row r="4031" spans="63:68" ht="20.100000000000001" customHeight="1" x14ac:dyDescent="0.25">
      <c r="BK4031" s="130"/>
      <c r="BL4031" s="130">
        <f t="shared" si="538"/>
        <v>22.406399999998577</v>
      </c>
      <c r="BM4031" s="147">
        <f t="shared" si="539"/>
        <v>2.1612028238446384E-3</v>
      </c>
      <c r="BN4031" s="130">
        <f t="shared" si="540"/>
        <v>5.5068258162063906E-6</v>
      </c>
      <c r="BO4031" s="130">
        <f t="shared" si="536"/>
        <v>5.5068258162063906E-6</v>
      </c>
      <c r="BP4031" s="122" t="str">
        <f t="shared" si="537"/>
        <v/>
      </c>
    </row>
    <row r="4032" spans="63:68" ht="20.100000000000001" customHeight="1" x14ac:dyDescent="0.25">
      <c r="BK4032" s="130"/>
      <c r="BL4032" s="130">
        <f t="shared" si="538"/>
        <v>22.412799999998576</v>
      </c>
      <c r="BM4032" s="147">
        <f t="shared" si="539"/>
        <v>2.155695998028432E-3</v>
      </c>
      <c r="BN4032" s="130">
        <f t="shared" si="540"/>
        <v>5.4931521787033102E-6</v>
      </c>
      <c r="BO4032" s="130">
        <f t="shared" si="536"/>
        <v>5.4931521787033102E-6</v>
      </c>
      <c r="BP4032" s="122" t="str">
        <f t="shared" si="537"/>
        <v/>
      </c>
    </row>
    <row r="4033" spans="63:68" ht="20.100000000000001" customHeight="1" x14ac:dyDescent="0.25">
      <c r="BK4033" s="130"/>
      <c r="BL4033" s="130">
        <f t="shared" si="538"/>
        <v>22.419199999998575</v>
      </c>
      <c r="BM4033" s="147">
        <f t="shared" si="539"/>
        <v>2.1502028458497287E-3</v>
      </c>
      <c r="BN4033" s="130">
        <f t="shared" si="540"/>
        <v>5.4795113766355555E-6</v>
      </c>
      <c r="BO4033" s="130">
        <f t="shared" si="536"/>
        <v>5.4795113766355555E-6</v>
      </c>
      <c r="BP4033" s="122" t="str">
        <f t="shared" si="537"/>
        <v/>
      </c>
    </row>
    <row r="4034" spans="63:68" ht="20.100000000000001" customHeight="1" x14ac:dyDescent="0.25">
      <c r="BK4034" s="130"/>
      <c r="BL4034" s="130">
        <f t="shared" si="538"/>
        <v>22.425599999998575</v>
      </c>
      <c r="BM4034" s="147">
        <f t="shared" si="539"/>
        <v>2.1447233344730932E-3</v>
      </c>
      <c r="BN4034" s="130">
        <f t="shared" si="540"/>
        <v>5.4659033346584479E-6</v>
      </c>
      <c r="BO4034" s="130">
        <f t="shared" si="536"/>
        <v>5.4659033346584479E-6</v>
      </c>
      <c r="BP4034" s="122" t="str">
        <f t="shared" si="537"/>
        <v/>
      </c>
    </row>
    <row r="4035" spans="63:68" ht="20.100000000000001" customHeight="1" x14ac:dyDescent="0.25">
      <c r="BK4035" s="130"/>
      <c r="BL4035" s="130">
        <f t="shared" si="538"/>
        <v>22.431999999998574</v>
      </c>
      <c r="BM4035" s="147">
        <f t="shared" si="539"/>
        <v>2.1392574311384347E-3</v>
      </c>
      <c r="BN4035" s="130">
        <f t="shared" si="540"/>
        <v>5.4523279775843016E-6</v>
      </c>
      <c r="BO4035" s="130">
        <f t="shared" si="536"/>
        <v>5.4523279775843016E-6</v>
      </c>
      <c r="BP4035" s="122" t="str">
        <f t="shared" si="537"/>
        <v/>
      </c>
    </row>
    <row r="4036" spans="63:68" ht="20.100000000000001" customHeight="1" x14ac:dyDescent="0.25">
      <c r="BK4036" s="130"/>
      <c r="BL4036" s="130">
        <f t="shared" si="538"/>
        <v>22.438399999998573</v>
      </c>
      <c r="BM4036" s="147">
        <f t="shared" si="539"/>
        <v>2.1338051031608504E-3</v>
      </c>
      <c r="BN4036" s="130">
        <f t="shared" si="540"/>
        <v>5.4387852303819893E-6</v>
      </c>
      <c r="BO4036" s="130">
        <f t="shared" si="536"/>
        <v>5.4387852303819893E-6</v>
      </c>
      <c r="BP4036" s="122" t="str">
        <f t="shared" si="537"/>
        <v/>
      </c>
    </row>
    <row r="4037" spans="63:68" ht="20.100000000000001" customHeight="1" x14ac:dyDescent="0.25">
      <c r="BK4037" s="130"/>
      <c r="BL4037" s="130">
        <f t="shared" si="538"/>
        <v>22.444799999998573</v>
      </c>
      <c r="BM4037" s="147">
        <f t="shared" si="539"/>
        <v>2.1283663179304684E-3</v>
      </c>
      <c r="BN4037" s="130">
        <f t="shared" si="540"/>
        <v>5.4252750181960248E-6</v>
      </c>
      <c r="BO4037" s="130">
        <f t="shared" si="536"/>
        <v>5.4252750181960248E-6</v>
      </c>
      <c r="BP4037" s="122" t="str">
        <f t="shared" si="537"/>
        <v/>
      </c>
    </row>
    <row r="4038" spans="63:68" ht="20.100000000000001" customHeight="1" x14ac:dyDescent="0.25">
      <c r="BK4038" s="130"/>
      <c r="BL4038" s="130">
        <f t="shared" si="538"/>
        <v>22.451199999998572</v>
      </c>
      <c r="BM4038" s="147">
        <f t="shared" si="539"/>
        <v>2.1229410429122724E-3</v>
      </c>
      <c r="BN4038" s="130">
        <f t="shared" si="540"/>
        <v>5.4117972663175057E-6</v>
      </c>
      <c r="BO4038" s="130">
        <f t="shared" si="536"/>
        <v>5.4117972663175057E-6</v>
      </c>
      <c r="BP4038" s="122" t="str">
        <f t="shared" si="537"/>
        <v/>
      </c>
    </row>
    <row r="4039" spans="63:68" ht="20.100000000000001" customHeight="1" x14ac:dyDescent="0.25">
      <c r="BK4039" s="130"/>
      <c r="BL4039" s="130">
        <f t="shared" si="538"/>
        <v>22.457599999998571</v>
      </c>
      <c r="BM4039" s="147">
        <f t="shared" si="539"/>
        <v>2.1175292456459549E-3</v>
      </c>
      <c r="BN4039" s="130">
        <f t="shared" si="540"/>
        <v>5.3983519001945222E-6</v>
      </c>
      <c r="BO4039" s="130">
        <f t="shared" si="536"/>
        <v>5.3983519001945222E-6</v>
      </c>
      <c r="BP4039" s="122" t="str">
        <f t="shared" si="537"/>
        <v/>
      </c>
    </row>
    <row r="4040" spans="63:68" ht="20.100000000000001" customHeight="1" x14ac:dyDescent="0.25">
      <c r="BK4040" s="130"/>
      <c r="BL4040" s="130">
        <f t="shared" si="538"/>
        <v>22.46399999999857</v>
      </c>
      <c r="BM4040" s="147">
        <f t="shared" si="539"/>
        <v>2.1121308937457604E-3</v>
      </c>
      <c r="BN4040" s="130">
        <f t="shared" si="540"/>
        <v>5.3849388454521065E-6</v>
      </c>
      <c r="BO4040" s="130">
        <f t="shared" si="536"/>
        <v>5.3849388454521065E-6</v>
      </c>
      <c r="BP4040" s="122" t="str">
        <f t="shared" si="537"/>
        <v/>
      </c>
    </row>
    <row r="4041" spans="63:68" ht="20.100000000000001" customHeight="1" x14ac:dyDescent="0.25">
      <c r="BK4041" s="130"/>
      <c r="BL4041" s="130">
        <f t="shared" si="538"/>
        <v>22.47039999999857</v>
      </c>
      <c r="BM4041" s="147">
        <f t="shared" si="539"/>
        <v>2.1067459549003083E-3</v>
      </c>
      <c r="BN4041" s="130">
        <f t="shared" si="540"/>
        <v>5.3715580278727165E-6</v>
      </c>
      <c r="BO4041" s="130">
        <f t="shared" si="536"/>
        <v>5.3715580278727165E-6</v>
      </c>
      <c r="BP4041" s="122" t="str">
        <f t="shared" si="537"/>
        <v/>
      </c>
    </row>
    <row r="4042" spans="63:68" ht="20.100000000000001" customHeight="1" x14ac:dyDescent="0.25">
      <c r="BK4042" s="130"/>
      <c r="BL4042" s="130">
        <f t="shared" si="538"/>
        <v>22.476799999998569</v>
      </c>
      <c r="BM4042" s="147">
        <f t="shared" si="539"/>
        <v>2.1013743968724356E-3</v>
      </c>
      <c r="BN4042" s="130">
        <f t="shared" si="540"/>
        <v>5.3582093733827926E-6</v>
      </c>
      <c r="BO4042" s="130">
        <f t="shared" si="536"/>
        <v>5.3582093733827926E-6</v>
      </c>
      <c r="BP4042" s="122" t="str">
        <f t="shared" si="537"/>
        <v/>
      </c>
    </row>
    <row r="4043" spans="63:68" ht="20.100000000000001" customHeight="1" x14ac:dyDescent="0.25">
      <c r="BK4043" s="130"/>
      <c r="BL4043" s="130">
        <f t="shared" si="538"/>
        <v>22.483199999998568</v>
      </c>
      <c r="BM4043" s="147">
        <f t="shared" si="539"/>
        <v>2.0960161874990528E-3</v>
      </c>
      <c r="BN4043" s="130">
        <f t="shared" si="540"/>
        <v>5.3448928080774769E-6</v>
      </c>
      <c r="BO4043" s="130">
        <f t="shared" si="536"/>
        <v>5.3448928080774769E-6</v>
      </c>
      <c r="BP4043" s="122" t="str">
        <f t="shared" si="537"/>
        <v/>
      </c>
    </row>
    <row r="4044" spans="63:68" ht="20.100000000000001" customHeight="1" x14ac:dyDescent="0.25">
      <c r="BK4044" s="130"/>
      <c r="BL4044" s="130">
        <f t="shared" si="538"/>
        <v>22.489599999998568</v>
      </c>
      <c r="BM4044" s="147">
        <f t="shared" si="539"/>
        <v>2.0906712946909753E-3</v>
      </c>
      <c r="BN4044" s="130">
        <f t="shared" si="540"/>
        <v>5.3316082582210468E-6</v>
      </c>
      <c r="BO4044" s="130">
        <f t="shared" si="536"/>
        <v>5.3316082582210468E-6</v>
      </c>
      <c r="BP4044" s="122" t="str">
        <f t="shared" si="537"/>
        <v/>
      </c>
    </row>
    <row r="4045" spans="63:68" ht="20.100000000000001" customHeight="1" x14ac:dyDescent="0.25">
      <c r="BK4045" s="130"/>
      <c r="BL4045" s="130">
        <f t="shared" si="538"/>
        <v>22.495999999998567</v>
      </c>
      <c r="BM4045" s="147">
        <f t="shared" si="539"/>
        <v>2.0853396864327542E-3</v>
      </c>
      <c r="BN4045" s="130">
        <f t="shared" si="540"/>
        <v>5.3183556502213285E-6</v>
      </c>
      <c r="BO4045" s="130">
        <f t="shared" si="536"/>
        <v>5.3183556502213285E-6</v>
      </c>
      <c r="BP4045" s="122" t="str">
        <f t="shared" si="537"/>
        <v/>
      </c>
    </row>
    <row r="4046" spans="63:68" ht="20.100000000000001" customHeight="1" x14ac:dyDescent="0.25">
      <c r="BK4046" s="130"/>
      <c r="BL4046" s="130">
        <f t="shared" si="538"/>
        <v>22.502399999998566</v>
      </c>
      <c r="BM4046" s="147">
        <f t="shared" si="539"/>
        <v>2.0800213307825329E-3</v>
      </c>
      <c r="BN4046" s="130">
        <f t="shared" si="540"/>
        <v>5.3051349106431403E-6</v>
      </c>
      <c r="BO4046" s="130">
        <f t="shared" si="536"/>
        <v>5.3051349106431403E-6</v>
      </c>
      <c r="BP4046" s="122" t="str">
        <f t="shared" si="537"/>
        <v/>
      </c>
    </row>
    <row r="4047" spans="63:68" ht="20.100000000000001" customHeight="1" x14ac:dyDescent="0.25">
      <c r="BK4047" s="130"/>
      <c r="BL4047" s="130">
        <f t="shared" si="538"/>
        <v>22.508799999998566</v>
      </c>
      <c r="BM4047" s="147">
        <f t="shared" si="539"/>
        <v>2.0747161958718898E-3</v>
      </c>
      <c r="BN4047" s="130">
        <f t="shared" si="540"/>
        <v>5.2919459662334467E-6</v>
      </c>
      <c r="BO4047" s="130">
        <f t="shared" si="536"/>
        <v>5.2919459662334467E-6</v>
      </c>
      <c r="BP4047" s="122" t="str">
        <f t="shared" si="537"/>
        <v/>
      </c>
    </row>
    <row r="4048" spans="63:68" ht="20.100000000000001" customHeight="1" x14ac:dyDescent="0.25">
      <c r="BK4048" s="130"/>
      <c r="BL4048" s="130">
        <f t="shared" si="538"/>
        <v>22.515199999998565</v>
      </c>
      <c r="BM4048" s="147">
        <f t="shared" si="539"/>
        <v>2.0694242499056563E-3</v>
      </c>
      <c r="BN4048" s="130">
        <f t="shared" si="540"/>
        <v>5.2787887438636785E-6</v>
      </c>
      <c r="BO4048" s="130">
        <f t="shared" si="536"/>
        <v>5.2787887438636785E-6</v>
      </c>
      <c r="BP4048" s="122" t="str">
        <f t="shared" si="537"/>
        <v/>
      </c>
    </row>
    <row r="4049" spans="63:68" ht="20.100000000000001" customHeight="1" x14ac:dyDescent="0.25">
      <c r="BK4049" s="130"/>
      <c r="BL4049" s="130">
        <f t="shared" si="538"/>
        <v>22.521599999998564</v>
      </c>
      <c r="BM4049" s="147">
        <f t="shared" si="539"/>
        <v>2.0641454611617926E-3</v>
      </c>
      <c r="BN4049" s="130">
        <f t="shared" si="540"/>
        <v>5.2656631705904483E-6</v>
      </c>
      <c r="BO4049" s="130">
        <f t="shared" si="536"/>
        <v>5.2656631705904483E-6</v>
      </c>
      <c r="BP4049" s="122" t="str">
        <f t="shared" si="537"/>
        <v/>
      </c>
    </row>
    <row r="4050" spans="63:68" ht="20.100000000000001" customHeight="1" x14ac:dyDescent="0.25">
      <c r="BK4050" s="130"/>
      <c r="BL4050" s="130">
        <f t="shared" si="538"/>
        <v>22.527999999998563</v>
      </c>
      <c r="BM4050" s="147">
        <f t="shared" si="539"/>
        <v>2.0588797979912022E-3</v>
      </c>
      <c r="BN4050" s="130">
        <f t="shared" si="540"/>
        <v>5.2525691736100139E-6</v>
      </c>
      <c r="BO4050" s="130">
        <f t="shared" ref="BO4050:BO4113" si="541">IF(BM4050&lt;(1-$BK$534),BN4050,"")</f>
        <v>5.2525691736100139E-6</v>
      </c>
      <c r="BP4050" s="122" t="str">
        <f t="shared" ref="BP4050:BP4113" si="542">IF(BM4050&lt;(1-$BK$540),BN4050,"")</f>
        <v/>
      </c>
    </row>
    <row r="4051" spans="63:68" ht="20.100000000000001" customHeight="1" x14ac:dyDescent="0.25">
      <c r="BK4051" s="130"/>
      <c r="BL4051" s="130">
        <f t="shared" ref="BL4051:BL4114" si="543">BL4050+$BO$526</f>
        <v>22.534399999998563</v>
      </c>
      <c r="BM4051" s="147">
        <f t="shared" ref="BM4051:BM4114" si="544">_xlfn.CHISQ.DIST.RT(BL4051,7)</f>
        <v>2.0536272288175922E-3</v>
      </c>
      <c r="BN4051" s="130">
        <f t="shared" ref="BN4051:BN4114" si="545">BM4051-BM4052</f>
        <v>5.2395066802821307E-6</v>
      </c>
      <c r="BO4051" s="130">
        <f t="shared" si="541"/>
        <v>5.2395066802821307E-6</v>
      </c>
      <c r="BP4051" s="122" t="str">
        <f t="shared" si="542"/>
        <v/>
      </c>
    </row>
    <row r="4052" spans="63:68" ht="20.100000000000001" customHeight="1" x14ac:dyDescent="0.25">
      <c r="BK4052" s="130"/>
      <c r="BL4052" s="130">
        <f t="shared" si="543"/>
        <v>22.540799999998562</v>
      </c>
      <c r="BM4052" s="147">
        <f t="shared" si="544"/>
        <v>2.0483877221373101E-3</v>
      </c>
      <c r="BN4052" s="130">
        <f t="shared" si="545"/>
        <v>5.2264756181278835E-6</v>
      </c>
      <c r="BO4052" s="130">
        <f t="shared" si="541"/>
        <v>5.2264756181278835E-6</v>
      </c>
      <c r="BP4052" s="122" t="str">
        <f t="shared" si="542"/>
        <v/>
      </c>
    </row>
    <row r="4053" spans="63:68" ht="20.100000000000001" customHeight="1" x14ac:dyDescent="0.25">
      <c r="BK4053" s="130"/>
      <c r="BL4053" s="130">
        <f t="shared" si="543"/>
        <v>22.547199999998561</v>
      </c>
      <c r="BM4053" s="147">
        <f t="shared" si="544"/>
        <v>2.0431612465191822E-3</v>
      </c>
      <c r="BN4053" s="130">
        <f t="shared" si="545"/>
        <v>5.2134759148153749E-6</v>
      </c>
      <c r="BO4053" s="130">
        <f t="shared" si="541"/>
        <v>5.2134759148153749E-6</v>
      </c>
      <c r="BP4053" s="122" t="str">
        <f t="shared" si="542"/>
        <v/>
      </c>
    </row>
    <row r="4054" spans="63:68" ht="20.100000000000001" customHeight="1" x14ac:dyDescent="0.25">
      <c r="BK4054" s="130"/>
      <c r="BL4054" s="130">
        <f t="shared" si="543"/>
        <v>22.553599999998561</v>
      </c>
      <c r="BM4054" s="147">
        <f t="shared" si="544"/>
        <v>2.0379477706043668E-3</v>
      </c>
      <c r="BN4054" s="130">
        <f t="shared" si="545"/>
        <v>5.2005074981714347E-6</v>
      </c>
      <c r="BO4054" s="130">
        <f t="shared" si="541"/>
        <v>5.2005074981714347E-6</v>
      </c>
      <c r="BP4054" s="122" t="str">
        <f t="shared" si="542"/>
        <v/>
      </c>
    </row>
    <row r="4055" spans="63:68" ht="20.100000000000001" customHeight="1" x14ac:dyDescent="0.25">
      <c r="BK4055" s="130"/>
      <c r="BL4055" s="130">
        <f t="shared" si="543"/>
        <v>22.55999999999856</v>
      </c>
      <c r="BM4055" s="147">
        <f t="shared" si="544"/>
        <v>2.0327472631061954E-3</v>
      </c>
      <c r="BN4055" s="130">
        <f t="shared" si="545"/>
        <v>5.1875702961894261E-6</v>
      </c>
      <c r="BO4055" s="130">
        <f t="shared" si="541"/>
        <v>5.1875702961894261E-6</v>
      </c>
      <c r="BP4055" s="122" t="str">
        <f t="shared" si="542"/>
        <v/>
      </c>
    </row>
    <row r="4056" spans="63:68" ht="20.100000000000001" customHeight="1" x14ac:dyDescent="0.25">
      <c r="BK4056" s="130"/>
      <c r="BL4056" s="130">
        <f t="shared" si="543"/>
        <v>22.566399999998559</v>
      </c>
      <c r="BM4056" s="147">
        <f t="shared" si="544"/>
        <v>2.0275596928100059E-3</v>
      </c>
      <c r="BN4056" s="130">
        <f t="shared" si="545"/>
        <v>5.1746642369975872E-6</v>
      </c>
      <c r="BO4056" s="130">
        <f t="shared" si="541"/>
        <v>5.1746642369975872E-6</v>
      </c>
      <c r="BP4056" s="122" t="str">
        <f t="shared" si="542"/>
        <v/>
      </c>
    </row>
    <row r="4057" spans="63:68" ht="20.100000000000001" customHeight="1" x14ac:dyDescent="0.25">
      <c r="BK4057" s="130"/>
      <c r="BL4057" s="130">
        <f t="shared" si="543"/>
        <v>22.572799999998558</v>
      </c>
      <c r="BM4057" s="147">
        <f t="shared" si="544"/>
        <v>2.0223850285730084E-3</v>
      </c>
      <c r="BN4057" s="130">
        <f t="shared" si="545"/>
        <v>5.1617892488902556E-6</v>
      </c>
      <c r="BO4057" s="130">
        <f t="shared" si="541"/>
        <v>5.1617892488902556E-6</v>
      </c>
      <c r="BP4057" s="122" t="str">
        <f t="shared" si="542"/>
        <v/>
      </c>
    </row>
    <row r="4058" spans="63:68" ht="20.100000000000001" customHeight="1" x14ac:dyDescent="0.25">
      <c r="BK4058" s="130"/>
      <c r="BL4058" s="130">
        <f t="shared" si="543"/>
        <v>22.579199999998558</v>
      </c>
      <c r="BM4058" s="147">
        <f t="shared" si="544"/>
        <v>2.0172232393241181E-3</v>
      </c>
      <c r="BN4058" s="130">
        <f t="shared" si="545"/>
        <v>5.1489452603326394E-6</v>
      </c>
      <c r="BO4058" s="130">
        <f t="shared" si="541"/>
        <v>5.1489452603326394E-6</v>
      </c>
      <c r="BP4058" s="122" t="str">
        <f t="shared" si="542"/>
        <v/>
      </c>
    </row>
    <row r="4059" spans="63:68" ht="20.100000000000001" customHeight="1" x14ac:dyDescent="0.25">
      <c r="BK4059" s="130"/>
      <c r="BL4059" s="130">
        <f t="shared" si="543"/>
        <v>22.585599999998557</v>
      </c>
      <c r="BM4059" s="147">
        <f t="shared" si="544"/>
        <v>2.0120742940637855E-3</v>
      </c>
      <c r="BN4059" s="130">
        <f t="shared" si="545"/>
        <v>5.1361321999066067E-6</v>
      </c>
      <c r="BO4059" s="130">
        <f t="shared" si="541"/>
        <v>5.1361321999066067E-6</v>
      </c>
      <c r="BP4059" s="122" t="str">
        <f t="shared" si="542"/>
        <v/>
      </c>
    </row>
    <row r="4060" spans="63:68" ht="20.100000000000001" customHeight="1" x14ac:dyDescent="0.25">
      <c r="BK4060" s="130"/>
      <c r="BL4060" s="130">
        <f t="shared" si="543"/>
        <v>22.591999999998556</v>
      </c>
      <c r="BM4060" s="147">
        <f t="shared" si="544"/>
        <v>2.0069381618638788E-3</v>
      </c>
      <c r="BN4060" s="130">
        <f t="shared" si="545"/>
        <v>5.1233499963917843E-6</v>
      </c>
      <c r="BO4060" s="130">
        <f t="shared" si="541"/>
        <v>5.1233499963917843E-6</v>
      </c>
      <c r="BP4060" s="122" t="str">
        <f t="shared" si="542"/>
        <v/>
      </c>
    </row>
    <row r="4061" spans="63:68" ht="20.100000000000001" customHeight="1" x14ac:dyDescent="0.25">
      <c r="BK4061" s="130"/>
      <c r="BL4061" s="130">
        <f t="shared" si="543"/>
        <v>22.598399999998556</v>
      </c>
      <c r="BM4061" s="147">
        <f t="shared" si="544"/>
        <v>2.0018148118674871E-3</v>
      </c>
      <c r="BN4061" s="130">
        <f t="shared" si="545"/>
        <v>5.1105985786788211E-6</v>
      </c>
      <c r="BO4061" s="130">
        <f t="shared" si="541"/>
        <v>5.1105985786788211E-6</v>
      </c>
      <c r="BP4061" s="122" t="str">
        <f t="shared" si="542"/>
        <v/>
      </c>
    </row>
    <row r="4062" spans="63:68" ht="20.100000000000001" customHeight="1" x14ac:dyDescent="0.25">
      <c r="BK4062" s="130"/>
      <c r="BL4062" s="130">
        <f t="shared" si="543"/>
        <v>22.604799999998555</v>
      </c>
      <c r="BM4062" s="147">
        <f t="shared" si="544"/>
        <v>1.9967042132888082E-3</v>
      </c>
      <c r="BN4062" s="130">
        <f t="shared" si="545"/>
        <v>5.0978778758522213E-6</v>
      </c>
      <c r="BO4062" s="130">
        <f t="shared" si="541"/>
        <v>5.0978778758522213E-6</v>
      </c>
      <c r="BP4062" s="122" t="str">
        <f t="shared" si="542"/>
        <v/>
      </c>
    </row>
    <row r="4063" spans="63:68" ht="20.100000000000001" customHeight="1" x14ac:dyDescent="0.25">
      <c r="BK4063" s="130"/>
      <c r="BL4063" s="130">
        <f t="shared" si="543"/>
        <v>22.611199999998554</v>
      </c>
      <c r="BM4063" s="147">
        <f t="shared" si="544"/>
        <v>1.991606335412956E-3</v>
      </c>
      <c r="BN4063" s="130">
        <f t="shared" si="545"/>
        <v>5.0851878171183536E-6</v>
      </c>
      <c r="BO4063" s="130">
        <f t="shared" si="541"/>
        <v>5.0851878171183536E-6</v>
      </c>
      <c r="BP4063" s="122" t="str">
        <f t="shared" si="542"/>
        <v/>
      </c>
    </row>
    <row r="4064" spans="63:68" ht="20.100000000000001" customHeight="1" x14ac:dyDescent="0.25">
      <c r="BK4064" s="130"/>
      <c r="BL4064" s="130">
        <f t="shared" si="543"/>
        <v>22.617599999998554</v>
      </c>
      <c r="BM4064" s="147">
        <f t="shared" si="544"/>
        <v>1.9865211475958377E-3</v>
      </c>
      <c r="BN4064" s="130">
        <f t="shared" si="545"/>
        <v>5.0725283318522885E-6</v>
      </c>
      <c r="BO4064" s="130">
        <f t="shared" si="541"/>
        <v>5.0725283318522885E-6</v>
      </c>
      <c r="BP4064" s="122" t="str">
        <f t="shared" si="542"/>
        <v/>
      </c>
    </row>
    <row r="4065" spans="63:68" ht="20.100000000000001" customHeight="1" x14ac:dyDescent="0.25">
      <c r="BK4065" s="130"/>
      <c r="BL4065" s="130">
        <f t="shared" si="543"/>
        <v>22.623999999998553</v>
      </c>
      <c r="BM4065" s="147">
        <f t="shared" si="544"/>
        <v>1.9814486192639854E-3</v>
      </c>
      <c r="BN4065" s="130">
        <f t="shared" si="545"/>
        <v>5.0598993495774153E-6</v>
      </c>
      <c r="BO4065" s="130">
        <f t="shared" si="541"/>
        <v>5.0598993495774153E-6</v>
      </c>
      <c r="BP4065" s="122" t="str">
        <f t="shared" si="542"/>
        <v/>
      </c>
    </row>
    <row r="4066" spans="63:68" ht="20.100000000000001" customHeight="1" x14ac:dyDescent="0.25">
      <c r="BK4066" s="130"/>
      <c r="BL4066" s="130">
        <f t="shared" si="543"/>
        <v>22.630399999998552</v>
      </c>
      <c r="BM4066" s="147">
        <f t="shared" si="544"/>
        <v>1.976388719914408E-3</v>
      </c>
      <c r="BN4066" s="130">
        <f t="shared" si="545"/>
        <v>5.0473007999754169E-6</v>
      </c>
      <c r="BO4066" s="130">
        <f t="shared" si="541"/>
        <v>5.0473007999754169E-6</v>
      </c>
      <c r="BP4066" s="122" t="str">
        <f t="shared" si="542"/>
        <v/>
      </c>
    </row>
    <row r="4067" spans="63:68" ht="20.100000000000001" customHeight="1" x14ac:dyDescent="0.25">
      <c r="BK4067" s="130"/>
      <c r="BL4067" s="130">
        <f t="shared" si="543"/>
        <v>22.636799999998551</v>
      </c>
      <c r="BM4067" s="147">
        <f t="shared" si="544"/>
        <v>1.9713414191144325E-3</v>
      </c>
      <c r="BN4067" s="130">
        <f t="shared" si="545"/>
        <v>5.0347326128723918E-6</v>
      </c>
      <c r="BO4067" s="130">
        <f t="shared" si="541"/>
        <v>5.0347326128723918E-6</v>
      </c>
      <c r="BP4067" s="122" t="str">
        <f t="shared" si="542"/>
        <v/>
      </c>
    </row>
    <row r="4068" spans="63:68" ht="20.100000000000001" customHeight="1" x14ac:dyDescent="0.25">
      <c r="BK4068" s="130"/>
      <c r="BL4068" s="130">
        <f t="shared" si="543"/>
        <v>22.643199999998551</v>
      </c>
      <c r="BM4068" s="147">
        <f t="shared" si="544"/>
        <v>1.9663066865015602E-3</v>
      </c>
      <c r="BN4068" s="130">
        <f t="shared" si="545"/>
        <v>5.0221947182483954E-6</v>
      </c>
      <c r="BO4068" s="130">
        <f t="shared" si="541"/>
        <v>5.0221947182483954E-6</v>
      </c>
      <c r="BP4068" s="122" t="str">
        <f t="shared" si="542"/>
        <v/>
      </c>
    </row>
    <row r="4069" spans="63:68" ht="20.100000000000001" customHeight="1" x14ac:dyDescent="0.25">
      <c r="BK4069" s="130"/>
      <c r="BL4069" s="130">
        <f t="shared" si="543"/>
        <v>22.64959999999855</v>
      </c>
      <c r="BM4069" s="147">
        <f t="shared" si="544"/>
        <v>1.9612844917833118E-3</v>
      </c>
      <c r="BN4069" s="130">
        <f t="shared" si="545"/>
        <v>5.0096870462322356E-6</v>
      </c>
      <c r="BO4069" s="130">
        <f t="shared" si="541"/>
        <v>5.0096870462322356E-6</v>
      </c>
      <c r="BP4069" s="122" t="str">
        <f t="shared" si="542"/>
        <v/>
      </c>
    </row>
    <row r="4070" spans="63:68" ht="20.100000000000001" customHeight="1" x14ac:dyDescent="0.25">
      <c r="BK4070" s="130"/>
      <c r="BL4070" s="130">
        <f t="shared" si="543"/>
        <v>22.655999999998549</v>
      </c>
      <c r="BM4070" s="147">
        <f t="shared" si="544"/>
        <v>1.9562748047370795E-3</v>
      </c>
      <c r="BN4070" s="130">
        <f t="shared" si="545"/>
        <v>4.9972095271129651E-6</v>
      </c>
      <c r="BO4070" s="130">
        <f t="shared" si="541"/>
        <v>4.9972095271129651E-6</v>
      </c>
      <c r="BP4070" s="122" t="str">
        <f t="shared" si="542"/>
        <v/>
      </c>
    </row>
    <row r="4071" spans="63:68" ht="20.100000000000001" customHeight="1" x14ac:dyDescent="0.25">
      <c r="BK4071" s="130"/>
      <c r="BL4071" s="130">
        <f t="shared" si="543"/>
        <v>22.662399999998549</v>
      </c>
      <c r="BM4071" s="147">
        <f t="shared" si="544"/>
        <v>1.9512775952099666E-3</v>
      </c>
      <c r="BN4071" s="130">
        <f t="shared" si="545"/>
        <v>4.9847620913208001E-6</v>
      </c>
      <c r="BO4071" s="130">
        <f t="shared" si="541"/>
        <v>4.9847620913208001E-6</v>
      </c>
      <c r="BP4071" s="122" t="str">
        <f t="shared" si="542"/>
        <v/>
      </c>
    </row>
    <row r="4072" spans="63:68" ht="20.100000000000001" customHeight="1" x14ac:dyDescent="0.25">
      <c r="BK4072" s="130"/>
      <c r="BL4072" s="130">
        <f t="shared" si="543"/>
        <v>22.668799999998548</v>
      </c>
      <c r="BM4072" s="147">
        <f t="shared" si="544"/>
        <v>1.9462928331186458E-3</v>
      </c>
      <c r="BN4072" s="130">
        <f t="shared" si="545"/>
        <v>4.9723446694464185E-6</v>
      </c>
      <c r="BO4072" s="130">
        <f t="shared" si="541"/>
        <v>4.9723446694464185E-6</v>
      </c>
      <c r="BP4072" s="122" t="str">
        <f t="shared" si="542"/>
        <v/>
      </c>
    </row>
    <row r="4073" spans="63:68" ht="20.100000000000001" customHeight="1" x14ac:dyDescent="0.25">
      <c r="BK4073" s="130"/>
      <c r="BL4073" s="130">
        <f t="shared" si="543"/>
        <v>22.675199999998547</v>
      </c>
      <c r="BM4073" s="147">
        <f t="shared" si="544"/>
        <v>1.9413204884491993E-3</v>
      </c>
      <c r="BN4073" s="130">
        <f t="shared" si="545"/>
        <v>4.9599571922175414E-6</v>
      </c>
      <c r="BO4073" s="130">
        <f t="shared" si="541"/>
        <v>4.9599571922175414E-6</v>
      </c>
      <c r="BP4073" s="122" t="str">
        <f t="shared" si="542"/>
        <v/>
      </c>
    </row>
    <row r="4074" spans="63:68" ht="20.100000000000001" customHeight="1" x14ac:dyDescent="0.25">
      <c r="BK4074" s="130"/>
      <c r="BL4074" s="130">
        <f t="shared" si="543"/>
        <v>22.681599999998546</v>
      </c>
      <c r="BM4074" s="147">
        <f t="shared" si="544"/>
        <v>1.9363605312569818E-3</v>
      </c>
      <c r="BN4074" s="130">
        <f t="shared" si="545"/>
        <v>4.947599590524954E-6</v>
      </c>
      <c r="BO4074" s="130">
        <f t="shared" si="541"/>
        <v>4.947599590524954E-6</v>
      </c>
      <c r="BP4074" s="122" t="str">
        <f t="shared" si="542"/>
        <v/>
      </c>
    </row>
    <row r="4075" spans="63:68" ht="20.100000000000001" customHeight="1" x14ac:dyDescent="0.25">
      <c r="BK4075" s="130"/>
      <c r="BL4075" s="130">
        <f t="shared" si="543"/>
        <v>22.687999999998546</v>
      </c>
      <c r="BM4075" s="147">
        <f t="shared" si="544"/>
        <v>1.9314129316664568E-3</v>
      </c>
      <c r="BN4075" s="130">
        <f t="shared" si="545"/>
        <v>4.9352717954032066E-6</v>
      </c>
      <c r="BO4075" s="130">
        <f t="shared" si="541"/>
        <v>4.9352717954032066E-6</v>
      </c>
      <c r="BP4075" s="122" t="str">
        <f t="shared" si="542"/>
        <v/>
      </c>
    </row>
    <row r="4076" spans="63:68" ht="20.100000000000001" customHeight="1" x14ac:dyDescent="0.25">
      <c r="BK4076" s="130"/>
      <c r="BL4076" s="130">
        <f t="shared" si="543"/>
        <v>22.694399999998545</v>
      </c>
      <c r="BM4076" s="147">
        <f t="shared" si="544"/>
        <v>1.9264776598710536E-3</v>
      </c>
      <c r="BN4076" s="130">
        <f t="shared" si="545"/>
        <v>4.9229737380310484E-6</v>
      </c>
      <c r="BO4076" s="130">
        <f t="shared" si="541"/>
        <v>4.9229737380310484E-6</v>
      </c>
      <c r="BP4076" s="122" t="str">
        <f t="shared" si="542"/>
        <v/>
      </c>
    </row>
    <row r="4077" spans="63:68" ht="20.100000000000001" customHeight="1" x14ac:dyDescent="0.25">
      <c r="BK4077" s="130"/>
      <c r="BL4077" s="130">
        <f t="shared" si="543"/>
        <v>22.700799999998544</v>
      </c>
      <c r="BM4077" s="147">
        <f t="shared" si="544"/>
        <v>1.9215546861330226E-3</v>
      </c>
      <c r="BN4077" s="130">
        <f t="shared" si="545"/>
        <v>4.9107053497492083E-6</v>
      </c>
      <c r="BO4077" s="130">
        <f t="shared" si="541"/>
        <v>4.9107053497492083E-6</v>
      </c>
      <c r="BP4077" s="122" t="str">
        <f t="shared" si="542"/>
        <v/>
      </c>
    </row>
    <row r="4078" spans="63:68" ht="20.100000000000001" customHeight="1" x14ac:dyDescent="0.25">
      <c r="BK4078" s="130"/>
      <c r="BL4078" s="130">
        <f t="shared" si="543"/>
        <v>22.707199999998544</v>
      </c>
      <c r="BM4078" s="147">
        <f t="shared" si="544"/>
        <v>1.9166439807832734E-3</v>
      </c>
      <c r="BN4078" s="130">
        <f t="shared" si="545"/>
        <v>4.8984665620348082E-6</v>
      </c>
      <c r="BO4078" s="130">
        <f t="shared" si="541"/>
        <v>4.8984665620348082E-6</v>
      </c>
      <c r="BP4078" s="122" t="str">
        <f t="shared" si="542"/>
        <v/>
      </c>
    </row>
    <row r="4079" spans="63:68" ht="20.100000000000001" customHeight="1" x14ac:dyDescent="0.25">
      <c r="BK4079" s="130"/>
      <c r="BL4079" s="130">
        <f t="shared" si="543"/>
        <v>22.713599999998543</v>
      </c>
      <c r="BM4079" s="147">
        <f t="shared" si="544"/>
        <v>1.9117455142212386E-3</v>
      </c>
      <c r="BN4079" s="130">
        <f t="shared" si="545"/>
        <v>4.8862573065243473E-6</v>
      </c>
      <c r="BO4079" s="130">
        <f t="shared" si="541"/>
        <v>4.8862573065243473E-6</v>
      </c>
      <c r="BP4079" s="122" t="str">
        <f t="shared" si="542"/>
        <v/>
      </c>
    </row>
    <row r="4080" spans="63:68" ht="20.100000000000001" customHeight="1" x14ac:dyDescent="0.25">
      <c r="BK4080" s="130"/>
      <c r="BL4080" s="130">
        <f t="shared" si="543"/>
        <v>22.719999999998542</v>
      </c>
      <c r="BM4080" s="147">
        <f t="shared" si="544"/>
        <v>1.9068592569147142E-3</v>
      </c>
      <c r="BN4080" s="130">
        <f t="shared" si="545"/>
        <v>4.8740775149898503E-6</v>
      </c>
      <c r="BO4080" s="130">
        <f t="shared" si="541"/>
        <v>4.8740775149898503E-6</v>
      </c>
      <c r="BP4080" s="122" t="str">
        <f t="shared" si="542"/>
        <v/>
      </c>
    </row>
    <row r="4081" spans="63:68" ht="20.100000000000001" customHeight="1" x14ac:dyDescent="0.25">
      <c r="BK4081" s="130"/>
      <c r="BL4081" s="130">
        <f t="shared" si="543"/>
        <v>22.726399999998542</v>
      </c>
      <c r="BM4081" s="147">
        <f t="shared" si="544"/>
        <v>1.9019851793997244E-3</v>
      </c>
      <c r="BN4081" s="130">
        <f t="shared" si="545"/>
        <v>4.8619271193661891E-6</v>
      </c>
      <c r="BO4081" s="130">
        <f t="shared" si="541"/>
        <v>4.8619271193661891E-6</v>
      </c>
      <c r="BP4081" s="122" t="str">
        <f t="shared" si="542"/>
        <v/>
      </c>
    </row>
    <row r="4082" spans="63:68" ht="20.100000000000001" customHeight="1" x14ac:dyDescent="0.25">
      <c r="BK4082" s="130"/>
      <c r="BL4082" s="130">
        <f t="shared" si="543"/>
        <v>22.732799999998541</v>
      </c>
      <c r="BM4082" s="147">
        <f t="shared" si="544"/>
        <v>1.8971232522803582E-3</v>
      </c>
      <c r="BN4082" s="130">
        <f t="shared" si="545"/>
        <v>4.8498060517254953E-6</v>
      </c>
      <c r="BO4082" s="130">
        <f t="shared" si="541"/>
        <v>4.8498060517254953E-6</v>
      </c>
      <c r="BP4082" s="122" t="str">
        <f t="shared" si="542"/>
        <v/>
      </c>
    </row>
    <row r="4083" spans="63:68" ht="20.100000000000001" customHeight="1" x14ac:dyDescent="0.25">
      <c r="BK4083" s="130"/>
      <c r="BL4083" s="130">
        <f t="shared" si="543"/>
        <v>22.73919999999854</v>
      </c>
      <c r="BM4083" s="147">
        <f t="shared" si="544"/>
        <v>1.8922734462286327E-3</v>
      </c>
      <c r="BN4083" s="130">
        <f t="shared" si="545"/>
        <v>4.8377142442834493E-6</v>
      </c>
      <c r="BO4083" s="130">
        <f t="shared" si="541"/>
        <v>4.8377142442834493E-6</v>
      </c>
      <c r="BP4083" s="122" t="str">
        <f t="shared" si="542"/>
        <v/>
      </c>
    </row>
    <row r="4084" spans="63:68" ht="20.100000000000001" customHeight="1" x14ac:dyDescent="0.25">
      <c r="BK4084" s="130"/>
      <c r="BL4084" s="130">
        <f t="shared" si="543"/>
        <v>22.745599999998539</v>
      </c>
      <c r="BM4084" s="147">
        <f t="shared" si="544"/>
        <v>1.8874357319843492E-3</v>
      </c>
      <c r="BN4084" s="130">
        <f t="shared" si="545"/>
        <v>4.8256516294224814E-6</v>
      </c>
      <c r="BO4084" s="130">
        <f t="shared" si="541"/>
        <v>4.8256516294224814E-6</v>
      </c>
      <c r="BP4084" s="122" t="str">
        <f t="shared" si="542"/>
        <v/>
      </c>
    </row>
    <row r="4085" spans="63:68" ht="20.100000000000001" customHeight="1" x14ac:dyDescent="0.25">
      <c r="BK4085" s="130"/>
      <c r="BL4085" s="130">
        <f t="shared" si="543"/>
        <v>22.751999999998539</v>
      </c>
      <c r="BM4085" s="147">
        <f t="shared" si="544"/>
        <v>1.8826100803549268E-3</v>
      </c>
      <c r="BN4085" s="130">
        <f t="shared" si="545"/>
        <v>4.8136181396471033E-6</v>
      </c>
      <c r="BO4085" s="130">
        <f t="shared" si="541"/>
        <v>4.8136181396471033E-6</v>
      </c>
      <c r="BP4085" s="122" t="str">
        <f t="shared" si="542"/>
        <v/>
      </c>
    </row>
    <row r="4086" spans="63:68" ht="20.100000000000001" customHeight="1" x14ac:dyDescent="0.25">
      <c r="BK4086" s="130"/>
      <c r="BL4086" s="130">
        <f t="shared" si="543"/>
        <v>22.758399999998538</v>
      </c>
      <c r="BM4086" s="147">
        <f t="shared" si="544"/>
        <v>1.8777964622152797E-3</v>
      </c>
      <c r="BN4086" s="130">
        <f t="shared" si="545"/>
        <v>4.8016137076233728E-6</v>
      </c>
      <c r="BO4086" s="130">
        <f t="shared" si="541"/>
        <v>4.8016137076233728E-6</v>
      </c>
      <c r="BP4086" s="122" t="str">
        <f t="shared" si="542"/>
        <v/>
      </c>
    </row>
    <row r="4087" spans="63:68" ht="20.100000000000001" customHeight="1" x14ac:dyDescent="0.25">
      <c r="BK4087" s="130"/>
      <c r="BL4087" s="130">
        <f t="shared" si="543"/>
        <v>22.764799999998537</v>
      </c>
      <c r="BM4087" s="147">
        <f t="shared" si="544"/>
        <v>1.8729948485076563E-3</v>
      </c>
      <c r="BN4087" s="130">
        <f t="shared" si="545"/>
        <v>4.7896382661671844E-6</v>
      </c>
      <c r="BO4087" s="130">
        <f t="shared" si="541"/>
        <v>4.7896382661671844E-6</v>
      </c>
      <c r="BP4087" s="122" t="str">
        <f t="shared" si="542"/>
        <v/>
      </c>
    </row>
    <row r="4088" spans="63:68" ht="20.100000000000001" customHeight="1" x14ac:dyDescent="0.25">
      <c r="BK4088" s="130"/>
      <c r="BL4088" s="130">
        <f t="shared" si="543"/>
        <v>22.771199999998537</v>
      </c>
      <c r="BM4088" s="147">
        <f t="shared" si="544"/>
        <v>1.8682052102414891E-3</v>
      </c>
      <c r="BN4088" s="130">
        <f t="shared" si="545"/>
        <v>4.7776917482223683E-6</v>
      </c>
      <c r="BO4088" s="130">
        <f t="shared" si="541"/>
        <v>4.7776917482223683E-6</v>
      </c>
      <c r="BP4088" s="122" t="str">
        <f t="shared" si="542"/>
        <v/>
      </c>
    </row>
    <row r="4089" spans="63:68" ht="20.100000000000001" customHeight="1" x14ac:dyDescent="0.25">
      <c r="BK4089" s="130"/>
      <c r="BL4089" s="130">
        <f t="shared" si="543"/>
        <v>22.777599999998536</v>
      </c>
      <c r="BM4089" s="147">
        <f t="shared" si="544"/>
        <v>1.8634275184932667E-3</v>
      </c>
      <c r="BN4089" s="130">
        <f t="shared" si="545"/>
        <v>4.7657740868982043E-6</v>
      </c>
      <c r="BO4089" s="130">
        <f t="shared" si="541"/>
        <v>4.7657740868982043E-6</v>
      </c>
      <c r="BP4089" s="122" t="str">
        <f t="shared" si="542"/>
        <v/>
      </c>
    </row>
    <row r="4090" spans="63:68" ht="20.100000000000001" customHeight="1" x14ac:dyDescent="0.25">
      <c r="BK4090" s="130"/>
      <c r="BL4090" s="130">
        <f t="shared" si="543"/>
        <v>22.783999999998535</v>
      </c>
      <c r="BM4090" s="147">
        <f t="shared" si="544"/>
        <v>1.8586617444063685E-3</v>
      </c>
      <c r="BN4090" s="130">
        <f t="shared" si="545"/>
        <v>4.7538852154362446E-6</v>
      </c>
      <c r="BO4090" s="130">
        <f t="shared" si="541"/>
        <v>4.7538852154362446E-6</v>
      </c>
      <c r="BP4090" s="122" t="str">
        <f t="shared" si="542"/>
        <v/>
      </c>
    </row>
    <row r="4091" spans="63:68" ht="20.100000000000001" customHeight="1" x14ac:dyDescent="0.25">
      <c r="BK4091" s="130"/>
      <c r="BL4091" s="130">
        <f t="shared" si="543"/>
        <v>22.790399999998534</v>
      </c>
      <c r="BM4091" s="147">
        <f t="shared" si="544"/>
        <v>1.8539078591909323E-3</v>
      </c>
      <c r="BN4091" s="130">
        <f t="shared" si="545"/>
        <v>4.7420250672298297E-6</v>
      </c>
      <c r="BO4091" s="130">
        <f t="shared" si="541"/>
        <v>4.7420250672298297E-6</v>
      </c>
      <c r="BP4091" s="122" t="str">
        <f t="shared" si="542"/>
        <v/>
      </c>
    </row>
    <row r="4092" spans="63:68" ht="20.100000000000001" customHeight="1" x14ac:dyDescent="0.25">
      <c r="BK4092" s="130"/>
      <c r="BL4092" s="130">
        <f t="shared" si="543"/>
        <v>22.796799999998534</v>
      </c>
      <c r="BM4092" s="147">
        <f t="shared" si="544"/>
        <v>1.8491658341237025E-3</v>
      </c>
      <c r="BN4092" s="130">
        <f t="shared" si="545"/>
        <v>4.7301935758143308E-6</v>
      </c>
      <c r="BO4092" s="130">
        <f t="shared" si="541"/>
        <v>4.7301935758143308E-6</v>
      </c>
      <c r="BP4092" s="122" t="str">
        <f t="shared" si="542"/>
        <v/>
      </c>
    </row>
    <row r="4093" spans="63:68" ht="20.100000000000001" customHeight="1" x14ac:dyDescent="0.25">
      <c r="BK4093" s="130"/>
      <c r="BL4093" s="130">
        <f t="shared" si="543"/>
        <v>22.803199999998533</v>
      </c>
      <c r="BM4093" s="147">
        <f t="shared" si="544"/>
        <v>1.8444356405478881E-3</v>
      </c>
      <c r="BN4093" s="130">
        <f t="shared" si="545"/>
        <v>4.718390674874522E-6</v>
      </c>
      <c r="BO4093" s="130">
        <f t="shared" si="541"/>
        <v>4.718390674874522E-6</v>
      </c>
      <c r="BP4093" s="122" t="str">
        <f t="shared" si="542"/>
        <v/>
      </c>
    </row>
    <row r="4094" spans="63:68" ht="20.100000000000001" customHeight="1" x14ac:dyDescent="0.25">
      <c r="BK4094" s="130"/>
      <c r="BL4094" s="130">
        <f t="shared" si="543"/>
        <v>22.809599999998532</v>
      </c>
      <c r="BM4094" s="147">
        <f t="shared" si="544"/>
        <v>1.8397172498730136E-3</v>
      </c>
      <c r="BN4094" s="130">
        <f t="shared" si="545"/>
        <v>4.7066162982220289E-6</v>
      </c>
      <c r="BO4094" s="130">
        <f t="shared" si="541"/>
        <v>4.7066162982220289E-6</v>
      </c>
      <c r="BP4094" s="122" t="str">
        <f t="shared" si="542"/>
        <v/>
      </c>
    </row>
    <row r="4095" spans="63:68" ht="20.100000000000001" customHeight="1" x14ac:dyDescent="0.25">
      <c r="BK4095" s="130"/>
      <c r="BL4095" s="130">
        <f t="shared" si="543"/>
        <v>22.815999999998532</v>
      </c>
      <c r="BM4095" s="147">
        <f t="shared" si="544"/>
        <v>1.8350106335747916E-3</v>
      </c>
      <c r="BN4095" s="130">
        <f t="shared" si="545"/>
        <v>4.694870379840432E-6</v>
      </c>
      <c r="BO4095" s="130">
        <f t="shared" si="541"/>
        <v>4.694870379840432E-6</v>
      </c>
      <c r="BP4095" s="122" t="str">
        <f t="shared" si="542"/>
        <v/>
      </c>
    </row>
    <row r="4096" spans="63:68" ht="20.100000000000001" customHeight="1" x14ac:dyDescent="0.25">
      <c r="BK4096" s="130"/>
      <c r="BL4096" s="130">
        <f t="shared" si="543"/>
        <v>22.822399999998531</v>
      </c>
      <c r="BM4096" s="147">
        <f t="shared" si="544"/>
        <v>1.8303157631949511E-3</v>
      </c>
      <c r="BN4096" s="130">
        <f t="shared" si="545"/>
        <v>4.6831528538343083E-6</v>
      </c>
      <c r="BO4096" s="130">
        <f t="shared" si="541"/>
        <v>4.6831528538343083E-6</v>
      </c>
      <c r="BP4096" s="122" t="str">
        <f t="shared" si="542"/>
        <v/>
      </c>
    </row>
    <row r="4097" spans="63:68" ht="20.100000000000001" customHeight="1" x14ac:dyDescent="0.25">
      <c r="BK4097" s="130"/>
      <c r="BL4097" s="130">
        <f t="shared" si="543"/>
        <v>22.82879999999853</v>
      </c>
      <c r="BM4097" s="147">
        <f t="shared" si="544"/>
        <v>1.8256326103411168E-3</v>
      </c>
      <c r="BN4097" s="130">
        <f t="shared" si="545"/>
        <v>4.6714636544606739E-6</v>
      </c>
      <c r="BO4097" s="130">
        <f t="shared" si="541"/>
        <v>4.6714636544606739E-6</v>
      </c>
      <c r="BP4097" s="122" t="str">
        <f t="shared" si="542"/>
        <v/>
      </c>
    </row>
    <row r="4098" spans="63:68" ht="20.100000000000001" customHeight="1" x14ac:dyDescent="0.25">
      <c r="BK4098" s="130"/>
      <c r="BL4098" s="130">
        <f t="shared" si="543"/>
        <v>22.83519999999853</v>
      </c>
      <c r="BM4098" s="147">
        <f t="shared" si="544"/>
        <v>1.8209611466866562E-3</v>
      </c>
      <c r="BN4098" s="130">
        <f t="shared" si="545"/>
        <v>4.6598027161194426E-6</v>
      </c>
      <c r="BO4098" s="130">
        <f t="shared" si="541"/>
        <v>4.6598027161194426E-6</v>
      </c>
      <c r="BP4098" s="122" t="str">
        <f t="shared" si="542"/>
        <v/>
      </c>
    </row>
    <row r="4099" spans="63:68" ht="20.100000000000001" customHeight="1" x14ac:dyDescent="0.25">
      <c r="BK4099" s="130"/>
      <c r="BL4099" s="130">
        <f t="shared" si="543"/>
        <v>22.841599999998529</v>
      </c>
      <c r="BM4099" s="147">
        <f t="shared" si="544"/>
        <v>1.8163013439705367E-3</v>
      </c>
      <c r="BN4099" s="130">
        <f t="shared" si="545"/>
        <v>4.6481699733506073E-6</v>
      </c>
      <c r="BO4099" s="130">
        <f t="shared" si="541"/>
        <v>4.6481699733506073E-6</v>
      </c>
      <c r="BP4099" s="122" t="str">
        <f t="shared" si="542"/>
        <v/>
      </c>
    </row>
    <row r="4100" spans="63:68" ht="20.100000000000001" customHeight="1" x14ac:dyDescent="0.25">
      <c r="BK4100" s="130"/>
      <c r="BL4100" s="130">
        <f t="shared" si="543"/>
        <v>22.847999999998528</v>
      </c>
      <c r="BM4100" s="147">
        <f t="shared" si="544"/>
        <v>1.8116531739971861E-3</v>
      </c>
      <c r="BN4100" s="130">
        <f t="shared" si="545"/>
        <v>4.636565360843347E-6</v>
      </c>
      <c r="BO4100" s="130">
        <f t="shared" si="541"/>
        <v>4.636565360843347E-6</v>
      </c>
      <c r="BP4100" s="122" t="str">
        <f t="shared" si="542"/>
        <v/>
      </c>
    </row>
    <row r="4101" spans="63:68" ht="20.100000000000001" customHeight="1" x14ac:dyDescent="0.25">
      <c r="BK4101" s="130"/>
      <c r="BL4101" s="130">
        <f t="shared" si="543"/>
        <v>22.854399999998527</v>
      </c>
      <c r="BM4101" s="147">
        <f t="shared" si="544"/>
        <v>1.8070166086363428E-3</v>
      </c>
      <c r="BN4101" s="130">
        <f t="shared" si="545"/>
        <v>4.6249888134186797E-6</v>
      </c>
      <c r="BO4101" s="130">
        <f t="shared" si="541"/>
        <v>4.6249888134186797E-6</v>
      </c>
      <c r="BP4101" s="122" t="str">
        <f t="shared" si="542"/>
        <v/>
      </c>
    </row>
    <row r="4102" spans="63:68" ht="20.100000000000001" customHeight="1" x14ac:dyDescent="0.25">
      <c r="BK4102" s="130"/>
      <c r="BL4102" s="130">
        <f t="shared" si="543"/>
        <v>22.860799999998527</v>
      </c>
      <c r="BM4102" s="147">
        <f t="shared" si="544"/>
        <v>1.8023916198229241E-3</v>
      </c>
      <c r="BN4102" s="130">
        <f t="shared" si="545"/>
        <v>4.6134402660435569E-6</v>
      </c>
      <c r="BO4102" s="130">
        <f t="shared" si="541"/>
        <v>4.6134402660435569E-6</v>
      </c>
      <c r="BP4102" s="122" t="str">
        <f t="shared" si="542"/>
        <v/>
      </c>
    </row>
    <row r="4103" spans="63:68" ht="20.100000000000001" customHeight="1" x14ac:dyDescent="0.25">
      <c r="BK4103" s="130"/>
      <c r="BL4103" s="130">
        <f t="shared" si="543"/>
        <v>22.867199999998526</v>
      </c>
      <c r="BM4103" s="147">
        <f t="shared" si="544"/>
        <v>1.7977781795568805E-3</v>
      </c>
      <c r="BN4103" s="130">
        <f t="shared" si="545"/>
        <v>4.6019196538356344E-6</v>
      </c>
      <c r="BO4103" s="130">
        <f t="shared" si="541"/>
        <v>4.6019196538356344E-6</v>
      </c>
      <c r="BP4103" s="122" t="str">
        <f t="shared" si="542"/>
        <v/>
      </c>
    </row>
    <row r="4104" spans="63:68" ht="20.100000000000001" customHeight="1" x14ac:dyDescent="0.25">
      <c r="BK4104" s="130"/>
      <c r="BL4104" s="130">
        <f t="shared" si="543"/>
        <v>22.873599999998525</v>
      </c>
      <c r="BM4104" s="147">
        <f t="shared" si="544"/>
        <v>1.7931762599030449E-3</v>
      </c>
      <c r="BN4104" s="130">
        <f t="shared" si="545"/>
        <v>4.5904269120402869E-6</v>
      </c>
      <c r="BO4104" s="130">
        <f t="shared" si="541"/>
        <v>4.5904269120402869E-6</v>
      </c>
      <c r="BP4104" s="122" t="str">
        <f t="shared" si="542"/>
        <v/>
      </c>
    </row>
    <row r="4105" spans="63:68" ht="20.100000000000001" customHeight="1" x14ac:dyDescent="0.25">
      <c r="BK4105" s="130"/>
      <c r="BL4105" s="130">
        <f t="shared" si="543"/>
        <v>22.879999999998525</v>
      </c>
      <c r="BM4105" s="147">
        <f t="shared" si="544"/>
        <v>1.7885858329910046E-3</v>
      </c>
      <c r="BN4105" s="130">
        <f t="shared" si="545"/>
        <v>4.5789619760566291E-6</v>
      </c>
      <c r="BO4105" s="130">
        <f t="shared" si="541"/>
        <v>4.5789619760566291E-6</v>
      </c>
      <c r="BP4105" s="122" t="str">
        <f t="shared" si="542"/>
        <v/>
      </c>
    </row>
    <row r="4106" spans="63:68" ht="20.100000000000001" customHeight="1" x14ac:dyDescent="0.25">
      <c r="BK4106" s="130"/>
      <c r="BL4106" s="130">
        <f t="shared" si="543"/>
        <v>22.886399999998524</v>
      </c>
      <c r="BM4106" s="147">
        <f t="shared" si="544"/>
        <v>1.784006871014948E-3</v>
      </c>
      <c r="BN4106" s="130">
        <f t="shared" si="545"/>
        <v>4.5675247814084587E-6</v>
      </c>
      <c r="BO4106" s="130">
        <f t="shared" si="541"/>
        <v>4.5675247814084587E-6</v>
      </c>
      <c r="BP4106" s="122" t="str">
        <f t="shared" si="542"/>
        <v/>
      </c>
    </row>
    <row r="4107" spans="63:68" ht="20.100000000000001" customHeight="1" x14ac:dyDescent="0.25">
      <c r="BK4107" s="130"/>
      <c r="BL4107" s="130">
        <f t="shared" si="543"/>
        <v>22.892799999998523</v>
      </c>
      <c r="BM4107" s="147">
        <f t="shared" si="544"/>
        <v>1.7794393462335395E-3</v>
      </c>
      <c r="BN4107" s="130">
        <f t="shared" si="545"/>
        <v>4.5561152637780839E-6</v>
      </c>
      <c r="BO4107" s="130">
        <f t="shared" si="541"/>
        <v>4.5561152637780839E-6</v>
      </c>
      <c r="BP4107" s="122" t="str">
        <f t="shared" si="542"/>
        <v/>
      </c>
    </row>
    <row r="4108" spans="63:68" ht="20.100000000000001" customHeight="1" x14ac:dyDescent="0.25">
      <c r="BK4108" s="130"/>
      <c r="BL4108" s="130">
        <f t="shared" si="543"/>
        <v>22.899199999998523</v>
      </c>
      <c r="BM4108" s="147">
        <f t="shared" si="544"/>
        <v>1.7748832309697614E-3</v>
      </c>
      <c r="BN4108" s="130">
        <f t="shared" si="545"/>
        <v>4.5447333589798689E-6</v>
      </c>
      <c r="BO4108" s="130">
        <f t="shared" si="541"/>
        <v>4.5447333589798689E-6</v>
      </c>
      <c r="BP4108" s="122" t="str">
        <f t="shared" si="542"/>
        <v/>
      </c>
    </row>
    <row r="4109" spans="63:68" ht="20.100000000000001" customHeight="1" x14ac:dyDescent="0.25">
      <c r="BK4109" s="130"/>
      <c r="BL4109" s="130">
        <f t="shared" si="543"/>
        <v>22.905599999998522</v>
      </c>
      <c r="BM4109" s="147">
        <f t="shared" si="544"/>
        <v>1.7703384976107816E-3</v>
      </c>
      <c r="BN4109" s="130">
        <f t="shared" si="545"/>
        <v>4.5333790029650038E-6</v>
      </c>
      <c r="BO4109" s="130">
        <f t="shared" si="541"/>
        <v>4.5333790029650038E-6</v>
      </c>
      <c r="BP4109" s="122" t="str">
        <f t="shared" si="542"/>
        <v/>
      </c>
    </row>
    <row r="4110" spans="63:68" ht="20.100000000000001" customHeight="1" x14ac:dyDescent="0.25">
      <c r="BK4110" s="130"/>
      <c r="BL4110" s="130">
        <f t="shared" si="543"/>
        <v>22.911999999998521</v>
      </c>
      <c r="BM4110" s="147">
        <f t="shared" si="544"/>
        <v>1.7658051186078166E-3</v>
      </c>
      <c r="BN4110" s="130">
        <f t="shared" si="545"/>
        <v>4.5220521318271433E-6</v>
      </c>
      <c r="BO4110" s="130">
        <f t="shared" si="541"/>
        <v>4.5220521318271433E-6</v>
      </c>
      <c r="BP4110" s="122" t="str">
        <f t="shared" si="542"/>
        <v/>
      </c>
    </row>
    <row r="4111" spans="63:68" ht="20.100000000000001" customHeight="1" x14ac:dyDescent="0.25">
      <c r="BK4111" s="130"/>
      <c r="BL4111" s="130">
        <f t="shared" si="543"/>
        <v>22.91839999999852</v>
      </c>
      <c r="BM4111" s="147">
        <f t="shared" si="544"/>
        <v>1.7612830664759894E-3</v>
      </c>
      <c r="BN4111" s="130">
        <f t="shared" si="545"/>
        <v>4.5107526818050081E-6</v>
      </c>
      <c r="BO4111" s="130">
        <f t="shared" si="541"/>
        <v>4.5107526818050081E-6</v>
      </c>
      <c r="BP4111" s="122" t="str">
        <f t="shared" si="542"/>
        <v/>
      </c>
    </row>
    <row r="4112" spans="63:68" ht="20.100000000000001" customHeight="1" x14ac:dyDescent="0.25">
      <c r="BK4112" s="130"/>
      <c r="BL4112" s="130">
        <f t="shared" si="543"/>
        <v>22.92479999999852</v>
      </c>
      <c r="BM4112" s="147">
        <f t="shared" si="544"/>
        <v>1.7567723137941844E-3</v>
      </c>
      <c r="BN4112" s="130">
        <f t="shared" si="545"/>
        <v>4.4994805892661222E-6</v>
      </c>
      <c r="BO4112" s="130">
        <f t="shared" si="541"/>
        <v>4.4994805892661222E-6</v>
      </c>
      <c r="BP4112" s="122" t="str">
        <f t="shared" si="542"/>
        <v/>
      </c>
    </row>
    <row r="4113" spans="63:68" ht="20.100000000000001" customHeight="1" x14ac:dyDescent="0.25">
      <c r="BK4113" s="130"/>
      <c r="BL4113" s="130">
        <f t="shared" si="543"/>
        <v>22.931199999998519</v>
      </c>
      <c r="BM4113" s="147">
        <f t="shared" si="544"/>
        <v>1.7522728332049183E-3</v>
      </c>
      <c r="BN4113" s="130">
        <f t="shared" si="545"/>
        <v>4.4882357907287136E-6</v>
      </c>
      <c r="BO4113" s="130">
        <f t="shared" si="541"/>
        <v>4.4882357907287136E-6</v>
      </c>
      <c r="BP4113" s="122" t="str">
        <f t="shared" si="542"/>
        <v/>
      </c>
    </row>
    <row r="4114" spans="63:68" ht="20.100000000000001" customHeight="1" x14ac:dyDescent="0.25">
      <c r="BK4114" s="130"/>
      <c r="BL4114" s="130">
        <f t="shared" si="543"/>
        <v>22.937599999998518</v>
      </c>
      <c r="BM4114" s="147">
        <f t="shared" si="544"/>
        <v>1.7477845974141896E-3</v>
      </c>
      <c r="BN4114" s="130">
        <f t="shared" si="545"/>
        <v>4.4770182228391631E-6</v>
      </c>
      <c r="BO4114" s="130">
        <f t="shared" ref="BO4114:BO4177" si="546">IF(BM4114&lt;(1-$BK$534),BN4114,"")</f>
        <v>4.4770182228391631E-6</v>
      </c>
      <c r="BP4114" s="122" t="str">
        <f t="shared" ref="BP4114:BP4177" si="547">IF(BM4114&lt;(1-$BK$540),BN4114,"")</f>
        <v/>
      </c>
    </row>
    <row r="4115" spans="63:68" ht="20.100000000000001" customHeight="1" x14ac:dyDescent="0.25">
      <c r="BK4115" s="130"/>
      <c r="BL4115" s="130">
        <f t="shared" ref="BL4115:BL4178" si="548">BL4114+$BO$526</f>
        <v>22.943999999998518</v>
      </c>
      <c r="BM4115" s="147">
        <f t="shared" ref="BM4115:BM4178" si="549">_xlfn.CHISQ.DIST.RT(BL4115,7)</f>
        <v>1.7433075791913504E-3</v>
      </c>
      <c r="BN4115" s="130">
        <f t="shared" ref="BN4115:BN4178" si="550">BM4115-BM4116</f>
        <v>4.465827822383063E-6</v>
      </c>
      <c r="BO4115" s="130">
        <f t="shared" si="546"/>
        <v>4.465827822383063E-6</v>
      </c>
      <c r="BP4115" s="122" t="str">
        <f t="shared" si="547"/>
        <v/>
      </c>
    </row>
    <row r="4116" spans="63:68" ht="20.100000000000001" customHeight="1" x14ac:dyDescent="0.25">
      <c r="BK4116" s="130"/>
      <c r="BL4116" s="130">
        <f t="shared" si="548"/>
        <v>22.950399999998517</v>
      </c>
      <c r="BM4116" s="147">
        <f t="shared" si="549"/>
        <v>1.7388417513689673E-3</v>
      </c>
      <c r="BN4116" s="130">
        <f t="shared" si="550"/>
        <v>4.4546645262954088E-6</v>
      </c>
      <c r="BO4116" s="130">
        <f t="shared" si="546"/>
        <v>4.4546645262954088E-6</v>
      </c>
      <c r="BP4116" s="122" t="str">
        <f t="shared" si="547"/>
        <v/>
      </c>
    </row>
    <row r="4117" spans="63:68" ht="20.100000000000001" customHeight="1" x14ac:dyDescent="0.25">
      <c r="BK4117" s="130"/>
      <c r="BL4117" s="130">
        <f t="shared" si="548"/>
        <v>22.956799999998516</v>
      </c>
      <c r="BM4117" s="147">
        <f t="shared" si="549"/>
        <v>1.7343870868426719E-3</v>
      </c>
      <c r="BN4117" s="130">
        <f t="shared" si="550"/>
        <v>4.4435282716371802E-6</v>
      </c>
      <c r="BO4117" s="130">
        <f t="shared" si="546"/>
        <v>4.4435282716371802E-6</v>
      </c>
      <c r="BP4117" s="122" t="str">
        <f t="shared" si="547"/>
        <v/>
      </c>
    </row>
    <row r="4118" spans="63:68" ht="20.100000000000001" customHeight="1" x14ac:dyDescent="0.25">
      <c r="BK4118" s="130"/>
      <c r="BL4118" s="130">
        <f t="shared" si="548"/>
        <v>22.963199999998515</v>
      </c>
      <c r="BM4118" s="147">
        <f t="shared" si="549"/>
        <v>1.7299435585710348E-3</v>
      </c>
      <c r="BN4118" s="130">
        <f t="shared" si="550"/>
        <v>4.4324189956105198E-6</v>
      </c>
      <c r="BO4118" s="130">
        <f t="shared" si="546"/>
        <v>4.4324189956105198E-6</v>
      </c>
      <c r="BP4118" s="122" t="str">
        <f t="shared" si="547"/>
        <v/>
      </c>
    </row>
    <row r="4119" spans="63:68" ht="20.100000000000001" customHeight="1" x14ac:dyDescent="0.25">
      <c r="BK4119" s="130"/>
      <c r="BL4119" s="130">
        <f t="shared" si="548"/>
        <v>22.969599999998515</v>
      </c>
      <c r="BM4119" s="147">
        <f t="shared" si="549"/>
        <v>1.7255111395754242E-3</v>
      </c>
      <c r="BN4119" s="130">
        <f t="shared" si="550"/>
        <v>4.4213366355535296E-6</v>
      </c>
      <c r="BO4119" s="130">
        <f t="shared" si="546"/>
        <v>4.4213366355535296E-6</v>
      </c>
      <c r="BP4119" s="122" t="str">
        <f t="shared" si="547"/>
        <v/>
      </c>
    </row>
    <row r="4120" spans="63:68" ht="20.100000000000001" customHeight="1" x14ac:dyDescent="0.25">
      <c r="BK4120" s="130"/>
      <c r="BL4120" s="130">
        <f t="shared" si="548"/>
        <v>22.975999999998514</v>
      </c>
      <c r="BM4120" s="147">
        <f t="shared" si="549"/>
        <v>1.7210898029398707E-3</v>
      </c>
      <c r="BN4120" s="130">
        <f t="shared" si="550"/>
        <v>4.4102811289480764E-6</v>
      </c>
      <c r="BO4120" s="130">
        <f t="shared" si="546"/>
        <v>4.4102811289480764E-6</v>
      </c>
      <c r="BP4120" s="122" t="str">
        <f t="shared" si="547"/>
        <v/>
      </c>
    </row>
    <row r="4121" spans="63:68" ht="20.100000000000001" customHeight="1" x14ac:dyDescent="0.25">
      <c r="BK4121" s="130"/>
      <c r="BL4121" s="130">
        <f t="shared" si="548"/>
        <v>22.982399999998513</v>
      </c>
      <c r="BM4121" s="147">
        <f t="shared" si="549"/>
        <v>1.7166795218109226E-3</v>
      </c>
      <c r="BN4121" s="130">
        <f t="shared" si="550"/>
        <v>4.3992524134043968E-6</v>
      </c>
      <c r="BO4121" s="130">
        <f t="shared" si="546"/>
        <v>4.3992524134043968E-6</v>
      </c>
      <c r="BP4121" s="122" t="str">
        <f t="shared" si="547"/>
        <v/>
      </c>
    </row>
    <row r="4122" spans="63:68" ht="20.100000000000001" customHeight="1" x14ac:dyDescent="0.25">
      <c r="BK4122" s="130"/>
      <c r="BL4122" s="130">
        <f t="shared" si="548"/>
        <v>22.988799999998513</v>
      </c>
      <c r="BM4122" s="147">
        <f t="shared" si="549"/>
        <v>1.7122802693975182E-3</v>
      </c>
      <c r="BN4122" s="130">
        <f t="shared" si="550"/>
        <v>4.3882504266710715E-6</v>
      </c>
      <c r="BO4122" s="130">
        <f t="shared" si="546"/>
        <v>4.3882504266710715E-6</v>
      </c>
      <c r="BP4122" s="122" t="str">
        <f t="shared" si="547"/>
        <v/>
      </c>
    </row>
    <row r="4123" spans="63:68" ht="20.100000000000001" customHeight="1" x14ac:dyDescent="0.25">
      <c r="BK4123" s="130"/>
      <c r="BL4123" s="130">
        <f t="shared" si="548"/>
        <v>22.995199999998512</v>
      </c>
      <c r="BM4123" s="147">
        <f t="shared" si="549"/>
        <v>1.7078920189708472E-3</v>
      </c>
      <c r="BN4123" s="130">
        <f t="shared" si="550"/>
        <v>4.3772751066354591E-6</v>
      </c>
      <c r="BO4123" s="130">
        <f t="shared" si="546"/>
        <v>4.3772751066354591E-6</v>
      </c>
      <c r="BP4123" s="122" t="str">
        <f t="shared" si="547"/>
        <v/>
      </c>
    </row>
    <row r="4124" spans="63:68" ht="20.100000000000001" customHeight="1" x14ac:dyDescent="0.25">
      <c r="BK4124" s="130"/>
      <c r="BL4124" s="130">
        <f t="shared" si="548"/>
        <v>23.001599999998511</v>
      </c>
      <c r="BM4124" s="147">
        <f t="shared" si="549"/>
        <v>1.7035147438642117E-3</v>
      </c>
      <c r="BN4124" s="130">
        <f t="shared" si="550"/>
        <v>4.366326391322178E-6</v>
      </c>
      <c r="BO4124" s="130">
        <f t="shared" si="546"/>
        <v>4.366326391322178E-6</v>
      </c>
      <c r="BP4124" s="122" t="str">
        <f t="shared" si="547"/>
        <v/>
      </c>
    </row>
    <row r="4125" spans="63:68" ht="20.100000000000001" customHeight="1" x14ac:dyDescent="0.25">
      <c r="BK4125" s="130"/>
      <c r="BL4125" s="130">
        <f t="shared" si="548"/>
        <v>23.007999999998511</v>
      </c>
      <c r="BM4125" s="147">
        <f t="shared" si="549"/>
        <v>1.6991484174728895E-3</v>
      </c>
      <c r="BN4125" s="130">
        <f t="shared" si="550"/>
        <v>4.3554042188859513E-6</v>
      </c>
      <c r="BO4125" s="130">
        <f t="shared" si="546"/>
        <v>4.3554042188859513E-6</v>
      </c>
      <c r="BP4125" s="122" t="str">
        <f t="shared" si="547"/>
        <v/>
      </c>
    </row>
    <row r="4126" spans="63:68" ht="20.100000000000001" customHeight="1" x14ac:dyDescent="0.25">
      <c r="BK4126" s="130"/>
      <c r="BL4126" s="130">
        <f t="shared" si="548"/>
        <v>23.01439999999851</v>
      </c>
      <c r="BM4126" s="147">
        <f t="shared" si="549"/>
        <v>1.6947930132540036E-3</v>
      </c>
      <c r="BN4126" s="130">
        <f t="shared" si="550"/>
        <v>4.3445085276224479E-6</v>
      </c>
      <c r="BO4126" s="130">
        <f t="shared" si="546"/>
        <v>4.3445085276224479E-6</v>
      </c>
      <c r="BP4126" s="122" t="str">
        <f t="shared" si="547"/>
        <v/>
      </c>
    </row>
    <row r="4127" spans="63:68" ht="20.100000000000001" customHeight="1" x14ac:dyDescent="0.25">
      <c r="BK4127" s="130"/>
      <c r="BL4127" s="130">
        <f t="shared" si="548"/>
        <v>23.020799999998509</v>
      </c>
      <c r="BM4127" s="147">
        <f t="shared" si="549"/>
        <v>1.6904485047263811E-3</v>
      </c>
      <c r="BN4127" s="130">
        <f t="shared" si="550"/>
        <v>4.3336392559574412E-6</v>
      </c>
      <c r="BO4127" s="130">
        <f t="shared" si="546"/>
        <v>4.3336392559574412E-6</v>
      </c>
      <c r="BP4127" s="122" t="str">
        <f t="shared" si="547"/>
        <v/>
      </c>
    </row>
    <row r="4128" spans="63:68" ht="20.100000000000001" customHeight="1" x14ac:dyDescent="0.25">
      <c r="BK4128" s="130"/>
      <c r="BL4128" s="130">
        <f t="shared" si="548"/>
        <v>23.027199999998508</v>
      </c>
      <c r="BM4128" s="147">
        <f t="shared" si="549"/>
        <v>1.6861148654704237E-3</v>
      </c>
      <c r="BN4128" s="130">
        <f t="shared" si="550"/>
        <v>4.3227963424511458E-6</v>
      </c>
      <c r="BO4128" s="130">
        <f t="shared" si="546"/>
        <v>4.3227963424511458E-6</v>
      </c>
      <c r="BP4128" s="122" t="str">
        <f t="shared" si="547"/>
        <v/>
      </c>
    </row>
    <row r="4129" spans="63:68" ht="20.100000000000001" customHeight="1" x14ac:dyDescent="0.25">
      <c r="BK4129" s="130"/>
      <c r="BL4129" s="130">
        <f t="shared" si="548"/>
        <v>23.033599999998508</v>
      </c>
      <c r="BM4129" s="147">
        <f t="shared" si="549"/>
        <v>1.6817920691279725E-3</v>
      </c>
      <c r="BN4129" s="130">
        <f t="shared" si="550"/>
        <v>4.3119797258086255E-6</v>
      </c>
      <c r="BO4129" s="130">
        <f t="shared" si="546"/>
        <v>4.3119797258086255E-6</v>
      </c>
      <c r="BP4129" s="122" t="str">
        <f t="shared" si="547"/>
        <v/>
      </c>
    </row>
    <row r="4130" spans="63:68" ht="20.100000000000001" customHeight="1" x14ac:dyDescent="0.25">
      <c r="BK4130" s="130"/>
      <c r="BL4130" s="130">
        <f t="shared" si="548"/>
        <v>23.039999999998507</v>
      </c>
      <c r="BM4130" s="147">
        <f t="shared" si="549"/>
        <v>1.6774800894021639E-3</v>
      </c>
      <c r="BN4130" s="130">
        <f t="shared" si="550"/>
        <v>4.301189344857459E-6</v>
      </c>
      <c r="BO4130" s="130">
        <f t="shared" si="546"/>
        <v>4.301189344857459E-6</v>
      </c>
      <c r="BP4130" s="122" t="str">
        <f t="shared" si="547"/>
        <v/>
      </c>
    </row>
    <row r="4131" spans="63:68" ht="20.100000000000001" customHeight="1" x14ac:dyDescent="0.25">
      <c r="BK4131" s="130"/>
      <c r="BL4131" s="130">
        <f t="shared" si="548"/>
        <v>23.046399999998506</v>
      </c>
      <c r="BM4131" s="147">
        <f t="shared" si="549"/>
        <v>1.6731789000573065E-3</v>
      </c>
      <c r="BN4131" s="130">
        <f t="shared" si="550"/>
        <v>4.2904251385653038E-6</v>
      </c>
      <c r="BO4131" s="130">
        <f t="shared" si="546"/>
        <v>4.2904251385653038E-6</v>
      </c>
      <c r="BP4131" s="122" t="str">
        <f t="shared" si="547"/>
        <v/>
      </c>
    </row>
    <row r="4132" spans="63:68" ht="20.100000000000001" customHeight="1" x14ac:dyDescent="0.25">
      <c r="BK4132" s="130"/>
      <c r="BL4132" s="130">
        <f t="shared" si="548"/>
        <v>23.052799999998506</v>
      </c>
      <c r="BM4132" s="147">
        <f t="shared" si="549"/>
        <v>1.6688884749187412E-3</v>
      </c>
      <c r="BN4132" s="130">
        <f t="shared" si="550"/>
        <v>4.279687046029922E-6</v>
      </c>
      <c r="BO4132" s="130">
        <f t="shared" si="546"/>
        <v>4.279687046029922E-6</v>
      </c>
      <c r="BP4132" s="122" t="str">
        <f t="shared" si="547"/>
        <v/>
      </c>
    </row>
    <row r="4133" spans="63:68" ht="20.100000000000001" customHeight="1" x14ac:dyDescent="0.25">
      <c r="BK4133" s="130"/>
      <c r="BL4133" s="130">
        <f t="shared" si="548"/>
        <v>23.059199999998505</v>
      </c>
      <c r="BM4133" s="147">
        <f t="shared" si="549"/>
        <v>1.6646087878727112E-3</v>
      </c>
      <c r="BN4133" s="130">
        <f t="shared" si="550"/>
        <v>4.2689750064869858E-6</v>
      </c>
      <c r="BO4133" s="130">
        <f t="shared" si="546"/>
        <v>4.2689750064869858E-6</v>
      </c>
      <c r="BP4133" s="122" t="str">
        <f t="shared" si="547"/>
        <v/>
      </c>
    </row>
    <row r="4134" spans="63:68" ht="20.100000000000001" customHeight="1" x14ac:dyDescent="0.25">
      <c r="BK4134" s="130"/>
      <c r="BL4134" s="130">
        <f t="shared" si="548"/>
        <v>23.065599999998504</v>
      </c>
      <c r="BM4134" s="147">
        <f t="shared" si="549"/>
        <v>1.6603398128662242E-3</v>
      </c>
      <c r="BN4134" s="130">
        <f t="shared" si="550"/>
        <v>4.2582889592988026E-6</v>
      </c>
      <c r="BO4134" s="130">
        <f t="shared" si="546"/>
        <v>4.2582889592988026E-6</v>
      </c>
      <c r="BP4134" s="122" t="str">
        <f t="shared" si="547"/>
        <v/>
      </c>
    </row>
    <row r="4135" spans="63:68" ht="20.100000000000001" customHeight="1" x14ac:dyDescent="0.25">
      <c r="BK4135" s="130"/>
      <c r="BL4135" s="130">
        <f t="shared" si="548"/>
        <v>23.071999999998503</v>
      </c>
      <c r="BM4135" s="147">
        <f t="shared" si="549"/>
        <v>1.6560815239069254E-3</v>
      </c>
      <c r="BN4135" s="130">
        <f t="shared" si="550"/>
        <v>4.2476288439714446E-6</v>
      </c>
      <c r="BO4135" s="130">
        <f t="shared" si="546"/>
        <v>4.2476288439714446E-6</v>
      </c>
      <c r="BP4135" s="122" t="str">
        <f t="shared" si="547"/>
        <v/>
      </c>
    </row>
    <row r="4136" spans="63:68" ht="20.100000000000001" customHeight="1" x14ac:dyDescent="0.25">
      <c r="BK4136" s="130"/>
      <c r="BL4136" s="130">
        <f t="shared" si="548"/>
        <v>23.078399999998503</v>
      </c>
      <c r="BM4136" s="147">
        <f t="shared" si="549"/>
        <v>1.651833895062954E-3</v>
      </c>
      <c r="BN4136" s="130">
        <f t="shared" si="550"/>
        <v>4.2369946001274278E-6</v>
      </c>
      <c r="BO4136" s="130">
        <f t="shared" si="546"/>
        <v>4.2369946001274278E-6</v>
      </c>
      <c r="BP4136" s="122" t="str">
        <f t="shared" si="547"/>
        <v/>
      </c>
    </row>
    <row r="4137" spans="63:68" ht="20.100000000000001" customHeight="1" x14ac:dyDescent="0.25">
      <c r="BK4137" s="130"/>
      <c r="BL4137" s="130">
        <f t="shared" si="548"/>
        <v>23.084799999998502</v>
      </c>
      <c r="BM4137" s="147">
        <f t="shared" si="549"/>
        <v>1.6475969004628266E-3</v>
      </c>
      <c r="BN4137" s="130">
        <f t="shared" si="550"/>
        <v>4.226386167543875E-6</v>
      </c>
      <c r="BO4137" s="130">
        <f t="shared" si="546"/>
        <v>4.226386167543875E-6</v>
      </c>
      <c r="BP4137" s="122" t="str">
        <f t="shared" si="547"/>
        <v/>
      </c>
    </row>
    <row r="4138" spans="63:68" ht="20.100000000000001" customHeight="1" x14ac:dyDescent="0.25">
      <c r="BK4138" s="130"/>
      <c r="BL4138" s="130">
        <f t="shared" si="548"/>
        <v>23.091199999998501</v>
      </c>
      <c r="BM4138" s="147">
        <f t="shared" si="549"/>
        <v>1.6433705142952827E-3</v>
      </c>
      <c r="BN4138" s="130">
        <f t="shared" si="550"/>
        <v>4.2158034861087147E-6</v>
      </c>
      <c r="BO4138" s="130">
        <f t="shared" si="546"/>
        <v>4.2158034861087147E-6</v>
      </c>
      <c r="BP4138" s="122" t="str">
        <f t="shared" si="547"/>
        <v/>
      </c>
    </row>
    <row r="4139" spans="63:68" ht="20.100000000000001" customHeight="1" x14ac:dyDescent="0.25">
      <c r="BK4139" s="130"/>
      <c r="BL4139" s="130">
        <f t="shared" si="548"/>
        <v>23.097599999998501</v>
      </c>
      <c r="BM4139" s="147">
        <f t="shared" si="549"/>
        <v>1.639154710809174E-3</v>
      </c>
      <c r="BN4139" s="130">
        <f t="shared" si="550"/>
        <v>4.2052464958499541E-6</v>
      </c>
      <c r="BO4139" s="130">
        <f t="shared" si="546"/>
        <v>4.2052464958499541E-6</v>
      </c>
      <c r="BP4139" s="122" t="str">
        <f t="shared" si="547"/>
        <v/>
      </c>
    </row>
    <row r="4140" spans="63:68" ht="20.100000000000001" customHeight="1" x14ac:dyDescent="0.25">
      <c r="BK4140" s="130"/>
      <c r="BL4140" s="130">
        <f t="shared" si="548"/>
        <v>23.1039999999985</v>
      </c>
      <c r="BM4140" s="147">
        <f t="shared" si="549"/>
        <v>1.634949464313324E-3</v>
      </c>
      <c r="BN4140" s="130">
        <f t="shared" si="550"/>
        <v>4.1947151369371976E-6</v>
      </c>
      <c r="BO4140" s="130">
        <f t="shared" si="546"/>
        <v>4.1947151369371976E-6</v>
      </c>
      <c r="BP4140" s="122" t="str">
        <f t="shared" si="547"/>
        <v/>
      </c>
    </row>
    <row r="4141" spans="63:68" ht="20.100000000000001" customHeight="1" x14ac:dyDescent="0.25">
      <c r="BK4141" s="130"/>
      <c r="BL4141" s="130">
        <f t="shared" si="548"/>
        <v>23.110399999998499</v>
      </c>
      <c r="BM4141" s="147">
        <f t="shared" si="549"/>
        <v>1.6307547491763868E-3</v>
      </c>
      <c r="BN4141" s="130">
        <f t="shared" si="550"/>
        <v>4.1842093496499873E-6</v>
      </c>
      <c r="BO4141" s="130">
        <f t="shared" si="546"/>
        <v>4.1842093496499873E-6</v>
      </c>
      <c r="BP4141" s="122" t="str">
        <f t="shared" si="547"/>
        <v/>
      </c>
    </row>
    <row r="4142" spans="63:68" ht="20.100000000000001" customHeight="1" x14ac:dyDescent="0.25">
      <c r="BK4142" s="130"/>
      <c r="BL4142" s="130">
        <f t="shared" si="548"/>
        <v>23.116799999998499</v>
      </c>
      <c r="BM4142" s="147">
        <f t="shared" si="549"/>
        <v>1.6265705398267368E-3</v>
      </c>
      <c r="BN4142" s="130">
        <f t="shared" si="550"/>
        <v>4.1737290744198706E-6</v>
      </c>
      <c r="BO4142" s="130">
        <f t="shared" si="546"/>
        <v>4.1737290744198706E-6</v>
      </c>
      <c r="BP4142" s="122" t="str">
        <f t="shared" si="547"/>
        <v/>
      </c>
    </row>
    <row r="4143" spans="63:68" ht="20.100000000000001" customHeight="1" x14ac:dyDescent="0.25">
      <c r="BK4143" s="130"/>
      <c r="BL4143" s="130">
        <f t="shared" si="548"/>
        <v>23.123199999998498</v>
      </c>
      <c r="BM4143" s="147">
        <f t="shared" si="549"/>
        <v>1.622396810752317E-3</v>
      </c>
      <c r="BN4143" s="130">
        <f t="shared" si="550"/>
        <v>4.1632742517950551E-6</v>
      </c>
      <c r="BO4143" s="130">
        <f t="shared" si="546"/>
        <v>4.1632742517950551E-6</v>
      </c>
      <c r="BP4143" s="122" t="str">
        <f t="shared" si="547"/>
        <v/>
      </c>
    </row>
    <row r="4144" spans="63:68" ht="20.100000000000001" customHeight="1" x14ac:dyDescent="0.25">
      <c r="BK4144" s="130"/>
      <c r="BL4144" s="130">
        <f t="shared" si="548"/>
        <v>23.129599999998497</v>
      </c>
      <c r="BM4144" s="147">
        <f t="shared" si="549"/>
        <v>1.6182335365005219E-3</v>
      </c>
      <c r="BN4144" s="130">
        <f t="shared" si="550"/>
        <v>4.1528448224701156E-6</v>
      </c>
      <c r="BO4144" s="130">
        <f t="shared" si="546"/>
        <v>4.1528448224701156E-6</v>
      </c>
      <c r="BP4144" s="122" t="str">
        <f t="shared" si="547"/>
        <v/>
      </c>
    </row>
    <row r="4145" spans="63:68" ht="20.100000000000001" customHeight="1" x14ac:dyDescent="0.25">
      <c r="BK4145" s="130"/>
      <c r="BL4145" s="130">
        <f t="shared" si="548"/>
        <v>23.135999999998496</v>
      </c>
      <c r="BM4145" s="147">
        <f t="shared" si="549"/>
        <v>1.6140806916780518E-3</v>
      </c>
      <c r="BN4145" s="130">
        <f t="shared" si="550"/>
        <v>4.1424407272460956E-6</v>
      </c>
      <c r="BO4145" s="130">
        <f t="shared" si="546"/>
        <v>4.1424407272460956E-6</v>
      </c>
      <c r="BP4145" s="122" t="str">
        <f t="shared" si="547"/>
        <v/>
      </c>
    </row>
    <row r="4146" spans="63:68" ht="20.100000000000001" customHeight="1" x14ac:dyDescent="0.25">
      <c r="BK4146" s="130"/>
      <c r="BL4146" s="130">
        <f t="shared" si="548"/>
        <v>23.142399999998496</v>
      </c>
      <c r="BM4146" s="147">
        <f t="shared" si="549"/>
        <v>1.6099382509508057E-3</v>
      </c>
      <c r="BN4146" s="130">
        <f t="shared" si="550"/>
        <v>4.1320619070721407E-6</v>
      </c>
      <c r="BO4146" s="130">
        <f t="shared" si="546"/>
        <v>4.1320619070721407E-6</v>
      </c>
      <c r="BP4146" s="122" t="str">
        <f t="shared" si="547"/>
        <v/>
      </c>
    </row>
    <row r="4147" spans="63:68" ht="20.100000000000001" customHeight="1" x14ac:dyDescent="0.25">
      <c r="BK4147" s="130"/>
      <c r="BL4147" s="130">
        <f t="shared" si="548"/>
        <v>23.148799999998495</v>
      </c>
      <c r="BM4147" s="147">
        <f t="shared" si="549"/>
        <v>1.6058061890437336E-3</v>
      </c>
      <c r="BN4147" s="130">
        <f t="shared" si="550"/>
        <v>4.121708303032488E-6</v>
      </c>
      <c r="BO4147" s="130">
        <f t="shared" si="546"/>
        <v>4.121708303032488E-6</v>
      </c>
      <c r="BP4147" s="122" t="str">
        <f t="shared" si="547"/>
        <v/>
      </c>
    </row>
    <row r="4148" spans="63:68" ht="20.100000000000001" customHeight="1" x14ac:dyDescent="0.25">
      <c r="BK4148" s="130"/>
      <c r="BL4148" s="130">
        <f t="shared" si="548"/>
        <v>23.155199999998494</v>
      </c>
      <c r="BM4148" s="147">
        <f t="shared" si="549"/>
        <v>1.6016844807407011E-3</v>
      </c>
      <c r="BN4148" s="130">
        <f t="shared" si="550"/>
        <v>4.1113798563182768E-6</v>
      </c>
      <c r="BO4148" s="130">
        <f t="shared" si="546"/>
        <v>4.1113798563182768E-6</v>
      </c>
      <c r="BP4148" s="122" t="str">
        <f t="shared" si="547"/>
        <v/>
      </c>
    </row>
    <row r="4149" spans="63:68" ht="20.100000000000001" customHeight="1" x14ac:dyDescent="0.25">
      <c r="BK4149" s="130"/>
      <c r="BL4149" s="130">
        <f t="shared" si="548"/>
        <v>23.161599999998494</v>
      </c>
      <c r="BM4149" s="147">
        <f t="shared" si="549"/>
        <v>1.5975731008843828E-3</v>
      </c>
      <c r="BN4149" s="130">
        <f t="shared" si="550"/>
        <v>4.1010765082687486E-6</v>
      </c>
      <c r="BO4149" s="130">
        <f t="shared" si="546"/>
        <v>4.1010765082687486E-6</v>
      </c>
      <c r="BP4149" s="122" t="str">
        <f t="shared" si="547"/>
        <v/>
      </c>
    </row>
    <row r="4150" spans="63:68" ht="20.100000000000001" customHeight="1" x14ac:dyDescent="0.25">
      <c r="BK4150" s="130"/>
      <c r="BL4150" s="130">
        <f t="shared" si="548"/>
        <v>23.167999999998493</v>
      </c>
      <c r="BM4150" s="147">
        <f t="shared" si="549"/>
        <v>1.593472024376114E-3</v>
      </c>
      <c r="BN4150" s="130">
        <f t="shared" si="550"/>
        <v>4.0907982003447925E-6</v>
      </c>
      <c r="BO4150" s="130">
        <f t="shared" si="546"/>
        <v>4.0907982003447925E-6</v>
      </c>
      <c r="BP4150" s="122" t="str">
        <f t="shared" si="547"/>
        <v/>
      </c>
    </row>
    <row r="4151" spans="63:68" ht="20.100000000000001" customHeight="1" x14ac:dyDescent="0.25">
      <c r="BK4151" s="130"/>
      <c r="BL4151" s="130">
        <f t="shared" si="548"/>
        <v>23.174399999998492</v>
      </c>
      <c r="BM4151" s="147">
        <f t="shared" si="549"/>
        <v>1.5893812261757693E-3</v>
      </c>
      <c r="BN4151" s="130">
        <f t="shared" si="550"/>
        <v>4.080544874142172E-6</v>
      </c>
      <c r="BO4151" s="130">
        <f t="shared" si="546"/>
        <v>4.080544874142172E-6</v>
      </c>
      <c r="BP4151" s="122" t="str">
        <f t="shared" si="547"/>
        <v/>
      </c>
    </row>
    <row r="4152" spans="63:68" ht="20.100000000000001" customHeight="1" x14ac:dyDescent="0.25">
      <c r="BK4152" s="130"/>
      <c r="BL4152" s="130">
        <f t="shared" si="548"/>
        <v>23.180799999998492</v>
      </c>
      <c r="BM4152" s="147">
        <f t="shared" si="549"/>
        <v>1.5853006813016271E-3</v>
      </c>
      <c r="BN4152" s="130">
        <f t="shared" si="550"/>
        <v>4.0703164713726606E-6</v>
      </c>
      <c r="BO4152" s="130">
        <f t="shared" si="546"/>
        <v>4.0703164713726606E-6</v>
      </c>
      <c r="BP4152" s="122" t="str">
        <f t="shared" si="547"/>
        <v/>
      </c>
    </row>
    <row r="4153" spans="63:68" ht="20.100000000000001" customHeight="1" x14ac:dyDescent="0.25">
      <c r="BK4153" s="130"/>
      <c r="BL4153" s="130">
        <f t="shared" si="548"/>
        <v>23.187199999998491</v>
      </c>
      <c r="BM4153" s="147">
        <f t="shared" si="549"/>
        <v>1.5812303648302544E-3</v>
      </c>
      <c r="BN4153" s="130">
        <f t="shared" si="550"/>
        <v>4.0601129338930977E-6</v>
      </c>
      <c r="BO4153" s="130">
        <f t="shared" si="546"/>
        <v>4.0601129338930977E-6</v>
      </c>
      <c r="BP4153" s="122" t="str">
        <f t="shared" si="547"/>
        <v/>
      </c>
    </row>
    <row r="4154" spans="63:68" ht="20.100000000000001" customHeight="1" x14ac:dyDescent="0.25">
      <c r="BK4154" s="130"/>
      <c r="BL4154" s="130">
        <f t="shared" si="548"/>
        <v>23.19359999999849</v>
      </c>
      <c r="BM4154" s="147">
        <f t="shared" si="549"/>
        <v>1.5771702518963613E-3</v>
      </c>
      <c r="BN4154" s="130">
        <f t="shared" si="550"/>
        <v>4.0499342036728631E-6</v>
      </c>
      <c r="BO4154" s="130">
        <f t="shared" si="546"/>
        <v>4.0499342036728631E-6</v>
      </c>
      <c r="BP4154" s="122" t="str">
        <f t="shared" si="547"/>
        <v/>
      </c>
    </row>
    <row r="4155" spans="63:68" ht="20.100000000000001" customHeight="1" x14ac:dyDescent="0.25">
      <c r="BK4155" s="130"/>
      <c r="BL4155" s="130">
        <f t="shared" si="548"/>
        <v>23.199999999998489</v>
      </c>
      <c r="BM4155" s="147">
        <f t="shared" si="549"/>
        <v>1.5731203176926885E-3</v>
      </c>
      <c r="BN4155" s="130">
        <f t="shared" si="550"/>
        <v>4.0397802228155609E-6</v>
      </c>
      <c r="BO4155" s="130">
        <f t="shared" si="546"/>
        <v>4.0397802228155609E-6</v>
      </c>
      <c r="BP4155" s="122" t="str">
        <f t="shared" si="547"/>
        <v/>
      </c>
    </row>
    <row r="4156" spans="63:68" ht="20.100000000000001" customHeight="1" x14ac:dyDescent="0.25">
      <c r="BK4156" s="130"/>
      <c r="BL4156" s="130">
        <f t="shared" si="548"/>
        <v>23.206399999998489</v>
      </c>
      <c r="BM4156" s="147">
        <f t="shared" si="549"/>
        <v>1.5690805374698729E-3</v>
      </c>
      <c r="BN4156" s="130">
        <f t="shared" si="550"/>
        <v>4.0296509335598866E-6</v>
      </c>
      <c r="BO4156" s="130">
        <f t="shared" si="546"/>
        <v>4.0296509335598866E-6</v>
      </c>
      <c r="BP4156" s="122" t="str">
        <f t="shared" si="547"/>
        <v/>
      </c>
    </row>
    <row r="4157" spans="63:68" ht="20.100000000000001" customHeight="1" x14ac:dyDescent="0.25">
      <c r="BK4157" s="130"/>
      <c r="BL4157" s="130">
        <f t="shared" si="548"/>
        <v>23.212799999998488</v>
      </c>
      <c r="BM4157" s="147">
        <f t="shared" si="549"/>
        <v>1.565050886536313E-3</v>
      </c>
      <c r="BN4157" s="130">
        <f t="shared" si="550"/>
        <v>4.0195462782553412E-6</v>
      </c>
      <c r="BO4157" s="130">
        <f t="shared" si="546"/>
        <v>4.0195462782553412E-6</v>
      </c>
      <c r="BP4157" s="122" t="str">
        <f t="shared" si="547"/>
        <v/>
      </c>
    </row>
    <row r="4158" spans="63:68" ht="20.100000000000001" customHeight="1" x14ac:dyDescent="0.25">
      <c r="BK4158" s="130"/>
      <c r="BL4158" s="130">
        <f t="shared" si="548"/>
        <v>23.219199999998487</v>
      </c>
      <c r="BM4158" s="147">
        <f t="shared" si="549"/>
        <v>1.5610313402580577E-3</v>
      </c>
      <c r="BN4158" s="130">
        <f t="shared" si="550"/>
        <v>4.009466199392589E-6</v>
      </c>
      <c r="BO4158" s="130">
        <f t="shared" si="546"/>
        <v>4.009466199392589E-6</v>
      </c>
      <c r="BP4158" s="122" t="str">
        <f t="shared" si="547"/>
        <v/>
      </c>
    </row>
    <row r="4159" spans="63:68" ht="20.100000000000001" customHeight="1" x14ac:dyDescent="0.25">
      <c r="BK4159" s="130"/>
      <c r="BL4159" s="130">
        <f t="shared" si="548"/>
        <v>23.225599999998487</v>
      </c>
      <c r="BM4159" s="147">
        <f t="shared" si="549"/>
        <v>1.5570218740586651E-3</v>
      </c>
      <c r="BN4159" s="130">
        <f t="shared" si="550"/>
        <v>3.9994106395824236E-6</v>
      </c>
      <c r="BO4159" s="130">
        <f t="shared" si="546"/>
        <v>3.9994106395824236E-6</v>
      </c>
      <c r="BP4159" s="122" t="str">
        <f t="shared" si="547"/>
        <v/>
      </c>
    </row>
    <row r="4160" spans="63:68" ht="20.100000000000001" customHeight="1" x14ac:dyDescent="0.25">
      <c r="BK4160" s="130"/>
      <c r="BL4160" s="130">
        <f t="shared" si="548"/>
        <v>23.231999999998486</v>
      </c>
      <c r="BM4160" s="147">
        <f t="shared" si="549"/>
        <v>1.5530224634190827E-3</v>
      </c>
      <c r="BN4160" s="130">
        <f t="shared" si="550"/>
        <v>3.9893795415666105E-6</v>
      </c>
      <c r="BO4160" s="130">
        <f t="shared" si="546"/>
        <v>3.9893795415666105E-6</v>
      </c>
      <c r="BP4160" s="122" t="str">
        <f t="shared" si="547"/>
        <v/>
      </c>
    </row>
    <row r="4161" spans="63:68" ht="20.100000000000001" customHeight="1" x14ac:dyDescent="0.25">
      <c r="BK4161" s="130"/>
      <c r="BL4161" s="130">
        <f t="shared" si="548"/>
        <v>23.238399999998485</v>
      </c>
      <c r="BM4161" s="147">
        <f t="shared" si="549"/>
        <v>1.5490330838775161E-3</v>
      </c>
      <c r="BN4161" s="130">
        <f t="shared" si="550"/>
        <v>3.979372848202491E-6</v>
      </c>
      <c r="BO4161" s="130">
        <f t="shared" si="546"/>
        <v>3.979372848202491E-6</v>
      </c>
      <c r="BP4161" s="122" t="str">
        <f t="shared" si="547"/>
        <v/>
      </c>
    </row>
    <row r="4162" spans="63:68" ht="20.100000000000001" customHeight="1" x14ac:dyDescent="0.25">
      <c r="BK4162" s="130"/>
      <c r="BL4162" s="130">
        <f t="shared" si="548"/>
        <v>23.244799999998484</v>
      </c>
      <c r="BM4162" s="147">
        <f t="shared" si="549"/>
        <v>1.5450537110293136E-3</v>
      </c>
      <c r="BN4162" s="130">
        <f t="shared" si="550"/>
        <v>3.9693905024874854E-6</v>
      </c>
      <c r="BO4162" s="130">
        <f t="shared" si="546"/>
        <v>3.9693905024874854E-6</v>
      </c>
      <c r="BP4162" s="122" t="str">
        <f t="shared" si="547"/>
        <v/>
      </c>
    </row>
    <row r="4163" spans="63:68" ht="20.100000000000001" customHeight="1" x14ac:dyDescent="0.25">
      <c r="BK4163" s="130"/>
      <c r="BL4163" s="130">
        <f t="shared" si="548"/>
        <v>23.251199999998484</v>
      </c>
      <c r="BM4163" s="147">
        <f t="shared" si="549"/>
        <v>1.5410843205268261E-3</v>
      </c>
      <c r="BN4163" s="130">
        <f t="shared" si="550"/>
        <v>3.9594324475350235E-6</v>
      </c>
      <c r="BO4163" s="130">
        <f t="shared" si="546"/>
        <v>3.9594324475350235E-6</v>
      </c>
      <c r="BP4163" s="122" t="str">
        <f t="shared" si="547"/>
        <v/>
      </c>
    </row>
    <row r="4164" spans="63:68" ht="20.100000000000001" customHeight="1" x14ac:dyDescent="0.25">
      <c r="BK4164" s="130"/>
      <c r="BL4164" s="130">
        <f t="shared" si="548"/>
        <v>23.257599999998483</v>
      </c>
      <c r="BM4164" s="147">
        <f t="shared" si="549"/>
        <v>1.5371248880792911E-3</v>
      </c>
      <c r="BN4164" s="130">
        <f t="shared" si="550"/>
        <v>3.94949862659341E-6</v>
      </c>
      <c r="BO4164" s="130">
        <f t="shared" si="546"/>
        <v>3.94949862659341E-6</v>
      </c>
      <c r="BP4164" s="122" t="str">
        <f t="shared" si="547"/>
        <v/>
      </c>
    </row>
    <row r="4165" spans="63:68" ht="20.100000000000001" customHeight="1" x14ac:dyDescent="0.25">
      <c r="BK4165" s="130"/>
      <c r="BL4165" s="130">
        <f t="shared" si="548"/>
        <v>23.263999999998482</v>
      </c>
      <c r="BM4165" s="147">
        <f t="shared" si="549"/>
        <v>1.5331753894526976E-3</v>
      </c>
      <c r="BN4165" s="130">
        <f t="shared" si="550"/>
        <v>3.9395889830165509E-6</v>
      </c>
      <c r="BO4165" s="130">
        <f t="shared" si="546"/>
        <v>3.9395889830165509E-6</v>
      </c>
      <c r="BP4165" s="122" t="str">
        <f t="shared" si="547"/>
        <v/>
      </c>
    </row>
    <row r="4166" spans="63:68" ht="20.100000000000001" customHeight="1" x14ac:dyDescent="0.25">
      <c r="BK4166" s="130"/>
      <c r="BL4166" s="130">
        <f t="shared" si="548"/>
        <v>23.270399999998482</v>
      </c>
      <c r="BM4166" s="147">
        <f t="shared" si="549"/>
        <v>1.5292358004696811E-3</v>
      </c>
      <c r="BN4166" s="130">
        <f t="shared" si="550"/>
        <v>3.9297034603086225E-6</v>
      </c>
      <c r="BO4166" s="130">
        <f t="shared" si="546"/>
        <v>3.9297034603086225E-6</v>
      </c>
      <c r="BP4166" s="122" t="str">
        <f t="shared" si="547"/>
        <v/>
      </c>
    </row>
    <row r="4167" spans="63:68" ht="20.100000000000001" customHeight="1" x14ac:dyDescent="0.25">
      <c r="BK4167" s="130"/>
      <c r="BL4167" s="130">
        <f t="shared" si="548"/>
        <v>23.276799999998481</v>
      </c>
      <c r="BM4167" s="147">
        <f t="shared" si="549"/>
        <v>1.5253060970093725E-3</v>
      </c>
      <c r="BN4167" s="130">
        <f t="shared" si="550"/>
        <v>3.9198420020841729E-6</v>
      </c>
      <c r="BO4167" s="130">
        <f t="shared" si="546"/>
        <v>3.9198420020841729E-6</v>
      </c>
      <c r="BP4167" s="122" t="str">
        <f t="shared" si="547"/>
        <v/>
      </c>
    </row>
    <row r="4168" spans="63:68" ht="20.100000000000001" customHeight="1" x14ac:dyDescent="0.25">
      <c r="BK4168" s="130"/>
      <c r="BL4168" s="130">
        <f t="shared" si="548"/>
        <v>23.28319999999848</v>
      </c>
      <c r="BM4168" s="147">
        <f t="shared" si="549"/>
        <v>1.5213862550072883E-3</v>
      </c>
      <c r="BN4168" s="130">
        <f t="shared" si="550"/>
        <v>3.9100045520806988E-6</v>
      </c>
      <c r="BO4168" s="130">
        <f t="shared" si="546"/>
        <v>3.9100045520806988E-6</v>
      </c>
      <c r="BP4168" s="122" t="str">
        <f t="shared" si="547"/>
        <v/>
      </c>
    </row>
    <row r="4169" spans="63:68" ht="20.100000000000001" customHeight="1" x14ac:dyDescent="0.25">
      <c r="BK4169" s="130"/>
      <c r="BL4169" s="130">
        <f t="shared" si="548"/>
        <v>23.28959999999848</v>
      </c>
      <c r="BM4169" s="147">
        <f t="shared" si="549"/>
        <v>1.5174762504552076E-3</v>
      </c>
      <c r="BN4169" s="130">
        <f t="shared" si="550"/>
        <v>3.9001910541653674E-6</v>
      </c>
      <c r="BO4169" s="130">
        <f t="shared" si="546"/>
        <v>3.9001910541653674E-6</v>
      </c>
      <c r="BP4169" s="122" t="str">
        <f t="shared" si="547"/>
        <v/>
      </c>
    </row>
    <row r="4170" spans="63:68" ht="20.100000000000001" customHeight="1" x14ac:dyDescent="0.25">
      <c r="BK4170" s="130"/>
      <c r="BL4170" s="130">
        <f t="shared" si="548"/>
        <v>23.295999999998479</v>
      </c>
      <c r="BM4170" s="147">
        <f t="shared" si="549"/>
        <v>1.5135760594010422E-3</v>
      </c>
      <c r="BN4170" s="130">
        <f t="shared" si="550"/>
        <v>3.8904014523278609E-6</v>
      </c>
      <c r="BO4170" s="130">
        <f t="shared" si="546"/>
        <v>3.8904014523278609E-6</v>
      </c>
      <c r="BP4170" s="122" t="str">
        <f t="shared" si="547"/>
        <v/>
      </c>
    </row>
    <row r="4171" spans="63:68" ht="20.100000000000001" customHeight="1" x14ac:dyDescent="0.25">
      <c r="BK4171" s="130"/>
      <c r="BL4171" s="130">
        <f t="shared" si="548"/>
        <v>23.302399999998478</v>
      </c>
      <c r="BM4171" s="147">
        <f t="shared" si="549"/>
        <v>1.5096856579487144E-3</v>
      </c>
      <c r="BN4171" s="130">
        <f t="shared" si="550"/>
        <v>3.8806356906816771E-6</v>
      </c>
      <c r="BO4171" s="130">
        <f t="shared" si="546"/>
        <v>3.8806356906816771E-6</v>
      </c>
      <c r="BP4171" s="122" t="str">
        <f t="shared" si="547"/>
        <v/>
      </c>
    </row>
    <row r="4172" spans="63:68" ht="20.100000000000001" customHeight="1" x14ac:dyDescent="0.25">
      <c r="BK4172" s="130"/>
      <c r="BL4172" s="130">
        <f t="shared" si="548"/>
        <v>23.308799999998477</v>
      </c>
      <c r="BM4172" s="147">
        <f t="shared" si="549"/>
        <v>1.5058050222580327E-3</v>
      </c>
      <c r="BN4172" s="130">
        <f t="shared" si="550"/>
        <v>3.8708937134649974E-6</v>
      </c>
      <c r="BO4172" s="130">
        <f t="shared" si="546"/>
        <v>3.8708937134649974E-6</v>
      </c>
      <c r="BP4172" s="122" t="str">
        <f t="shared" si="547"/>
        <v/>
      </c>
    </row>
    <row r="4173" spans="63:68" ht="20.100000000000001" customHeight="1" x14ac:dyDescent="0.25">
      <c r="BK4173" s="130"/>
      <c r="BL4173" s="130">
        <f t="shared" si="548"/>
        <v>23.315199999998477</v>
      </c>
      <c r="BM4173" s="147">
        <f t="shared" si="549"/>
        <v>1.5019341285445677E-3</v>
      </c>
      <c r="BN4173" s="130">
        <f t="shared" si="550"/>
        <v>3.8611754650317957E-6</v>
      </c>
      <c r="BO4173" s="130">
        <f t="shared" si="546"/>
        <v>3.8611754650317957E-6</v>
      </c>
      <c r="BP4173" s="122" t="str">
        <f t="shared" si="547"/>
        <v/>
      </c>
    </row>
    <row r="4174" spans="63:68" ht="20.100000000000001" customHeight="1" x14ac:dyDescent="0.25">
      <c r="BK4174" s="130"/>
      <c r="BL4174" s="130">
        <f t="shared" si="548"/>
        <v>23.321599999998476</v>
      </c>
      <c r="BM4174" s="147">
        <f t="shared" si="549"/>
        <v>1.4980729530795359E-3</v>
      </c>
      <c r="BN4174" s="130">
        <f t="shared" si="550"/>
        <v>3.8514808898711377E-6</v>
      </c>
      <c r="BO4174" s="130">
        <f t="shared" si="546"/>
        <v>3.8514808898711377E-6</v>
      </c>
      <c r="BP4174" s="122" t="str">
        <f t="shared" si="547"/>
        <v/>
      </c>
    </row>
    <row r="4175" spans="63:68" ht="20.100000000000001" customHeight="1" x14ac:dyDescent="0.25">
      <c r="BK4175" s="130"/>
      <c r="BL4175" s="130">
        <f t="shared" si="548"/>
        <v>23.327999999998475</v>
      </c>
      <c r="BM4175" s="147">
        <f t="shared" si="549"/>
        <v>1.4942214721896648E-3</v>
      </c>
      <c r="BN4175" s="130">
        <f t="shared" si="550"/>
        <v>3.8418099325878818E-6</v>
      </c>
      <c r="BO4175" s="130">
        <f t="shared" si="546"/>
        <v>3.8418099325878818E-6</v>
      </c>
      <c r="BP4175" s="122" t="str">
        <f t="shared" si="547"/>
        <v/>
      </c>
    </row>
    <row r="4176" spans="63:68" ht="20.100000000000001" customHeight="1" x14ac:dyDescent="0.25">
      <c r="BK4176" s="130"/>
      <c r="BL4176" s="130">
        <f t="shared" si="548"/>
        <v>23.334399999998475</v>
      </c>
      <c r="BM4176" s="147">
        <f t="shared" si="549"/>
        <v>1.4903796622570769E-3</v>
      </c>
      <c r="BN4176" s="130">
        <f t="shared" si="550"/>
        <v>3.8321625379028959E-6</v>
      </c>
      <c r="BO4176" s="130">
        <f t="shared" si="546"/>
        <v>3.8321625379028959E-6</v>
      </c>
      <c r="BP4176" s="122" t="str">
        <f t="shared" si="547"/>
        <v/>
      </c>
    </row>
    <row r="4177" spans="63:68" ht="20.100000000000001" customHeight="1" x14ac:dyDescent="0.25">
      <c r="BK4177" s="130"/>
      <c r="BL4177" s="130">
        <f t="shared" si="548"/>
        <v>23.340799999998474</v>
      </c>
      <c r="BM4177" s="147">
        <f t="shared" si="549"/>
        <v>1.486547499719174E-3</v>
      </c>
      <c r="BN4177" s="130">
        <f t="shared" si="550"/>
        <v>3.8225386506721398E-6</v>
      </c>
      <c r="BO4177" s="130">
        <f t="shared" si="546"/>
        <v>3.8225386506721398E-6</v>
      </c>
      <c r="BP4177" s="122" t="str">
        <f t="shared" si="547"/>
        <v/>
      </c>
    </row>
    <row r="4178" spans="63:68" ht="20.100000000000001" customHeight="1" x14ac:dyDescent="0.25">
      <c r="BK4178" s="130"/>
      <c r="BL4178" s="130">
        <f t="shared" si="548"/>
        <v>23.347199999998473</v>
      </c>
      <c r="BM4178" s="147">
        <f t="shared" si="549"/>
        <v>1.4827249610685018E-3</v>
      </c>
      <c r="BN4178" s="130">
        <f t="shared" si="550"/>
        <v>3.8129382158706183E-6</v>
      </c>
      <c r="BO4178" s="130">
        <f t="shared" ref="BO4178:BO4241" si="551">IF(BM4178&lt;(1-$BK$534),BN4178,"")</f>
        <v>3.8129382158706183E-6</v>
      </c>
      <c r="BP4178" s="122" t="str">
        <f t="shared" ref="BP4178:BP4241" si="552">IF(BM4178&lt;(1-$BK$540),BN4178,"")</f>
        <v/>
      </c>
    </row>
    <row r="4179" spans="63:68" ht="20.100000000000001" customHeight="1" x14ac:dyDescent="0.25">
      <c r="BK4179" s="130"/>
      <c r="BL4179" s="130">
        <f t="shared" ref="BL4179:BL4242" si="553">BL4178+$BO$526</f>
        <v>23.353599999998472</v>
      </c>
      <c r="BM4179" s="147">
        <f t="shared" ref="BM4179:BM4242" si="554">_xlfn.CHISQ.DIST.RT(BL4179,7)</f>
        <v>1.4789120228526312E-3</v>
      </c>
      <c r="BN4179" s="130">
        <f t="shared" ref="BN4179:BN4242" si="555">BM4179-BM4180</f>
        <v>3.8033611785819738E-6</v>
      </c>
      <c r="BO4179" s="130">
        <f t="shared" si="551"/>
        <v>3.8033611785819738E-6</v>
      </c>
      <c r="BP4179" s="122" t="str">
        <f t="shared" si="552"/>
        <v/>
      </c>
    </row>
    <row r="4180" spans="63:68" ht="20.100000000000001" customHeight="1" x14ac:dyDescent="0.25">
      <c r="BK4180" s="130"/>
      <c r="BL4180" s="130">
        <f t="shared" si="553"/>
        <v>23.359999999998472</v>
      </c>
      <c r="BM4180" s="147">
        <f t="shared" si="554"/>
        <v>1.4751086616740493E-3</v>
      </c>
      <c r="BN4180" s="130">
        <f t="shared" si="555"/>
        <v>3.7938074840303607E-6</v>
      </c>
      <c r="BO4180" s="130">
        <f t="shared" si="551"/>
        <v>3.7938074840303607E-6</v>
      </c>
      <c r="BP4180" s="122" t="str">
        <f t="shared" si="552"/>
        <v/>
      </c>
    </row>
    <row r="4181" spans="63:68" ht="20.100000000000001" customHeight="1" x14ac:dyDescent="0.25">
      <c r="BK4181" s="130"/>
      <c r="BL4181" s="130">
        <f t="shared" si="553"/>
        <v>23.366399999998471</v>
      </c>
      <c r="BM4181" s="147">
        <f t="shared" si="554"/>
        <v>1.4713148541900189E-3</v>
      </c>
      <c r="BN4181" s="130">
        <f t="shared" si="555"/>
        <v>3.7842770775468361E-6</v>
      </c>
      <c r="BO4181" s="130">
        <f t="shared" si="551"/>
        <v>3.7842770775468361E-6</v>
      </c>
      <c r="BP4181" s="122" t="str">
        <f t="shared" si="552"/>
        <v/>
      </c>
    </row>
    <row r="4182" spans="63:68" ht="20.100000000000001" customHeight="1" x14ac:dyDescent="0.25">
      <c r="BK4182" s="130"/>
      <c r="BL4182" s="130">
        <f t="shared" si="553"/>
        <v>23.37279999999847</v>
      </c>
      <c r="BM4182" s="147">
        <f t="shared" si="554"/>
        <v>1.4675305771124721E-3</v>
      </c>
      <c r="BN4182" s="130">
        <f t="shared" si="555"/>
        <v>3.7747699045936455E-6</v>
      </c>
      <c r="BO4182" s="130">
        <f t="shared" si="551"/>
        <v>3.7747699045936455E-6</v>
      </c>
      <c r="BP4182" s="122" t="str">
        <f t="shared" si="552"/>
        <v/>
      </c>
    </row>
    <row r="4183" spans="63:68" ht="20.100000000000001" customHeight="1" x14ac:dyDescent="0.25">
      <c r="BK4183" s="130"/>
      <c r="BL4183" s="130">
        <f t="shared" si="553"/>
        <v>23.37919999999847</v>
      </c>
      <c r="BM4183" s="147">
        <f t="shared" si="554"/>
        <v>1.4637558072078784E-3</v>
      </c>
      <c r="BN4183" s="130">
        <f t="shared" si="555"/>
        <v>3.7652859107431894E-6</v>
      </c>
      <c r="BO4183" s="130">
        <f t="shared" si="551"/>
        <v>3.7652859107431894E-6</v>
      </c>
      <c r="BP4183" s="122" t="str">
        <f t="shared" si="552"/>
        <v/>
      </c>
    </row>
    <row r="4184" spans="63:68" ht="20.100000000000001" customHeight="1" x14ac:dyDescent="0.25">
      <c r="BK4184" s="130"/>
      <c r="BL4184" s="130">
        <f t="shared" si="553"/>
        <v>23.385599999998469</v>
      </c>
      <c r="BM4184" s="147">
        <f t="shared" si="554"/>
        <v>1.4599905212971352E-3</v>
      </c>
      <c r="BN4184" s="130">
        <f t="shared" si="555"/>
        <v>3.7558250417003575E-6</v>
      </c>
      <c r="BO4184" s="130">
        <f t="shared" si="551"/>
        <v>3.7558250417003575E-6</v>
      </c>
      <c r="BP4184" s="122" t="str">
        <f t="shared" si="552"/>
        <v/>
      </c>
    </row>
    <row r="4185" spans="63:68" ht="20.100000000000001" customHeight="1" x14ac:dyDescent="0.25">
      <c r="BK4185" s="130"/>
      <c r="BL4185" s="130">
        <f t="shared" si="553"/>
        <v>23.391999999998468</v>
      </c>
      <c r="BM4185" s="147">
        <f t="shared" si="554"/>
        <v>1.4562346962554349E-3</v>
      </c>
      <c r="BN4185" s="130">
        <f t="shared" si="555"/>
        <v>3.7463872432747739E-6</v>
      </c>
      <c r="BO4185" s="130">
        <f t="shared" si="551"/>
        <v>3.7463872432747739E-6</v>
      </c>
      <c r="BP4185" s="122" t="str">
        <f t="shared" si="552"/>
        <v/>
      </c>
    </row>
    <row r="4186" spans="63:68" ht="20.100000000000001" customHeight="1" x14ac:dyDescent="0.25">
      <c r="BK4186" s="130"/>
      <c r="BL4186" s="130">
        <f t="shared" si="553"/>
        <v>23.398399999998468</v>
      </c>
      <c r="BM4186" s="147">
        <f t="shared" si="554"/>
        <v>1.4524883090121601E-3</v>
      </c>
      <c r="BN4186" s="130">
        <f t="shared" si="555"/>
        <v>3.7369724614163581E-6</v>
      </c>
      <c r="BO4186" s="130">
        <f t="shared" si="551"/>
        <v>3.7369724614163581E-6</v>
      </c>
      <c r="BP4186" s="122" t="str">
        <f t="shared" si="552"/>
        <v/>
      </c>
    </row>
    <row r="4187" spans="63:68" ht="20.100000000000001" customHeight="1" x14ac:dyDescent="0.25">
      <c r="BK4187" s="130"/>
      <c r="BL4187" s="130">
        <f t="shared" si="553"/>
        <v>23.404799999998467</v>
      </c>
      <c r="BM4187" s="147">
        <f t="shared" si="554"/>
        <v>1.4487513365507437E-3</v>
      </c>
      <c r="BN4187" s="130">
        <f t="shared" si="555"/>
        <v>3.7275806421743427E-6</v>
      </c>
      <c r="BO4187" s="130">
        <f t="shared" si="551"/>
        <v>3.7275806421743427E-6</v>
      </c>
      <c r="BP4187" s="122" t="str">
        <f t="shared" si="552"/>
        <v/>
      </c>
    </row>
    <row r="4188" spans="63:68" ht="20.100000000000001" customHeight="1" x14ac:dyDescent="0.25">
      <c r="BK4188" s="130"/>
      <c r="BL4188" s="130">
        <f t="shared" si="553"/>
        <v>23.411199999998466</v>
      </c>
      <c r="BM4188" s="147">
        <f t="shared" si="554"/>
        <v>1.4450237559085694E-3</v>
      </c>
      <c r="BN4188" s="130">
        <f t="shared" si="555"/>
        <v>3.7182117317306664E-6</v>
      </c>
      <c r="BO4188" s="130">
        <f t="shared" si="551"/>
        <v>3.7182117317306664E-6</v>
      </c>
      <c r="BP4188" s="122" t="str">
        <f t="shared" si="552"/>
        <v/>
      </c>
    </row>
    <row r="4189" spans="63:68" ht="20.100000000000001" customHeight="1" x14ac:dyDescent="0.25">
      <c r="BK4189" s="130"/>
      <c r="BL4189" s="130">
        <f t="shared" si="553"/>
        <v>23.417599999998465</v>
      </c>
      <c r="BM4189" s="147">
        <f t="shared" si="554"/>
        <v>1.4413055441768387E-3</v>
      </c>
      <c r="BN4189" s="130">
        <f t="shared" si="555"/>
        <v>3.7088656763817601E-6</v>
      </c>
      <c r="BO4189" s="130">
        <f t="shared" si="551"/>
        <v>3.7088656763817601E-6</v>
      </c>
      <c r="BP4189" s="122" t="str">
        <f t="shared" si="552"/>
        <v/>
      </c>
    </row>
    <row r="4190" spans="63:68" ht="20.100000000000001" customHeight="1" x14ac:dyDescent="0.25">
      <c r="BK4190" s="130"/>
      <c r="BL4190" s="130">
        <f t="shared" si="553"/>
        <v>23.423999999998465</v>
      </c>
      <c r="BM4190" s="147">
        <f t="shared" si="554"/>
        <v>1.437596678500457E-3</v>
      </c>
      <c r="BN4190" s="130">
        <f t="shared" si="555"/>
        <v>3.6995424225463522E-6</v>
      </c>
      <c r="BO4190" s="130">
        <f t="shared" si="551"/>
        <v>3.6995424225463522E-6</v>
      </c>
      <c r="BP4190" s="122" t="str">
        <f t="shared" si="552"/>
        <v/>
      </c>
    </row>
    <row r="4191" spans="63:68" ht="20.100000000000001" customHeight="1" x14ac:dyDescent="0.25">
      <c r="BK4191" s="130"/>
      <c r="BL4191" s="130">
        <f t="shared" si="553"/>
        <v>23.430399999998464</v>
      </c>
      <c r="BM4191" s="147">
        <f t="shared" si="554"/>
        <v>1.4338971360779106E-3</v>
      </c>
      <c r="BN4191" s="130">
        <f t="shared" si="555"/>
        <v>3.6902419167533264E-6</v>
      </c>
      <c r="BO4191" s="130">
        <f t="shared" si="551"/>
        <v>3.6902419167533264E-6</v>
      </c>
      <c r="BP4191" s="122" t="str">
        <f t="shared" si="552"/>
        <v/>
      </c>
    </row>
    <row r="4192" spans="63:68" ht="20.100000000000001" customHeight="1" x14ac:dyDescent="0.25">
      <c r="BK4192" s="130"/>
      <c r="BL4192" s="130">
        <f t="shared" si="553"/>
        <v>23.436799999998463</v>
      </c>
      <c r="BM4192" s="147">
        <f t="shared" si="554"/>
        <v>1.4302068941611573E-3</v>
      </c>
      <c r="BN4192" s="130">
        <f t="shared" si="555"/>
        <v>3.6809641056653568E-6</v>
      </c>
      <c r="BO4192" s="130">
        <f t="shared" si="551"/>
        <v>3.6809641056653568E-6</v>
      </c>
      <c r="BP4192" s="122" t="str">
        <f t="shared" si="552"/>
        <v/>
      </c>
    </row>
    <row r="4193" spans="63:68" ht="20.100000000000001" customHeight="1" x14ac:dyDescent="0.25">
      <c r="BK4193" s="130"/>
      <c r="BL4193" s="130">
        <f t="shared" si="553"/>
        <v>23.443199999998463</v>
      </c>
      <c r="BM4193" s="147">
        <f t="shared" si="554"/>
        <v>1.4265259300554919E-3</v>
      </c>
      <c r="BN4193" s="130">
        <f t="shared" si="555"/>
        <v>3.6717089360439967E-6</v>
      </c>
      <c r="BO4193" s="130">
        <f t="shared" si="551"/>
        <v>3.6717089360439967E-6</v>
      </c>
      <c r="BP4193" s="122" t="str">
        <f t="shared" si="552"/>
        <v/>
      </c>
    </row>
    <row r="4194" spans="63:68" ht="20.100000000000001" customHeight="1" x14ac:dyDescent="0.25">
      <c r="BK4194" s="130"/>
      <c r="BL4194" s="130">
        <f t="shared" si="553"/>
        <v>23.449599999998462</v>
      </c>
      <c r="BM4194" s="147">
        <f t="shared" si="554"/>
        <v>1.4228542211194479E-3</v>
      </c>
      <c r="BN4194" s="130">
        <f t="shared" si="555"/>
        <v>3.6624763547863249E-6</v>
      </c>
      <c r="BO4194" s="130">
        <f t="shared" si="551"/>
        <v>3.6624763547863249E-6</v>
      </c>
      <c r="BP4194" s="122" t="str">
        <f t="shared" si="552"/>
        <v/>
      </c>
    </row>
    <row r="4195" spans="63:68" ht="20.100000000000001" customHeight="1" x14ac:dyDescent="0.25">
      <c r="BK4195" s="130"/>
      <c r="BL4195" s="130">
        <f t="shared" si="553"/>
        <v>23.455999999998461</v>
      </c>
      <c r="BM4195" s="147">
        <f t="shared" si="554"/>
        <v>1.4191917447646616E-3</v>
      </c>
      <c r="BN4195" s="130">
        <f t="shared" si="555"/>
        <v>3.6532663088978401E-6</v>
      </c>
      <c r="BO4195" s="130">
        <f t="shared" si="551"/>
        <v>3.6532663088978401E-6</v>
      </c>
      <c r="BP4195" s="122" t="str">
        <f t="shared" si="552"/>
        <v/>
      </c>
    </row>
    <row r="4196" spans="63:68" ht="20.100000000000001" customHeight="1" x14ac:dyDescent="0.25">
      <c r="BK4196" s="130"/>
      <c r="BL4196" s="130">
        <f t="shared" si="553"/>
        <v>23.46239999999846</v>
      </c>
      <c r="BM4196" s="147">
        <f t="shared" si="554"/>
        <v>1.4155384784557638E-3</v>
      </c>
      <c r="BN4196" s="130">
        <f t="shared" si="555"/>
        <v>3.644078745505255E-6</v>
      </c>
      <c r="BO4196" s="130">
        <f t="shared" si="551"/>
        <v>3.644078745505255E-6</v>
      </c>
      <c r="BP4196" s="122" t="str">
        <f t="shared" si="552"/>
        <v/>
      </c>
    </row>
    <row r="4197" spans="63:68" ht="20.100000000000001" customHeight="1" x14ac:dyDescent="0.25">
      <c r="BK4197" s="130"/>
      <c r="BL4197" s="130">
        <f t="shared" si="553"/>
        <v>23.46879999999846</v>
      </c>
      <c r="BM4197" s="147">
        <f t="shared" si="554"/>
        <v>1.4118943997102585E-3</v>
      </c>
      <c r="BN4197" s="130">
        <f t="shared" si="555"/>
        <v>3.6349136118486898E-6</v>
      </c>
      <c r="BO4197" s="130">
        <f t="shared" si="551"/>
        <v>3.6349136118486898E-6</v>
      </c>
      <c r="BP4197" s="122" t="str">
        <f t="shared" si="552"/>
        <v/>
      </c>
    </row>
    <row r="4198" spans="63:68" ht="20.100000000000001" customHeight="1" x14ac:dyDescent="0.25">
      <c r="BK4198" s="130"/>
      <c r="BL4198" s="130">
        <f t="shared" si="553"/>
        <v>23.475199999998459</v>
      </c>
      <c r="BM4198" s="147">
        <f t="shared" si="554"/>
        <v>1.4082594860984098E-3</v>
      </c>
      <c r="BN4198" s="130">
        <f t="shared" si="555"/>
        <v>3.6257708552896954E-6</v>
      </c>
      <c r="BO4198" s="130">
        <f t="shared" si="551"/>
        <v>3.6257708552896954E-6</v>
      </c>
      <c r="BP4198" s="122" t="str">
        <f t="shared" si="552"/>
        <v/>
      </c>
    </row>
    <row r="4199" spans="63:68" ht="20.100000000000001" customHeight="1" x14ac:dyDescent="0.25">
      <c r="BK4199" s="130"/>
      <c r="BL4199" s="130">
        <f t="shared" si="553"/>
        <v>23.481599999998458</v>
      </c>
      <c r="BM4199" s="147">
        <f t="shared" si="554"/>
        <v>1.4046337152431201E-3</v>
      </c>
      <c r="BN4199" s="130">
        <f t="shared" si="555"/>
        <v>3.6166504233043142E-6</v>
      </c>
      <c r="BO4199" s="130">
        <f t="shared" si="551"/>
        <v>3.6166504233043142E-6</v>
      </c>
      <c r="BP4199" s="122" t="str">
        <f t="shared" si="552"/>
        <v/>
      </c>
    </row>
    <row r="4200" spans="63:68" ht="20.100000000000001" customHeight="1" x14ac:dyDescent="0.25">
      <c r="BK4200" s="130"/>
      <c r="BL4200" s="130">
        <f t="shared" si="553"/>
        <v>23.487999999998458</v>
      </c>
      <c r="BM4200" s="147">
        <f t="shared" si="554"/>
        <v>1.4010170648198158E-3</v>
      </c>
      <c r="BN4200" s="130">
        <f t="shared" si="555"/>
        <v>3.6075522634837313E-6</v>
      </c>
      <c r="BO4200" s="130">
        <f t="shared" si="551"/>
        <v>3.6075522634837313E-6</v>
      </c>
      <c r="BP4200" s="122" t="str">
        <f t="shared" si="552"/>
        <v/>
      </c>
    </row>
    <row r="4201" spans="63:68" ht="20.100000000000001" customHeight="1" x14ac:dyDescent="0.25">
      <c r="BK4201" s="130"/>
      <c r="BL4201" s="130">
        <f t="shared" si="553"/>
        <v>23.494399999998457</v>
      </c>
      <c r="BM4201" s="147">
        <f t="shared" si="554"/>
        <v>1.3974095125563321E-3</v>
      </c>
      <c r="BN4201" s="130">
        <f t="shared" si="555"/>
        <v>3.5984763235405622E-6</v>
      </c>
      <c r="BO4201" s="130">
        <f t="shared" si="551"/>
        <v>3.5984763235405622E-6</v>
      </c>
      <c r="BP4201" s="122" t="str">
        <f t="shared" si="552"/>
        <v/>
      </c>
    </row>
    <row r="4202" spans="63:68" ht="20.100000000000001" customHeight="1" x14ac:dyDescent="0.25">
      <c r="BK4202" s="130"/>
      <c r="BL4202" s="130">
        <f t="shared" si="553"/>
        <v>23.500799999998456</v>
      </c>
      <c r="BM4202" s="147">
        <f t="shared" si="554"/>
        <v>1.3938110362327915E-3</v>
      </c>
      <c r="BN4202" s="130">
        <f t="shared" si="555"/>
        <v>3.5894225512984445E-6</v>
      </c>
      <c r="BO4202" s="130">
        <f t="shared" si="551"/>
        <v>3.5894225512984445E-6</v>
      </c>
      <c r="BP4202" s="122" t="str">
        <f t="shared" si="552"/>
        <v/>
      </c>
    </row>
    <row r="4203" spans="63:68" ht="20.100000000000001" customHeight="1" x14ac:dyDescent="0.25">
      <c r="BK4203" s="130"/>
      <c r="BL4203" s="130">
        <f t="shared" si="553"/>
        <v>23.507199999998456</v>
      </c>
      <c r="BM4203" s="147">
        <f t="shared" si="554"/>
        <v>1.3902216136814931E-3</v>
      </c>
      <c r="BN4203" s="130">
        <f t="shared" si="555"/>
        <v>3.5803908947039647E-6</v>
      </c>
      <c r="BO4203" s="130">
        <f t="shared" si="551"/>
        <v>3.5803908947039647E-6</v>
      </c>
      <c r="BP4203" s="122" t="str">
        <f t="shared" si="552"/>
        <v/>
      </c>
    </row>
    <row r="4204" spans="63:68" ht="20.100000000000001" customHeight="1" x14ac:dyDescent="0.25">
      <c r="BK4204" s="130"/>
      <c r="BL4204" s="130">
        <f t="shared" si="553"/>
        <v>23.513599999998455</v>
      </c>
      <c r="BM4204" s="147">
        <f t="shared" si="554"/>
        <v>1.3866412227867891E-3</v>
      </c>
      <c r="BN4204" s="130">
        <f t="shared" si="555"/>
        <v>3.5713813018047567E-6</v>
      </c>
      <c r="BO4204" s="130">
        <f t="shared" si="551"/>
        <v>3.5713813018047567E-6</v>
      </c>
      <c r="BP4204" s="122" t="str">
        <f t="shared" si="552"/>
        <v/>
      </c>
    </row>
    <row r="4205" spans="63:68" ht="20.100000000000001" customHeight="1" x14ac:dyDescent="0.25">
      <c r="BK4205" s="130"/>
      <c r="BL4205" s="130">
        <f t="shared" si="553"/>
        <v>23.519999999998454</v>
      </c>
      <c r="BM4205" s="147">
        <f t="shared" si="554"/>
        <v>1.3830698414849843E-3</v>
      </c>
      <c r="BN4205" s="130">
        <f t="shared" si="555"/>
        <v>3.5623937207822452E-6</v>
      </c>
      <c r="BO4205" s="130">
        <f t="shared" si="551"/>
        <v>3.5623937207822452E-6</v>
      </c>
      <c r="BP4205" s="122" t="str">
        <f t="shared" si="552"/>
        <v/>
      </c>
    </row>
    <row r="4206" spans="63:68" ht="20.100000000000001" customHeight="1" x14ac:dyDescent="0.25">
      <c r="BK4206" s="130"/>
      <c r="BL4206" s="130">
        <f t="shared" si="553"/>
        <v>23.526399999998453</v>
      </c>
      <c r="BM4206" s="147">
        <f t="shared" si="554"/>
        <v>1.3795074477642021E-3</v>
      </c>
      <c r="BN4206" s="130">
        <f t="shared" si="555"/>
        <v>3.553428099921721E-6</v>
      </c>
      <c r="BO4206" s="130">
        <f t="shared" si="551"/>
        <v>3.553428099921721E-6</v>
      </c>
      <c r="BP4206" s="122" t="str">
        <f t="shared" si="552"/>
        <v/>
      </c>
    </row>
    <row r="4207" spans="63:68" ht="20.100000000000001" customHeight="1" x14ac:dyDescent="0.25">
      <c r="BK4207" s="130"/>
      <c r="BL4207" s="130">
        <f t="shared" si="553"/>
        <v>23.532799999998453</v>
      </c>
      <c r="BM4207" s="147">
        <f t="shared" si="554"/>
        <v>1.3759540196642804E-3</v>
      </c>
      <c r="BN4207" s="130">
        <f t="shared" si="555"/>
        <v>3.5444843876229672E-6</v>
      </c>
      <c r="BO4207" s="130">
        <f t="shared" si="551"/>
        <v>3.5444843876229672E-6</v>
      </c>
      <c r="BP4207" s="122" t="str">
        <f t="shared" si="552"/>
        <v/>
      </c>
    </row>
    <row r="4208" spans="63:68" ht="20.100000000000001" customHeight="1" x14ac:dyDescent="0.25">
      <c r="BK4208" s="130"/>
      <c r="BL4208" s="130">
        <f t="shared" si="553"/>
        <v>23.539199999998452</v>
      </c>
      <c r="BM4208" s="147">
        <f t="shared" si="554"/>
        <v>1.3724095352766574E-3</v>
      </c>
      <c r="BN4208" s="130">
        <f t="shared" si="555"/>
        <v>3.5355625324106667E-6</v>
      </c>
      <c r="BO4208" s="130">
        <f t="shared" si="551"/>
        <v>3.5355625324106667E-6</v>
      </c>
      <c r="BP4208" s="122" t="str">
        <f t="shared" si="552"/>
        <v/>
      </c>
    </row>
    <row r="4209" spans="63:68" ht="20.100000000000001" customHeight="1" x14ac:dyDescent="0.25">
      <c r="BK4209" s="130"/>
      <c r="BL4209" s="130">
        <f t="shared" si="553"/>
        <v>23.545599999998451</v>
      </c>
      <c r="BM4209" s="147">
        <f t="shared" si="554"/>
        <v>1.3688739727442467E-3</v>
      </c>
      <c r="BN4209" s="130">
        <f t="shared" si="555"/>
        <v>3.5266624829075142E-6</v>
      </c>
      <c r="BO4209" s="130">
        <f t="shared" si="551"/>
        <v>3.5266624829075142E-6</v>
      </c>
      <c r="BP4209" s="122" t="str">
        <f t="shared" si="552"/>
        <v/>
      </c>
    </row>
    <row r="4210" spans="63:68" ht="20.100000000000001" customHeight="1" x14ac:dyDescent="0.25">
      <c r="BK4210" s="130"/>
      <c r="BL4210" s="130">
        <f t="shared" si="553"/>
        <v>23.551999999998451</v>
      </c>
      <c r="BM4210" s="147">
        <f t="shared" si="554"/>
        <v>1.3653473102613392E-3</v>
      </c>
      <c r="BN4210" s="130">
        <f t="shared" si="555"/>
        <v>3.5177841878665256E-6</v>
      </c>
      <c r="BO4210" s="130">
        <f t="shared" si="551"/>
        <v>3.5177841878665256E-6</v>
      </c>
      <c r="BP4210" s="122" t="str">
        <f t="shared" si="552"/>
        <v/>
      </c>
    </row>
    <row r="4211" spans="63:68" ht="20.100000000000001" customHeight="1" x14ac:dyDescent="0.25">
      <c r="BK4211" s="130"/>
      <c r="BL4211" s="130">
        <f t="shared" si="553"/>
        <v>23.55839999999845</v>
      </c>
      <c r="BM4211" s="147">
        <f t="shared" si="554"/>
        <v>1.3618295260734727E-3</v>
      </c>
      <c r="BN4211" s="130">
        <f t="shared" si="555"/>
        <v>3.5089275961476193E-6</v>
      </c>
      <c r="BO4211" s="130">
        <f t="shared" si="551"/>
        <v>3.5089275961476193E-6</v>
      </c>
      <c r="BP4211" s="122" t="str">
        <f t="shared" si="552"/>
        <v/>
      </c>
    </row>
    <row r="4212" spans="63:68" ht="20.100000000000001" customHeight="1" x14ac:dyDescent="0.25">
      <c r="BK4212" s="130"/>
      <c r="BL4212" s="130">
        <f t="shared" si="553"/>
        <v>23.564799999998449</v>
      </c>
      <c r="BM4212" s="147">
        <f t="shared" si="554"/>
        <v>1.3583205984773251E-3</v>
      </c>
      <c r="BN4212" s="130">
        <f t="shared" si="555"/>
        <v>3.5000926567226032E-6</v>
      </c>
      <c r="BO4212" s="130">
        <f t="shared" si="551"/>
        <v>3.5000926567226032E-6</v>
      </c>
      <c r="BP4212" s="122" t="str">
        <f t="shared" si="552"/>
        <v/>
      </c>
    </row>
    <row r="4213" spans="63:68" ht="20.100000000000001" customHeight="1" x14ac:dyDescent="0.25">
      <c r="BK4213" s="130"/>
      <c r="BL4213" s="130">
        <f t="shared" si="553"/>
        <v>23.571199999998449</v>
      </c>
      <c r="BM4213" s="147">
        <f t="shared" si="554"/>
        <v>1.3548205058206025E-3</v>
      </c>
      <c r="BN4213" s="130">
        <f t="shared" si="555"/>
        <v>3.4912793186838483E-6</v>
      </c>
      <c r="BO4213" s="130">
        <f t="shared" si="551"/>
        <v>3.4912793186838483E-6</v>
      </c>
      <c r="BP4213" s="122" t="str">
        <f t="shared" si="552"/>
        <v/>
      </c>
    </row>
    <row r="4214" spans="63:68" ht="20.100000000000001" customHeight="1" x14ac:dyDescent="0.25">
      <c r="BK4214" s="130"/>
      <c r="BL4214" s="130">
        <f t="shared" si="553"/>
        <v>23.577599999998448</v>
      </c>
      <c r="BM4214" s="147">
        <f t="shared" si="554"/>
        <v>1.3513292265019186E-3</v>
      </c>
      <c r="BN4214" s="130">
        <f t="shared" si="555"/>
        <v>3.4824875312226052E-6</v>
      </c>
      <c r="BO4214" s="130">
        <f t="shared" si="551"/>
        <v>3.4824875312226052E-6</v>
      </c>
      <c r="BP4214" s="122" t="str">
        <f t="shared" si="552"/>
        <v/>
      </c>
    </row>
    <row r="4215" spans="63:68" ht="20.100000000000001" customHeight="1" x14ac:dyDescent="0.25">
      <c r="BK4215" s="130"/>
      <c r="BL4215" s="130">
        <f t="shared" si="553"/>
        <v>23.583999999998447</v>
      </c>
      <c r="BM4215" s="147">
        <f t="shared" si="554"/>
        <v>1.347846738970696E-3</v>
      </c>
      <c r="BN4215" s="130">
        <f t="shared" si="555"/>
        <v>3.4737172436643485E-6</v>
      </c>
      <c r="BO4215" s="130">
        <f t="shared" si="551"/>
        <v>3.4737172436643485E-6</v>
      </c>
      <c r="BP4215" s="122" t="str">
        <f t="shared" si="552"/>
        <v/>
      </c>
    </row>
    <row r="4216" spans="63:68" ht="20.100000000000001" customHeight="1" x14ac:dyDescent="0.25">
      <c r="BK4216" s="130"/>
      <c r="BL4216" s="130">
        <f t="shared" si="553"/>
        <v>23.590399999998446</v>
      </c>
      <c r="BM4216" s="147">
        <f t="shared" si="554"/>
        <v>1.3443730217270317E-3</v>
      </c>
      <c r="BN4216" s="130">
        <f t="shared" si="555"/>
        <v>3.4649684054293122E-6</v>
      </c>
      <c r="BO4216" s="130">
        <f t="shared" si="551"/>
        <v>3.4649684054293122E-6</v>
      </c>
      <c r="BP4216" s="122" t="str">
        <f t="shared" si="552"/>
        <v/>
      </c>
    </row>
    <row r="4217" spans="63:68" ht="20.100000000000001" customHeight="1" x14ac:dyDescent="0.25">
      <c r="BK4217" s="130"/>
      <c r="BL4217" s="130">
        <f t="shared" si="553"/>
        <v>23.596799999998446</v>
      </c>
      <c r="BM4217" s="147">
        <f t="shared" si="554"/>
        <v>1.3409080533216024E-3</v>
      </c>
      <c r="BN4217" s="130">
        <f t="shared" si="555"/>
        <v>3.4562409660600282E-6</v>
      </c>
      <c r="BO4217" s="130">
        <f t="shared" si="551"/>
        <v>3.4562409660600282E-6</v>
      </c>
      <c r="BP4217" s="122" t="str">
        <f t="shared" si="552"/>
        <v/>
      </c>
    </row>
    <row r="4218" spans="63:68" ht="20.100000000000001" customHeight="1" x14ac:dyDescent="0.25">
      <c r="BK4218" s="130"/>
      <c r="BL4218" s="130">
        <f t="shared" si="553"/>
        <v>23.603199999998445</v>
      </c>
      <c r="BM4218" s="147">
        <f t="shared" si="554"/>
        <v>1.3374518123555423E-3</v>
      </c>
      <c r="BN4218" s="130">
        <f t="shared" si="555"/>
        <v>3.4475348752078822E-6</v>
      </c>
      <c r="BO4218" s="130">
        <f t="shared" si="551"/>
        <v>3.4475348752078822E-6</v>
      </c>
      <c r="BP4218" s="122" t="str">
        <f t="shared" si="552"/>
        <v/>
      </c>
    </row>
    <row r="4219" spans="63:68" ht="20.100000000000001" customHeight="1" x14ac:dyDescent="0.25">
      <c r="BK4219" s="130"/>
      <c r="BL4219" s="130">
        <f t="shared" si="553"/>
        <v>23.609599999998444</v>
      </c>
      <c r="BM4219" s="147">
        <f t="shared" si="554"/>
        <v>1.3340042774803345E-3</v>
      </c>
      <c r="BN4219" s="130">
        <f t="shared" si="555"/>
        <v>3.4388500826365836E-6</v>
      </c>
      <c r="BO4219" s="130">
        <f t="shared" si="551"/>
        <v>3.4388500826365836E-6</v>
      </c>
      <c r="BP4219" s="122" t="str">
        <f t="shared" si="552"/>
        <v/>
      </c>
    </row>
    <row r="4220" spans="63:68" ht="20.100000000000001" customHeight="1" x14ac:dyDescent="0.25">
      <c r="BK4220" s="130"/>
      <c r="BL4220" s="130">
        <f t="shared" si="553"/>
        <v>23.615999999998444</v>
      </c>
      <c r="BM4220" s="147">
        <f t="shared" si="554"/>
        <v>1.3305654273976979E-3</v>
      </c>
      <c r="BN4220" s="130">
        <f t="shared" si="555"/>
        <v>3.4301865382221648E-6</v>
      </c>
      <c r="BO4220" s="130">
        <f t="shared" si="551"/>
        <v>3.4301865382221648E-6</v>
      </c>
      <c r="BP4220" s="122" t="str">
        <f t="shared" si="552"/>
        <v/>
      </c>
    </row>
    <row r="4221" spans="63:68" ht="20.100000000000001" customHeight="1" x14ac:dyDescent="0.25">
      <c r="BK4221" s="130"/>
      <c r="BL4221" s="130">
        <f t="shared" si="553"/>
        <v>23.622399999998443</v>
      </c>
      <c r="BM4221" s="147">
        <f t="shared" si="554"/>
        <v>1.3271352408594757E-3</v>
      </c>
      <c r="BN4221" s="130">
        <f t="shared" si="555"/>
        <v>3.4215441919512469E-6</v>
      </c>
      <c r="BO4221" s="130">
        <f t="shared" si="551"/>
        <v>3.4215441919512469E-6</v>
      </c>
      <c r="BP4221" s="122" t="str">
        <f t="shared" si="552"/>
        <v/>
      </c>
    </row>
    <row r="4222" spans="63:68" ht="20.100000000000001" customHeight="1" x14ac:dyDescent="0.25">
      <c r="BK4222" s="130"/>
      <c r="BL4222" s="130">
        <f t="shared" si="553"/>
        <v>23.628799999998442</v>
      </c>
      <c r="BM4222" s="147">
        <f t="shared" si="554"/>
        <v>1.3237136966675245E-3</v>
      </c>
      <c r="BN4222" s="130">
        <f t="shared" si="555"/>
        <v>3.412922993930147E-6</v>
      </c>
      <c r="BO4222" s="130">
        <f t="shared" si="551"/>
        <v>3.412922993930147E-6</v>
      </c>
      <c r="BP4222" s="122" t="str">
        <f t="shared" si="552"/>
        <v/>
      </c>
    </row>
    <row r="4223" spans="63:68" ht="20.100000000000001" customHeight="1" x14ac:dyDescent="0.25">
      <c r="BK4223" s="130"/>
      <c r="BL4223" s="130">
        <f t="shared" si="553"/>
        <v>23.635199999998441</v>
      </c>
      <c r="BM4223" s="147">
        <f t="shared" si="554"/>
        <v>1.3203007736735943E-3</v>
      </c>
      <c r="BN4223" s="130">
        <f t="shared" si="555"/>
        <v>3.4043228943608089E-6</v>
      </c>
      <c r="BO4223" s="130">
        <f t="shared" si="551"/>
        <v>3.4043228943608089E-6</v>
      </c>
      <c r="BP4223" s="122" t="str">
        <f t="shared" si="552"/>
        <v/>
      </c>
    </row>
    <row r="4224" spans="63:68" ht="20.100000000000001" customHeight="1" x14ac:dyDescent="0.25">
      <c r="BK4224" s="130"/>
      <c r="BL4224" s="130">
        <f t="shared" si="553"/>
        <v>23.641599999998441</v>
      </c>
      <c r="BM4224" s="147">
        <f t="shared" si="554"/>
        <v>1.3168964507792335E-3</v>
      </c>
      <c r="BN4224" s="130">
        <f t="shared" si="555"/>
        <v>3.3957438435687753E-6</v>
      </c>
      <c r="BO4224" s="130">
        <f t="shared" si="551"/>
        <v>3.3957438435687753E-6</v>
      </c>
      <c r="BP4224" s="122" t="str">
        <f t="shared" si="552"/>
        <v/>
      </c>
    </row>
    <row r="4225" spans="63:68" ht="20.100000000000001" customHeight="1" x14ac:dyDescent="0.25">
      <c r="BK4225" s="130"/>
      <c r="BL4225" s="130">
        <f t="shared" si="553"/>
        <v>23.64799999999844</v>
      </c>
      <c r="BM4225" s="147">
        <f t="shared" si="554"/>
        <v>1.3135007069356647E-3</v>
      </c>
      <c r="BN4225" s="130">
        <f t="shared" si="555"/>
        <v>3.3871857919873585E-6</v>
      </c>
      <c r="BO4225" s="130">
        <f t="shared" si="551"/>
        <v>3.3871857919873585E-6</v>
      </c>
      <c r="BP4225" s="122" t="str">
        <f t="shared" si="552"/>
        <v/>
      </c>
    </row>
    <row r="4226" spans="63:68" ht="20.100000000000001" customHeight="1" x14ac:dyDescent="0.25">
      <c r="BK4226" s="130"/>
      <c r="BL4226" s="130">
        <f t="shared" si="553"/>
        <v>23.654399999998439</v>
      </c>
      <c r="BM4226" s="147">
        <f t="shared" si="554"/>
        <v>1.3101135211436774E-3</v>
      </c>
      <c r="BN4226" s="130">
        <f t="shared" si="555"/>
        <v>3.3786486901559061E-6</v>
      </c>
      <c r="BO4226" s="130">
        <f t="shared" si="551"/>
        <v>3.3786486901559061E-6</v>
      </c>
      <c r="BP4226" s="122" t="str">
        <f t="shared" si="552"/>
        <v/>
      </c>
    </row>
    <row r="4227" spans="63:68" ht="20.100000000000001" customHeight="1" x14ac:dyDescent="0.25">
      <c r="BK4227" s="130"/>
      <c r="BL4227" s="130">
        <f t="shared" si="553"/>
        <v>23.660799999998439</v>
      </c>
      <c r="BM4227" s="147">
        <f t="shared" si="554"/>
        <v>1.3067348724535215E-3</v>
      </c>
      <c r="BN4227" s="130">
        <f t="shared" si="555"/>
        <v>3.3701324887356297E-6</v>
      </c>
      <c r="BO4227" s="130">
        <f t="shared" si="551"/>
        <v>3.3701324887356297E-6</v>
      </c>
      <c r="BP4227" s="122" t="str">
        <f t="shared" si="552"/>
        <v/>
      </c>
    </row>
    <row r="4228" spans="63:68" ht="20.100000000000001" customHeight="1" x14ac:dyDescent="0.25">
      <c r="BK4228" s="130"/>
      <c r="BL4228" s="130">
        <f t="shared" si="553"/>
        <v>23.667199999998438</v>
      </c>
      <c r="BM4228" s="147">
        <f t="shared" si="554"/>
        <v>1.3033647399647858E-3</v>
      </c>
      <c r="BN4228" s="130">
        <f t="shared" si="555"/>
        <v>3.3616371384798983E-6</v>
      </c>
      <c r="BO4228" s="130">
        <f t="shared" si="551"/>
        <v>3.3616371384798983E-6</v>
      </c>
      <c r="BP4228" s="122" t="str">
        <f t="shared" si="552"/>
        <v/>
      </c>
    </row>
    <row r="4229" spans="63:68" ht="20.100000000000001" customHeight="1" x14ac:dyDescent="0.25">
      <c r="BK4229" s="130"/>
      <c r="BL4229" s="130">
        <f t="shared" si="553"/>
        <v>23.673599999998437</v>
      </c>
      <c r="BM4229" s="147">
        <f t="shared" si="554"/>
        <v>1.3000031028263059E-3</v>
      </c>
      <c r="BN4229" s="130">
        <f t="shared" si="555"/>
        <v>3.3531625902711009E-6</v>
      </c>
      <c r="BO4229" s="130">
        <f t="shared" si="551"/>
        <v>3.3531625902711009E-6</v>
      </c>
      <c r="BP4229" s="122" t="str">
        <f t="shared" si="552"/>
        <v/>
      </c>
    </row>
    <row r="4230" spans="63:68" ht="20.100000000000001" customHeight="1" x14ac:dyDescent="0.25">
      <c r="BK4230" s="130"/>
      <c r="BL4230" s="130">
        <f t="shared" si="553"/>
        <v>23.679999999998437</v>
      </c>
      <c r="BM4230" s="147">
        <f t="shared" si="554"/>
        <v>1.2966499402360348E-3</v>
      </c>
      <c r="BN4230" s="130">
        <f t="shared" si="555"/>
        <v>3.3447087950868194E-6</v>
      </c>
      <c r="BO4230" s="130">
        <f t="shared" si="551"/>
        <v>3.3447087950868194E-6</v>
      </c>
      <c r="BP4230" s="122" t="str">
        <f t="shared" si="552"/>
        <v/>
      </c>
    </row>
    <row r="4231" spans="63:68" ht="20.100000000000001" customHeight="1" x14ac:dyDescent="0.25">
      <c r="BK4231" s="130"/>
      <c r="BL4231" s="130">
        <f t="shared" si="553"/>
        <v>23.686399999998436</v>
      </c>
      <c r="BM4231" s="147">
        <f t="shared" si="554"/>
        <v>1.293305231440948E-3</v>
      </c>
      <c r="BN4231" s="130">
        <f t="shared" si="555"/>
        <v>3.3362757040189105E-6</v>
      </c>
      <c r="BO4231" s="130">
        <f t="shared" si="551"/>
        <v>3.3362757040189105E-6</v>
      </c>
      <c r="BP4231" s="122" t="str">
        <f t="shared" si="552"/>
        <v/>
      </c>
    </row>
    <row r="4232" spans="63:68" ht="20.100000000000001" customHeight="1" x14ac:dyDescent="0.25">
      <c r="BK4232" s="130"/>
      <c r="BL4232" s="130">
        <f t="shared" si="553"/>
        <v>23.692799999998435</v>
      </c>
      <c r="BM4232" s="147">
        <f t="shared" si="554"/>
        <v>1.2899689557369291E-3</v>
      </c>
      <c r="BN4232" s="130">
        <f t="shared" si="555"/>
        <v>3.3278632682776262E-6</v>
      </c>
      <c r="BO4232" s="130">
        <f t="shared" si="551"/>
        <v>3.3278632682776262E-6</v>
      </c>
      <c r="BP4232" s="122" t="str">
        <f t="shared" si="552"/>
        <v/>
      </c>
    </row>
    <row r="4233" spans="63:68" ht="20.100000000000001" customHeight="1" x14ac:dyDescent="0.25">
      <c r="BK4233" s="130"/>
      <c r="BL4233" s="130">
        <f t="shared" si="553"/>
        <v>23.699199999998434</v>
      </c>
      <c r="BM4233" s="147">
        <f t="shared" si="554"/>
        <v>1.2866410924686515E-3</v>
      </c>
      <c r="BN4233" s="130">
        <f t="shared" si="555"/>
        <v>3.3194714391595204E-6</v>
      </c>
      <c r="BO4233" s="130">
        <f t="shared" si="551"/>
        <v>3.3194714391595204E-6</v>
      </c>
      <c r="BP4233" s="122" t="str">
        <f t="shared" si="552"/>
        <v/>
      </c>
    </row>
    <row r="4234" spans="63:68" ht="20.100000000000001" customHeight="1" x14ac:dyDescent="0.25">
      <c r="BK4234" s="130"/>
      <c r="BL4234" s="130">
        <f t="shared" si="553"/>
        <v>23.705599999998434</v>
      </c>
      <c r="BM4234" s="147">
        <f t="shared" si="554"/>
        <v>1.283321621029492E-3</v>
      </c>
      <c r="BN4234" s="130">
        <f t="shared" si="555"/>
        <v>3.3111001681003591E-6</v>
      </c>
      <c r="BO4234" s="130">
        <f t="shared" si="551"/>
        <v>3.3111001681003591E-6</v>
      </c>
      <c r="BP4234" s="122" t="str">
        <f t="shared" si="552"/>
        <v/>
      </c>
    </row>
    <row r="4235" spans="63:68" ht="20.100000000000001" customHeight="1" x14ac:dyDescent="0.25">
      <c r="BK4235" s="130"/>
      <c r="BL4235" s="130">
        <f t="shared" si="553"/>
        <v>23.711999999998433</v>
      </c>
      <c r="BM4235" s="147">
        <f t="shared" si="554"/>
        <v>1.2800105208613916E-3</v>
      </c>
      <c r="BN4235" s="130">
        <f t="shared" si="555"/>
        <v>3.302749406612019E-6</v>
      </c>
      <c r="BO4235" s="130">
        <f t="shared" si="551"/>
        <v>3.302749406612019E-6</v>
      </c>
      <c r="BP4235" s="122" t="str">
        <f t="shared" si="552"/>
        <v/>
      </c>
    </row>
    <row r="4236" spans="63:68" ht="20.100000000000001" customHeight="1" x14ac:dyDescent="0.25">
      <c r="BK4236" s="130"/>
      <c r="BL4236" s="130">
        <f t="shared" si="553"/>
        <v>23.718399999998432</v>
      </c>
      <c r="BM4236" s="147">
        <f t="shared" si="554"/>
        <v>1.2767077714547796E-3</v>
      </c>
      <c r="BN4236" s="130">
        <f t="shared" si="555"/>
        <v>3.2944191063460221E-6</v>
      </c>
      <c r="BO4236" s="130">
        <f t="shared" si="551"/>
        <v>3.2944191063460221E-6</v>
      </c>
      <c r="BP4236" s="122" t="str">
        <f t="shared" si="552"/>
        <v/>
      </c>
    </row>
    <row r="4237" spans="63:68" ht="20.100000000000001" customHeight="1" x14ac:dyDescent="0.25">
      <c r="BK4237" s="130"/>
      <c r="BL4237" s="130">
        <f t="shared" si="553"/>
        <v>23.724799999998432</v>
      </c>
      <c r="BM4237" s="147">
        <f t="shared" si="554"/>
        <v>1.2734133523484336E-3</v>
      </c>
      <c r="BN4237" s="130">
        <f t="shared" si="555"/>
        <v>3.2861092190354223E-6</v>
      </c>
      <c r="BO4237" s="130">
        <f t="shared" si="551"/>
        <v>3.2861092190354223E-6</v>
      </c>
      <c r="BP4237" s="122" t="str">
        <f t="shared" si="552"/>
        <v/>
      </c>
    </row>
    <row r="4238" spans="63:68" ht="20.100000000000001" customHeight="1" x14ac:dyDescent="0.25">
      <c r="BK4238" s="130"/>
      <c r="BL4238" s="130">
        <f t="shared" si="553"/>
        <v>23.731199999998431</v>
      </c>
      <c r="BM4238" s="147">
        <f t="shared" si="554"/>
        <v>1.2701272431293981E-3</v>
      </c>
      <c r="BN4238" s="130">
        <f t="shared" si="555"/>
        <v>3.2778196965401254E-6</v>
      </c>
      <c r="BO4238" s="130">
        <f t="shared" si="551"/>
        <v>3.2778196965401254E-6</v>
      </c>
      <c r="BP4238" s="122" t="str">
        <f t="shared" si="552"/>
        <v/>
      </c>
    </row>
    <row r="4239" spans="63:68" ht="20.100000000000001" customHeight="1" x14ac:dyDescent="0.25">
      <c r="BK4239" s="130"/>
      <c r="BL4239" s="130">
        <f t="shared" si="553"/>
        <v>23.73759999999843</v>
      </c>
      <c r="BM4239" s="147">
        <f t="shared" si="554"/>
        <v>1.266849423432858E-3</v>
      </c>
      <c r="BN4239" s="130">
        <f t="shared" si="555"/>
        <v>3.2695504908134953E-6</v>
      </c>
      <c r="BO4239" s="130">
        <f t="shared" si="551"/>
        <v>3.2695504908134953E-6</v>
      </c>
      <c r="BP4239" s="122" t="str">
        <f t="shared" si="552"/>
        <v/>
      </c>
    </row>
    <row r="4240" spans="63:68" ht="20.100000000000001" customHeight="1" x14ac:dyDescent="0.25">
      <c r="BK4240" s="130"/>
      <c r="BL4240" s="130">
        <f t="shared" si="553"/>
        <v>23.743999999998429</v>
      </c>
      <c r="BM4240" s="147">
        <f t="shared" si="554"/>
        <v>1.2635798729420445E-3</v>
      </c>
      <c r="BN4240" s="130">
        <f t="shared" si="555"/>
        <v>3.2613015539275075E-6</v>
      </c>
      <c r="BO4240" s="130">
        <f t="shared" si="551"/>
        <v>3.2613015539275075E-6</v>
      </c>
      <c r="BP4240" s="122" t="str">
        <f t="shared" si="552"/>
        <v/>
      </c>
    </row>
    <row r="4241" spans="63:68" ht="20.100000000000001" customHeight="1" x14ac:dyDescent="0.25">
      <c r="BK4241" s="130"/>
      <c r="BL4241" s="130">
        <f t="shared" si="553"/>
        <v>23.750399999998429</v>
      </c>
      <c r="BM4241" s="147">
        <f t="shared" si="554"/>
        <v>1.260318571388117E-3</v>
      </c>
      <c r="BN4241" s="130">
        <f t="shared" si="555"/>
        <v>3.2530728380560526E-6</v>
      </c>
      <c r="BO4241" s="130">
        <f t="shared" si="551"/>
        <v>3.2530728380560526E-6</v>
      </c>
      <c r="BP4241" s="122" t="str">
        <f t="shared" si="552"/>
        <v/>
      </c>
    </row>
    <row r="4242" spans="63:68" ht="20.100000000000001" customHeight="1" x14ac:dyDescent="0.25">
      <c r="BK4242" s="130"/>
      <c r="BL4242" s="130">
        <f t="shared" si="553"/>
        <v>23.756799999998428</v>
      </c>
      <c r="BM4242" s="147">
        <f t="shared" si="554"/>
        <v>1.257065498550061E-3</v>
      </c>
      <c r="BN4242" s="130">
        <f t="shared" si="555"/>
        <v>3.2448642954831762E-6</v>
      </c>
      <c r="BO4242" s="130">
        <f t="shared" ref="BO4242:BO4305" si="556">IF(BM4242&lt;(1-$BK$534),BN4242,"")</f>
        <v>3.2448642954831762E-6</v>
      </c>
      <c r="BP4242" s="122" t="str">
        <f t="shared" ref="BP4242:BP4305" si="557">IF(BM4242&lt;(1-$BK$540),BN4242,"")</f>
        <v/>
      </c>
    </row>
    <row r="4243" spans="63:68" ht="20.100000000000001" customHeight="1" x14ac:dyDescent="0.25">
      <c r="BK4243" s="130"/>
      <c r="BL4243" s="130">
        <f t="shared" ref="BL4243:BL4306" si="558">BL4242+$BO$526</f>
        <v>23.763199999998427</v>
      </c>
      <c r="BM4243" s="147">
        <f t="shared" ref="BM4243:BM4306" si="559">_xlfn.CHISQ.DIST.RT(BL4243,7)</f>
        <v>1.2538206342545778E-3</v>
      </c>
      <c r="BN4243" s="130">
        <f t="shared" ref="BN4243:BN4306" si="560">BM4243-BM4244</f>
        <v>3.2366758785898515E-6</v>
      </c>
      <c r="BO4243" s="130">
        <f t="shared" si="556"/>
        <v>3.2366758785898515E-6</v>
      </c>
      <c r="BP4243" s="122" t="str">
        <f t="shared" si="557"/>
        <v/>
      </c>
    </row>
    <row r="4244" spans="63:68" ht="20.100000000000001" customHeight="1" x14ac:dyDescent="0.25">
      <c r="BK4244" s="130"/>
      <c r="BL4244" s="130">
        <f t="shared" si="558"/>
        <v>23.769599999998427</v>
      </c>
      <c r="BM4244" s="147">
        <f t="shared" si="559"/>
        <v>1.2505839583759879E-3</v>
      </c>
      <c r="BN4244" s="130">
        <f t="shared" si="560"/>
        <v>3.2285075398780488E-6</v>
      </c>
      <c r="BO4244" s="130">
        <f t="shared" si="556"/>
        <v>3.2285075398780488E-6</v>
      </c>
      <c r="BP4244" s="122" t="str">
        <f t="shared" si="557"/>
        <v/>
      </c>
    </row>
    <row r="4245" spans="63:68" ht="20.100000000000001" customHeight="1" x14ac:dyDescent="0.25">
      <c r="BK4245" s="130"/>
      <c r="BL4245" s="130">
        <f t="shared" si="558"/>
        <v>23.775999999998426</v>
      </c>
      <c r="BM4245" s="147">
        <f t="shared" si="559"/>
        <v>1.2473554508361099E-3</v>
      </c>
      <c r="BN4245" s="130">
        <f t="shared" si="560"/>
        <v>3.2203592319494847E-6</v>
      </c>
      <c r="BO4245" s="130">
        <f t="shared" si="556"/>
        <v>3.2203592319494847E-6</v>
      </c>
      <c r="BP4245" s="122" t="str">
        <f t="shared" si="557"/>
        <v/>
      </c>
    </row>
    <row r="4246" spans="63:68" ht="20.100000000000001" customHeight="1" x14ac:dyDescent="0.25">
      <c r="BK4246" s="130"/>
      <c r="BL4246" s="130">
        <f t="shared" si="558"/>
        <v>23.782399999998425</v>
      </c>
      <c r="BM4246" s="147">
        <f t="shared" si="559"/>
        <v>1.2441350916041604E-3</v>
      </c>
      <c r="BN4246" s="130">
        <f t="shared" si="560"/>
        <v>3.2122309075045385E-6</v>
      </c>
      <c r="BO4246" s="130">
        <f t="shared" si="556"/>
        <v>3.2122309075045385E-6</v>
      </c>
      <c r="BP4246" s="122" t="str">
        <f t="shared" si="557"/>
        <v/>
      </c>
    </row>
    <row r="4247" spans="63:68" ht="20.100000000000001" customHeight="1" x14ac:dyDescent="0.25">
      <c r="BK4247" s="130"/>
      <c r="BL4247" s="130">
        <f t="shared" si="558"/>
        <v>23.788799999998425</v>
      </c>
      <c r="BM4247" s="147">
        <f t="shared" si="559"/>
        <v>1.2409228606966559E-3</v>
      </c>
      <c r="BN4247" s="130">
        <f t="shared" si="560"/>
        <v>3.2041225193635021E-6</v>
      </c>
      <c r="BO4247" s="130">
        <f t="shared" si="556"/>
        <v>3.2041225193635021E-6</v>
      </c>
      <c r="BP4247" s="122" t="str">
        <f t="shared" si="557"/>
        <v/>
      </c>
    </row>
    <row r="4248" spans="63:68" ht="20.100000000000001" customHeight="1" x14ac:dyDescent="0.25">
      <c r="BK4248" s="130"/>
      <c r="BL4248" s="130">
        <f t="shared" si="558"/>
        <v>23.795199999998424</v>
      </c>
      <c r="BM4248" s="147">
        <f t="shared" si="559"/>
        <v>1.2377187381772924E-3</v>
      </c>
      <c r="BN4248" s="130">
        <f t="shared" si="560"/>
        <v>3.1960340204429446E-6</v>
      </c>
      <c r="BO4248" s="130">
        <f t="shared" si="556"/>
        <v>3.1960340204429446E-6</v>
      </c>
      <c r="BP4248" s="122" t="str">
        <f t="shared" si="557"/>
        <v/>
      </c>
    </row>
    <row r="4249" spans="63:68" ht="20.100000000000001" customHeight="1" x14ac:dyDescent="0.25">
      <c r="BK4249" s="130"/>
      <c r="BL4249" s="130">
        <f t="shared" si="558"/>
        <v>23.801599999998423</v>
      </c>
      <c r="BM4249" s="147">
        <f t="shared" si="559"/>
        <v>1.2345227041568494E-3</v>
      </c>
      <c r="BN4249" s="130">
        <f t="shared" si="560"/>
        <v>3.187965363766988E-6</v>
      </c>
      <c r="BO4249" s="130">
        <f t="shared" si="556"/>
        <v>3.187965363766988E-6</v>
      </c>
      <c r="BP4249" s="122" t="str">
        <f t="shared" si="557"/>
        <v/>
      </c>
    </row>
    <row r="4250" spans="63:68" ht="20.100000000000001" customHeight="1" x14ac:dyDescent="0.25">
      <c r="BK4250" s="130"/>
      <c r="BL4250" s="130">
        <f t="shared" si="558"/>
        <v>23.807999999998422</v>
      </c>
      <c r="BM4250" s="147">
        <f t="shared" si="559"/>
        <v>1.2313347387930824E-3</v>
      </c>
      <c r="BN4250" s="130">
        <f t="shared" si="560"/>
        <v>3.1799165024623197E-6</v>
      </c>
      <c r="BO4250" s="130">
        <f t="shared" si="556"/>
        <v>3.1799165024623197E-6</v>
      </c>
      <c r="BP4250" s="122" t="str">
        <f t="shared" si="557"/>
        <v/>
      </c>
    </row>
    <row r="4251" spans="63:68" ht="20.100000000000001" customHeight="1" x14ac:dyDescent="0.25">
      <c r="BK4251" s="130"/>
      <c r="BL4251" s="130">
        <f t="shared" si="558"/>
        <v>23.814399999998422</v>
      </c>
      <c r="BM4251" s="147">
        <f t="shared" si="559"/>
        <v>1.2281548222906201E-3</v>
      </c>
      <c r="BN4251" s="130">
        <f t="shared" si="560"/>
        <v>3.1718873897731547E-6</v>
      </c>
      <c r="BO4251" s="130">
        <f t="shared" si="556"/>
        <v>3.1718873897731547E-6</v>
      </c>
      <c r="BP4251" s="122" t="str">
        <f t="shared" si="557"/>
        <v/>
      </c>
    </row>
    <row r="4252" spans="63:68" ht="20.100000000000001" customHeight="1" x14ac:dyDescent="0.25">
      <c r="BK4252" s="130"/>
      <c r="BL4252" s="130">
        <f t="shared" si="558"/>
        <v>23.820799999998421</v>
      </c>
      <c r="BM4252" s="147">
        <f t="shared" si="559"/>
        <v>1.224982934900847E-3</v>
      </c>
      <c r="BN4252" s="130">
        <f t="shared" si="560"/>
        <v>3.1638779790263243E-6</v>
      </c>
      <c r="BO4252" s="130">
        <f t="shared" si="556"/>
        <v>3.1638779790263243E-6</v>
      </c>
      <c r="BP4252" s="122" t="str">
        <f t="shared" si="557"/>
        <v/>
      </c>
    </row>
    <row r="4253" spans="63:68" ht="20.100000000000001" customHeight="1" x14ac:dyDescent="0.25">
      <c r="BK4253" s="130"/>
      <c r="BL4253" s="130">
        <f t="shared" si="558"/>
        <v>23.82719999999842</v>
      </c>
      <c r="BM4253" s="147">
        <f t="shared" si="559"/>
        <v>1.2218190569218206E-3</v>
      </c>
      <c r="BN4253" s="130">
        <f t="shared" si="560"/>
        <v>3.1558882236763786E-6</v>
      </c>
      <c r="BO4253" s="130">
        <f t="shared" si="556"/>
        <v>3.1558882236763786E-6</v>
      </c>
      <c r="BP4253" s="122" t="str">
        <f t="shared" si="557"/>
        <v/>
      </c>
    </row>
    <row r="4254" spans="63:68" ht="20.100000000000001" customHeight="1" x14ac:dyDescent="0.25">
      <c r="BK4254" s="130"/>
      <c r="BL4254" s="130">
        <f t="shared" si="558"/>
        <v>23.83359999999842</v>
      </c>
      <c r="BM4254" s="147">
        <f t="shared" si="559"/>
        <v>1.2186631686981443E-3</v>
      </c>
      <c r="BN4254" s="130">
        <f t="shared" si="560"/>
        <v>3.1479180772676398E-6</v>
      </c>
      <c r="BO4254" s="130">
        <f t="shared" si="556"/>
        <v>3.1479180772676398E-6</v>
      </c>
      <c r="BP4254" s="122" t="str">
        <f t="shared" si="557"/>
        <v/>
      </c>
    </row>
    <row r="4255" spans="63:68" ht="20.100000000000001" customHeight="1" x14ac:dyDescent="0.25">
      <c r="BK4255" s="130"/>
      <c r="BL4255" s="130">
        <f t="shared" si="558"/>
        <v>23.839999999998419</v>
      </c>
      <c r="BM4255" s="147">
        <f t="shared" si="559"/>
        <v>1.2155152506208766E-3</v>
      </c>
      <c r="BN4255" s="130">
        <f t="shared" si="560"/>
        <v>3.1399674934491639E-6</v>
      </c>
      <c r="BO4255" s="130">
        <f t="shared" si="556"/>
        <v>3.1399674934491639E-6</v>
      </c>
      <c r="BP4255" s="122" t="str">
        <f t="shared" si="557"/>
        <v/>
      </c>
    </row>
    <row r="4256" spans="63:68" ht="20.100000000000001" customHeight="1" x14ac:dyDescent="0.25">
      <c r="BK4256" s="130"/>
      <c r="BL4256" s="130">
        <f t="shared" si="558"/>
        <v>23.846399999998418</v>
      </c>
      <c r="BM4256" s="147">
        <f t="shared" si="559"/>
        <v>1.2123752831274274E-3</v>
      </c>
      <c r="BN4256" s="130">
        <f t="shared" si="560"/>
        <v>3.1320364259838484E-6</v>
      </c>
      <c r="BO4256" s="130">
        <f t="shared" si="556"/>
        <v>3.1320364259838484E-6</v>
      </c>
      <c r="BP4256" s="122" t="str">
        <f t="shared" si="557"/>
        <v/>
      </c>
    </row>
    <row r="4257" spans="63:68" ht="20.100000000000001" customHeight="1" x14ac:dyDescent="0.25">
      <c r="BK4257" s="130"/>
      <c r="BL4257" s="130">
        <f t="shared" si="558"/>
        <v>23.852799999998417</v>
      </c>
      <c r="BM4257" s="147">
        <f t="shared" si="559"/>
        <v>1.2092432467014436E-3</v>
      </c>
      <c r="BN4257" s="130">
        <f t="shared" si="560"/>
        <v>3.124124828728916E-6</v>
      </c>
      <c r="BO4257" s="130">
        <f t="shared" si="556"/>
        <v>3.124124828728916E-6</v>
      </c>
      <c r="BP4257" s="122" t="str">
        <f t="shared" si="557"/>
        <v/>
      </c>
    </row>
    <row r="4258" spans="63:68" ht="20.100000000000001" customHeight="1" x14ac:dyDescent="0.25">
      <c r="BK4258" s="130"/>
      <c r="BL4258" s="130">
        <f t="shared" si="558"/>
        <v>23.859199999998417</v>
      </c>
      <c r="BM4258" s="147">
        <f t="shared" si="559"/>
        <v>1.2061191218727147E-3</v>
      </c>
      <c r="BN4258" s="130">
        <f t="shared" si="560"/>
        <v>3.1162326556469742E-6</v>
      </c>
      <c r="BO4258" s="130">
        <f t="shared" si="556"/>
        <v>3.1162326556469742E-6</v>
      </c>
      <c r="BP4258" s="122" t="str">
        <f t="shared" si="557"/>
        <v/>
      </c>
    </row>
    <row r="4259" spans="63:68" ht="20.100000000000001" customHeight="1" x14ac:dyDescent="0.25">
      <c r="BK4259" s="130"/>
      <c r="BL4259" s="130">
        <f t="shared" si="558"/>
        <v>23.865599999998416</v>
      </c>
      <c r="BM4259" s="147">
        <f t="shared" si="559"/>
        <v>1.2030028892170677E-3</v>
      </c>
      <c r="BN4259" s="130">
        <f t="shared" si="560"/>
        <v>3.1083598608077495E-6</v>
      </c>
      <c r="BO4259" s="130">
        <f t="shared" si="556"/>
        <v>3.1083598608077495E-6</v>
      </c>
      <c r="BP4259" s="122" t="str">
        <f t="shared" si="557"/>
        <v/>
      </c>
    </row>
    <row r="4260" spans="63:68" ht="20.100000000000001" customHeight="1" x14ac:dyDescent="0.25">
      <c r="BK4260" s="130"/>
      <c r="BL4260" s="130">
        <f t="shared" si="558"/>
        <v>23.871999999998415</v>
      </c>
      <c r="BM4260" s="147">
        <f t="shared" si="559"/>
        <v>1.19989452935626E-3</v>
      </c>
      <c r="BN4260" s="130">
        <f t="shared" si="560"/>
        <v>3.1005063983785466E-6</v>
      </c>
      <c r="BO4260" s="130">
        <f t="shared" si="556"/>
        <v>3.1005063983785466E-6</v>
      </c>
      <c r="BP4260" s="122" t="str">
        <f t="shared" si="557"/>
        <v/>
      </c>
    </row>
    <row r="4261" spans="63:68" ht="20.100000000000001" customHeight="1" x14ac:dyDescent="0.25">
      <c r="BK4261" s="130"/>
      <c r="BL4261" s="130">
        <f t="shared" si="558"/>
        <v>23.878399999998415</v>
      </c>
      <c r="BM4261" s="147">
        <f t="shared" si="559"/>
        <v>1.1967940229578814E-3</v>
      </c>
      <c r="BN4261" s="130">
        <f t="shared" si="560"/>
        <v>3.0926722226366082E-6</v>
      </c>
      <c r="BO4261" s="130">
        <f t="shared" si="556"/>
        <v>3.0926722226366082E-6</v>
      </c>
      <c r="BP4261" s="122" t="str">
        <f t="shared" si="557"/>
        <v/>
      </c>
    </row>
    <row r="4262" spans="63:68" ht="20.100000000000001" customHeight="1" x14ac:dyDescent="0.25">
      <c r="BK4262" s="130"/>
      <c r="BL4262" s="130">
        <f t="shared" si="558"/>
        <v>23.884799999998414</v>
      </c>
      <c r="BM4262" s="147">
        <f t="shared" si="559"/>
        <v>1.1937013507352448E-3</v>
      </c>
      <c r="BN4262" s="130">
        <f t="shared" si="560"/>
        <v>3.0848572879517682E-6</v>
      </c>
      <c r="BO4262" s="130">
        <f t="shared" si="556"/>
        <v>3.0848572879517682E-6</v>
      </c>
      <c r="BP4262" s="122" t="str">
        <f t="shared" si="557"/>
        <v/>
      </c>
    </row>
    <row r="4263" spans="63:68" ht="20.100000000000001" customHeight="1" x14ac:dyDescent="0.25">
      <c r="BK4263" s="130"/>
      <c r="BL4263" s="130">
        <f t="shared" si="558"/>
        <v>23.891199999998413</v>
      </c>
      <c r="BM4263" s="147">
        <f t="shared" si="559"/>
        <v>1.190616493447293E-3</v>
      </c>
      <c r="BN4263" s="130">
        <f t="shared" si="560"/>
        <v>3.0770615488085688E-6</v>
      </c>
      <c r="BO4263" s="130">
        <f t="shared" si="556"/>
        <v>3.0770615488085688E-6</v>
      </c>
      <c r="BP4263" s="122" t="str">
        <f t="shared" si="557"/>
        <v/>
      </c>
    </row>
    <row r="4264" spans="63:68" ht="20.100000000000001" customHeight="1" x14ac:dyDescent="0.25">
      <c r="BK4264" s="130"/>
      <c r="BL4264" s="130">
        <f t="shared" si="558"/>
        <v>23.897599999998413</v>
      </c>
      <c r="BM4264" s="147">
        <f t="shared" si="559"/>
        <v>1.1875394318984845E-3</v>
      </c>
      <c r="BN4264" s="130">
        <f t="shared" si="560"/>
        <v>3.0692849597811073E-6</v>
      </c>
      <c r="BO4264" s="130">
        <f t="shared" si="556"/>
        <v>3.0692849597811073E-6</v>
      </c>
      <c r="BP4264" s="122" t="str">
        <f t="shared" si="557"/>
        <v/>
      </c>
    </row>
    <row r="4265" spans="63:68" ht="20.100000000000001" customHeight="1" x14ac:dyDescent="0.25">
      <c r="BK4265" s="130"/>
      <c r="BL4265" s="130">
        <f t="shared" si="558"/>
        <v>23.903999999998412</v>
      </c>
      <c r="BM4265" s="147">
        <f t="shared" si="559"/>
        <v>1.1844701469387034E-3</v>
      </c>
      <c r="BN4265" s="130">
        <f t="shared" si="560"/>
        <v>3.0615274755560213E-6</v>
      </c>
      <c r="BO4265" s="130">
        <f t="shared" si="556"/>
        <v>3.0615274755560213E-6</v>
      </c>
      <c r="BP4265" s="122" t="str">
        <f t="shared" si="557"/>
        <v/>
      </c>
    </row>
    <row r="4266" spans="63:68" ht="20.100000000000001" customHeight="1" x14ac:dyDescent="0.25">
      <c r="BK4266" s="130"/>
      <c r="BL4266" s="130">
        <f t="shared" si="558"/>
        <v>23.910399999998411</v>
      </c>
      <c r="BM4266" s="147">
        <f t="shared" si="559"/>
        <v>1.1814086194631473E-3</v>
      </c>
      <c r="BN4266" s="130">
        <f t="shared" si="560"/>
        <v>3.053789050915575E-6</v>
      </c>
      <c r="BO4266" s="130">
        <f t="shared" si="556"/>
        <v>3.053789050915575E-6</v>
      </c>
      <c r="BP4266" s="122" t="str">
        <f t="shared" si="557"/>
        <v/>
      </c>
    </row>
    <row r="4267" spans="63:68" ht="20.100000000000001" customHeight="1" x14ac:dyDescent="0.25">
      <c r="BK4267" s="130"/>
      <c r="BL4267" s="130">
        <f t="shared" si="558"/>
        <v>23.91679999999841</v>
      </c>
      <c r="BM4267" s="147">
        <f t="shared" si="559"/>
        <v>1.1783548304122318E-3</v>
      </c>
      <c r="BN4267" s="130">
        <f t="shared" si="560"/>
        <v>3.0460696407448151E-6</v>
      </c>
      <c r="BO4267" s="130">
        <f t="shared" si="556"/>
        <v>3.0460696407448151E-6</v>
      </c>
      <c r="BP4267" s="122" t="str">
        <f t="shared" si="557"/>
        <v/>
      </c>
    </row>
    <row r="4268" spans="63:68" ht="20.100000000000001" customHeight="1" x14ac:dyDescent="0.25">
      <c r="BK4268" s="130"/>
      <c r="BL4268" s="130">
        <f t="shared" si="558"/>
        <v>23.92319999999841</v>
      </c>
      <c r="BM4268" s="147">
        <f t="shared" si="559"/>
        <v>1.1753087607714869E-3</v>
      </c>
      <c r="BN4268" s="130">
        <f t="shared" si="560"/>
        <v>3.0383692000341724E-6</v>
      </c>
      <c r="BO4268" s="130">
        <f t="shared" si="556"/>
        <v>3.0383692000341724E-6</v>
      </c>
      <c r="BP4268" s="122" t="str">
        <f t="shared" si="557"/>
        <v/>
      </c>
    </row>
    <row r="4269" spans="63:68" ht="20.100000000000001" customHeight="1" x14ac:dyDescent="0.25">
      <c r="BK4269" s="130"/>
      <c r="BL4269" s="130">
        <f t="shared" si="558"/>
        <v>23.929599999998409</v>
      </c>
      <c r="BM4269" s="147">
        <f t="shared" si="559"/>
        <v>1.1722703915714528E-3</v>
      </c>
      <c r="BN4269" s="130">
        <f t="shared" si="560"/>
        <v>3.0306876838699214E-6</v>
      </c>
      <c r="BO4269" s="130">
        <f t="shared" si="556"/>
        <v>3.0306876838699214E-6</v>
      </c>
      <c r="BP4269" s="122" t="str">
        <f t="shared" si="557"/>
        <v/>
      </c>
    </row>
    <row r="4270" spans="63:68" ht="20.100000000000001" customHeight="1" x14ac:dyDescent="0.25">
      <c r="BK4270" s="130"/>
      <c r="BL4270" s="130">
        <f t="shared" si="558"/>
        <v>23.935999999998408</v>
      </c>
      <c r="BM4270" s="147">
        <f t="shared" si="559"/>
        <v>1.1692397038875829E-3</v>
      </c>
      <c r="BN4270" s="130">
        <f t="shared" si="560"/>
        <v>3.0230250474376497E-6</v>
      </c>
      <c r="BO4270" s="130">
        <f t="shared" si="556"/>
        <v>3.0230250474376497E-6</v>
      </c>
      <c r="BP4270" s="122" t="str">
        <f t="shared" si="557"/>
        <v/>
      </c>
    </row>
    <row r="4271" spans="63:68" ht="20.100000000000001" customHeight="1" x14ac:dyDescent="0.25">
      <c r="BK4271" s="130"/>
      <c r="BL4271" s="130">
        <f t="shared" si="558"/>
        <v>23.942399999998408</v>
      </c>
      <c r="BM4271" s="147">
        <f t="shared" si="559"/>
        <v>1.1662166788401452E-3</v>
      </c>
      <c r="BN4271" s="130">
        <f t="shared" si="560"/>
        <v>3.0153812460367857E-6</v>
      </c>
      <c r="BO4271" s="130">
        <f t="shared" si="556"/>
        <v>3.0153812460367857E-6</v>
      </c>
      <c r="BP4271" s="122" t="str">
        <f t="shared" si="557"/>
        <v/>
      </c>
    </row>
    <row r="4272" spans="63:68" ht="20.100000000000001" customHeight="1" x14ac:dyDescent="0.25">
      <c r="BK4272" s="130"/>
      <c r="BL4272" s="130">
        <f t="shared" si="558"/>
        <v>23.948799999998407</v>
      </c>
      <c r="BM4272" s="147">
        <f t="shared" si="559"/>
        <v>1.1632012975941084E-3</v>
      </c>
      <c r="BN4272" s="130">
        <f t="shared" si="560"/>
        <v>3.0077562350461218E-6</v>
      </c>
      <c r="BO4272" s="130">
        <f t="shared" si="556"/>
        <v>3.0077562350461218E-6</v>
      </c>
      <c r="BP4272" s="122" t="str">
        <f t="shared" si="557"/>
        <v/>
      </c>
    </row>
    <row r="4273" spans="63:68" ht="20.100000000000001" customHeight="1" x14ac:dyDescent="0.25">
      <c r="BK4273" s="130"/>
      <c r="BL4273" s="130">
        <f t="shared" si="558"/>
        <v>23.955199999998406</v>
      </c>
      <c r="BM4273" s="147">
        <f t="shared" si="559"/>
        <v>1.1601935413590623E-3</v>
      </c>
      <c r="BN4273" s="130">
        <f t="shared" si="560"/>
        <v>3.0001499699645797E-6</v>
      </c>
      <c r="BO4273" s="130">
        <f t="shared" si="556"/>
        <v>3.0001499699645797E-6</v>
      </c>
      <c r="BP4273" s="122" t="str">
        <f t="shared" si="557"/>
        <v/>
      </c>
    </row>
    <row r="4274" spans="63:68" ht="20.100000000000001" customHeight="1" x14ac:dyDescent="0.25">
      <c r="BK4274" s="130"/>
      <c r="BL4274" s="130">
        <f t="shared" si="558"/>
        <v>23.961599999998406</v>
      </c>
      <c r="BM4274" s="147">
        <f t="shared" si="559"/>
        <v>1.1571933913890977E-3</v>
      </c>
      <c r="BN4274" s="130">
        <f t="shared" si="560"/>
        <v>2.9925624063793354E-6</v>
      </c>
      <c r="BO4274" s="130">
        <f t="shared" si="556"/>
        <v>2.9925624063793354E-6</v>
      </c>
      <c r="BP4274" s="122" t="str">
        <f t="shared" si="557"/>
        <v/>
      </c>
    </row>
    <row r="4275" spans="63:68" ht="20.100000000000001" customHeight="1" x14ac:dyDescent="0.25">
      <c r="BK4275" s="130"/>
      <c r="BL4275" s="130">
        <f t="shared" si="558"/>
        <v>23.967999999998405</v>
      </c>
      <c r="BM4275" s="147">
        <f t="shared" si="559"/>
        <v>1.1542008289827184E-3</v>
      </c>
      <c r="BN4275" s="130">
        <f t="shared" si="560"/>
        <v>2.9849934999868523E-6</v>
      </c>
      <c r="BO4275" s="130">
        <f t="shared" si="556"/>
        <v>2.9849934999868523E-6</v>
      </c>
      <c r="BP4275" s="122" t="str">
        <f t="shared" si="557"/>
        <v/>
      </c>
    </row>
    <row r="4276" spans="63:68" ht="20.100000000000001" customHeight="1" x14ac:dyDescent="0.25">
      <c r="BK4276" s="130"/>
      <c r="BL4276" s="130">
        <f t="shared" si="558"/>
        <v>23.974399999998404</v>
      </c>
      <c r="BM4276" s="147">
        <f t="shared" si="559"/>
        <v>1.1512158354827315E-3</v>
      </c>
      <c r="BN4276" s="130">
        <f t="shared" si="560"/>
        <v>2.9774432065716311E-6</v>
      </c>
      <c r="BO4276" s="130">
        <f t="shared" si="556"/>
        <v>2.9774432065716311E-6</v>
      </c>
      <c r="BP4276" s="122" t="str">
        <f t="shared" si="557"/>
        <v/>
      </c>
    </row>
    <row r="4277" spans="63:68" ht="20.100000000000001" customHeight="1" x14ac:dyDescent="0.25">
      <c r="BK4277" s="130"/>
      <c r="BL4277" s="130">
        <f t="shared" si="558"/>
        <v>23.980799999998403</v>
      </c>
      <c r="BM4277" s="147">
        <f t="shared" si="559"/>
        <v>1.1482383922761599E-3</v>
      </c>
      <c r="BN4277" s="130">
        <f t="shared" si="560"/>
        <v>2.9699114820235569E-6</v>
      </c>
      <c r="BO4277" s="130">
        <f t="shared" si="556"/>
        <v>2.9699114820235569E-6</v>
      </c>
      <c r="BP4277" s="122" t="str">
        <f t="shared" si="557"/>
        <v/>
      </c>
    </row>
    <row r="4278" spans="63:68" ht="20.100000000000001" customHeight="1" x14ac:dyDescent="0.25">
      <c r="BK4278" s="130"/>
      <c r="BL4278" s="130">
        <f t="shared" si="558"/>
        <v>23.987199999998403</v>
      </c>
      <c r="BM4278" s="147">
        <f t="shared" si="559"/>
        <v>1.1452684807941363E-3</v>
      </c>
      <c r="BN4278" s="130">
        <f t="shared" si="560"/>
        <v>2.9623982823374657E-6</v>
      </c>
      <c r="BO4278" s="130">
        <f t="shared" si="556"/>
        <v>2.9623982823374657E-6</v>
      </c>
      <c r="BP4278" s="122" t="str">
        <f t="shared" si="557"/>
        <v/>
      </c>
    </row>
    <row r="4279" spans="63:68" ht="20.100000000000001" customHeight="1" x14ac:dyDescent="0.25">
      <c r="BK4279" s="130"/>
      <c r="BL4279" s="130">
        <f t="shared" si="558"/>
        <v>23.993599999998402</v>
      </c>
      <c r="BM4279" s="147">
        <f t="shared" si="559"/>
        <v>1.1423060825117989E-3</v>
      </c>
      <c r="BN4279" s="130">
        <f t="shared" si="560"/>
        <v>2.9549035635962305E-6</v>
      </c>
      <c r="BO4279" s="130">
        <f t="shared" si="556"/>
        <v>2.9549035635962305E-6</v>
      </c>
      <c r="BP4279" s="122" t="str">
        <f t="shared" si="557"/>
        <v/>
      </c>
    </row>
    <row r="4280" spans="63:68" ht="20.100000000000001" customHeight="1" x14ac:dyDescent="0.25">
      <c r="BK4280" s="130"/>
      <c r="BL4280" s="130">
        <f t="shared" si="558"/>
        <v>23.999999999998401</v>
      </c>
      <c r="BM4280" s="147">
        <f t="shared" si="559"/>
        <v>1.1393511789482026E-3</v>
      </c>
      <c r="BN4280" s="130">
        <f t="shared" si="560"/>
        <v>2.9474272819913615E-6</v>
      </c>
      <c r="BO4280" s="130">
        <f t="shared" si="556"/>
        <v>2.9474272819913615E-6</v>
      </c>
      <c r="BP4280" s="122" t="str">
        <f t="shared" si="557"/>
        <v/>
      </c>
    </row>
    <row r="4281" spans="63:68" ht="20.100000000000001" customHeight="1" x14ac:dyDescent="0.25">
      <c r="BK4281" s="130"/>
      <c r="BL4281" s="130">
        <f t="shared" si="558"/>
        <v>24.006399999998401</v>
      </c>
      <c r="BM4281" s="147">
        <f t="shared" si="559"/>
        <v>1.1364037516662113E-3</v>
      </c>
      <c r="BN4281" s="130">
        <f t="shared" si="560"/>
        <v>2.9399693938073936E-6</v>
      </c>
      <c r="BO4281" s="130">
        <f t="shared" si="556"/>
        <v>2.9399693938073936E-6</v>
      </c>
      <c r="BP4281" s="122" t="str">
        <f t="shared" si="557"/>
        <v/>
      </c>
    </row>
    <row r="4282" spans="63:68" ht="20.100000000000001" customHeight="1" x14ac:dyDescent="0.25">
      <c r="BK4282" s="130"/>
      <c r="BL4282" s="130">
        <f t="shared" si="558"/>
        <v>24.0127999999984</v>
      </c>
      <c r="BM4282" s="147">
        <f t="shared" si="559"/>
        <v>1.1334637822724039E-3</v>
      </c>
      <c r="BN4282" s="130">
        <f t="shared" si="560"/>
        <v>2.9325298554275236E-6</v>
      </c>
      <c r="BO4282" s="130">
        <f t="shared" si="556"/>
        <v>2.9325298554275236E-6</v>
      </c>
      <c r="BP4282" s="122" t="str">
        <f t="shared" si="557"/>
        <v/>
      </c>
    </row>
    <row r="4283" spans="63:68" ht="20.100000000000001" customHeight="1" x14ac:dyDescent="0.25">
      <c r="BK4283" s="130"/>
      <c r="BL4283" s="130">
        <f t="shared" si="558"/>
        <v>24.019199999998399</v>
      </c>
      <c r="BM4283" s="147">
        <f t="shared" si="559"/>
        <v>1.1305312524169764E-3</v>
      </c>
      <c r="BN4283" s="130">
        <f t="shared" si="560"/>
        <v>2.9251086233377313E-6</v>
      </c>
      <c r="BO4283" s="130">
        <f t="shared" si="556"/>
        <v>2.9251086233377313E-6</v>
      </c>
      <c r="BP4283" s="122" t="str">
        <f t="shared" si="557"/>
        <v/>
      </c>
    </row>
    <row r="4284" spans="63:68" ht="20.100000000000001" customHeight="1" x14ac:dyDescent="0.25">
      <c r="BK4284" s="130"/>
      <c r="BL4284" s="130">
        <f t="shared" si="558"/>
        <v>24.025599999998398</v>
      </c>
      <c r="BM4284" s="147">
        <f t="shared" si="559"/>
        <v>1.1276061437936386E-3</v>
      </c>
      <c r="BN4284" s="130">
        <f t="shared" si="560"/>
        <v>2.9177056541144185E-6</v>
      </c>
      <c r="BO4284" s="130">
        <f t="shared" si="556"/>
        <v>2.9177056541144185E-6</v>
      </c>
      <c r="BP4284" s="122" t="str">
        <f t="shared" si="557"/>
        <v/>
      </c>
    </row>
    <row r="4285" spans="63:68" ht="20.100000000000001" customHeight="1" x14ac:dyDescent="0.25">
      <c r="BK4285" s="130"/>
      <c r="BL4285" s="130">
        <f t="shared" si="558"/>
        <v>24.031999999998398</v>
      </c>
      <c r="BM4285" s="147">
        <f t="shared" si="559"/>
        <v>1.1246884381395242E-3</v>
      </c>
      <c r="BN4285" s="130">
        <f t="shared" si="560"/>
        <v>2.9103209044387211E-6</v>
      </c>
      <c r="BO4285" s="130">
        <f t="shared" si="556"/>
        <v>2.9103209044387211E-6</v>
      </c>
      <c r="BP4285" s="122" t="str">
        <f t="shared" si="557"/>
        <v/>
      </c>
    </row>
    <row r="4286" spans="63:68" ht="20.100000000000001" customHeight="1" x14ac:dyDescent="0.25">
      <c r="BK4286" s="130"/>
      <c r="BL4286" s="130">
        <f t="shared" si="558"/>
        <v>24.038399999998397</v>
      </c>
      <c r="BM4286" s="147">
        <f t="shared" si="559"/>
        <v>1.1217781172350855E-3</v>
      </c>
      <c r="BN4286" s="130">
        <f t="shared" si="560"/>
        <v>2.9029543310882689E-6</v>
      </c>
      <c r="BO4286" s="130">
        <f t="shared" si="556"/>
        <v>2.9029543310882689E-6</v>
      </c>
      <c r="BP4286" s="122" t="str">
        <f t="shared" si="557"/>
        <v/>
      </c>
    </row>
    <row r="4287" spans="63:68" ht="20.100000000000001" customHeight="1" x14ac:dyDescent="0.25">
      <c r="BK4287" s="130"/>
      <c r="BL4287" s="130">
        <f t="shared" si="558"/>
        <v>24.044799999998396</v>
      </c>
      <c r="BM4287" s="147">
        <f t="shared" si="559"/>
        <v>1.1188751629039972E-3</v>
      </c>
      <c r="BN4287" s="130">
        <f t="shared" si="560"/>
        <v>2.895605890935668E-6</v>
      </c>
      <c r="BO4287" s="130">
        <f t="shared" si="556"/>
        <v>2.895605890935668E-6</v>
      </c>
      <c r="BP4287" s="122" t="str">
        <f t="shared" si="557"/>
        <v/>
      </c>
    </row>
    <row r="4288" spans="63:68" ht="20.100000000000001" customHeight="1" x14ac:dyDescent="0.25">
      <c r="BK4288" s="130"/>
      <c r="BL4288" s="130">
        <f t="shared" si="558"/>
        <v>24.051199999998396</v>
      </c>
      <c r="BM4288" s="147">
        <f t="shared" si="559"/>
        <v>1.1159795570130616E-3</v>
      </c>
      <c r="BN4288" s="130">
        <f t="shared" si="560"/>
        <v>2.8882755409508857E-6</v>
      </c>
      <c r="BO4288" s="130">
        <f t="shared" si="556"/>
        <v>2.8882755409508857E-6</v>
      </c>
      <c r="BP4288" s="122" t="str">
        <f t="shared" si="557"/>
        <v/>
      </c>
    </row>
    <row r="4289" spans="63:68" ht="20.100000000000001" customHeight="1" x14ac:dyDescent="0.25">
      <c r="BK4289" s="130"/>
      <c r="BL4289" s="130">
        <f t="shared" si="558"/>
        <v>24.057599999998395</v>
      </c>
      <c r="BM4289" s="147">
        <f t="shared" si="559"/>
        <v>1.1130912814721107E-3</v>
      </c>
      <c r="BN4289" s="130">
        <f t="shared" si="560"/>
        <v>2.8809632382025517E-6</v>
      </c>
      <c r="BO4289" s="130">
        <f t="shared" si="556"/>
        <v>2.8809632382025517E-6</v>
      </c>
      <c r="BP4289" s="122" t="str">
        <f t="shared" si="557"/>
        <v/>
      </c>
    </row>
    <row r="4290" spans="63:68" ht="20.100000000000001" customHeight="1" x14ac:dyDescent="0.25">
      <c r="BK4290" s="130"/>
      <c r="BL4290" s="130">
        <f t="shared" si="558"/>
        <v>24.063999999998394</v>
      </c>
      <c r="BM4290" s="147">
        <f t="shared" si="559"/>
        <v>1.1102103182339081E-3</v>
      </c>
      <c r="BN4290" s="130">
        <f t="shared" si="560"/>
        <v>2.8736689398553561E-6</v>
      </c>
      <c r="BO4290" s="130">
        <f t="shared" si="556"/>
        <v>2.8736689398553561E-6</v>
      </c>
      <c r="BP4290" s="122" t="str">
        <f t="shared" si="557"/>
        <v/>
      </c>
    </row>
    <row r="4291" spans="63:68" ht="20.100000000000001" customHeight="1" x14ac:dyDescent="0.25">
      <c r="BK4291" s="130"/>
      <c r="BL4291" s="130">
        <f t="shared" si="558"/>
        <v>24.070399999998394</v>
      </c>
      <c r="BM4291" s="147">
        <f t="shared" si="559"/>
        <v>1.1073366492940528E-3</v>
      </c>
      <c r="BN4291" s="130">
        <f t="shared" si="560"/>
        <v>2.866392603173085E-6</v>
      </c>
      <c r="BO4291" s="130">
        <f t="shared" si="556"/>
        <v>2.866392603173085E-6</v>
      </c>
      <c r="BP4291" s="122" t="str">
        <f t="shared" si="557"/>
        <v/>
      </c>
    </row>
    <row r="4292" spans="63:68" ht="20.100000000000001" customHeight="1" x14ac:dyDescent="0.25">
      <c r="BK4292" s="130"/>
      <c r="BL4292" s="130">
        <f t="shared" si="558"/>
        <v>24.076799999998393</v>
      </c>
      <c r="BM4292" s="147">
        <f t="shared" si="559"/>
        <v>1.1044702566908797E-3</v>
      </c>
      <c r="BN4292" s="130">
        <f t="shared" si="560"/>
        <v>2.8591341855079954E-6</v>
      </c>
      <c r="BO4292" s="130">
        <f t="shared" si="556"/>
        <v>2.8591341855079954E-6</v>
      </c>
      <c r="BP4292" s="122" t="str">
        <f t="shared" si="557"/>
        <v/>
      </c>
    </row>
    <row r="4293" spans="63:68" ht="20.100000000000001" customHeight="1" x14ac:dyDescent="0.25">
      <c r="BK4293" s="130"/>
      <c r="BL4293" s="130">
        <f t="shared" si="558"/>
        <v>24.083199999998392</v>
      </c>
      <c r="BM4293" s="147">
        <f t="shared" si="559"/>
        <v>1.1016111225053717E-3</v>
      </c>
      <c r="BN4293" s="130">
        <f t="shared" si="560"/>
        <v>2.8518936443227162E-6</v>
      </c>
      <c r="BO4293" s="130">
        <f t="shared" si="556"/>
        <v>2.8518936443227162E-6</v>
      </c>
      <c r="BP4293" s="122" t="str">
        <f t="shared" si="557"/>
        <v/>
      </c>
    </row>
    <row r="4294" spans="63:68" ht="20.100000000000001" customHeight="1" x14ac:dyDescent="0.25">
      <c r="BK4294" s="130"/>
      <c r="BL4294" s="130">
        <f t="shared" si="558"/>
        <v>24.089599999998391</v>
      </c>
      <c r="BM4294" s="147">
        <f t="shared" si="559"/>
        <v>1.098759228861049E-3</v>
      </c>
      <c r="BN4294" s="130">
        <f t="shared" si="560"/>
        <v>2.8446709371611912E-6</v>
      </c>
      <c r="BO4294" s="130">
        <f t="shared" si="556"/>
        <v>2.8446709371611912E-6</v>
      </c>
      <c r="BP4294" s="122" t="str">
        <f t="shared" si="557"/>
        <v/>
      </c>
    </row>
    <row r="4295" spans="63:68" ht="20.100000000000001" customHeight="1" x14ac:dyDescent="0.25">
      <c r="BK4295" s="130"/>
      <c r="BL4295" s="130">
        <f t="shared" si="558"/>
        <v>24.095999999998391</v>
      </c>
      <c r="BM4295" s="147">
        <f t="shared" si="559"/>
        <v>1.0959145579238878E-3</v>
      </c>
      <c r="BN4295" s="130">
        <f t="shared" si="560"/>
        <v>2.8374660216697132E-6</v>
      </c>
      <c r="BO4295" s="130">
        <f t="shared" si="556"/>
        <v>2.8374660216697132E-6</v>
      </c>
      <c r="BP4295" s="122" t="str">
        <f t="shared" si="557"/>
        <v/>
      </c>
    </row>
    <row r="4296" spans="63:68" ht="20.100000000000001" customHeight="1" x14ac:dyDescent="0.25">
      <c r="BK4296" s="130"/>
      <c r="BL4296" s="130">
        <f t="shared" si="558"/>
        <v>24.10239999999839</v>
      </c>
      <c r="BM4296" s="147">
        <f t="shared" si="559"/>
        <v>1.0930770919022181E-3</v>
      </c>
      <c r="BN4296" s="130">
        <f t="shared" si="560"/>
        <v>2.8302788555947551E-6</v>
      </c>
      <c r="BO4296" s="130">
        <f t="shared" si="556"/>
        <v>2.8302788555947551E-6</v>
      </c>
      <c r="BP4296" s="122" t="str">
        <f t="shared" si="557"/>
        <v/>
      </c>
    </row>
    <row r="4297" spans="63:68" ht="20.100000000000001" customHeight="1" x14ac:dyDescent="0.25">
      <c r="BK4297" s="130"/>
      <c r="BL4297" s="130">
        <f t="shared" si="558"/>
        <v>24.108799999998389</v>
      </c>
      <c r="BM4297" s="147">
        <f t="shared" si="559"/>
        <v>1.0902468130466233E-3</v>
      </c>
      <c r="BN4297" s="130">
        <f t="shared" si="560"/>
        <v>2.8231093967660565E-6</v>
      </c>
      <c r="BO4297" s="130">
        <f t="shared" si="556"/>
        <v>2.8231093967660565E-6</v>
      </c>
      <c r="BP4297" s="122" t="str">
        <f t="shared" si="557"/>
        <v/>
      </c>
    </row>
    <row r="4298" spans="63:68" ht="20.100000000000001" customHeight="1" x14ac:dyDescent="0.25">
      <c r="BK4298" s="130"/>
      <c r="BL4298" s="130">
        <f t="shared" si="558"/>
        <v>24.115199999998389</v>
      </c>
      <c r="BM4298" s="147">
        <f t="shared" si="559"/>
        <v>1.0874237036498573E-3</v>
      </c>
      <c r="BN4298" s="130">
        <f t="shared" si="560"/>
        <v>2.8159576031217774E-6</v>
      </c>
      <c r="BO4298" s="130">
        <f t="shared" si="556"/>
        <v>2.8159576031217774E-6</v>
      </c>
      <c r="BP4298" s="122" t="str">
        <f t="shared" si="557"/>
        <v/>
      </c>
    </row>
    <row r="4299" spans="63:68" ht="20.100000000000001" customHeight="1" x14ac:dyDescent="0.25">
      <c r="BK4299" s="130"/>
      <c r="BL4299" s="130">
        <f t="shared" si="558"/>
        <v>24.121599999998388</v>
      </c>
      <c r="BM4299" s="147">
        <f t="shared" si="559"/>
        <v>1.0846077460467355E-3</v>
      </c>
      <c r="BN4299" s="130">
        <f t="shared" si="560"/>
        <v>2.8088234326859463E-6</v>
      </c>
      <c r="BO4299" s="130">
        <f t="shared" si="556"/>
        <v>2.8088234326859463E-6</v>
      </c>
      <c r="BP4299" s="122" t="str">
        <f t="shared" si="557"/>
        <v/>
      </c>
    </row>
    <row r="4300" spans="63:68" ht="20.100000000000001" customHeight="1" x14ac:dyDescent="0.25">
      <c r="BK4300" s="130"/>
      <c r="BL4300" s="130">
        <f t="shared" si="558"/>
        <v>24.127999999998387</v>
      </c>
      <c r="BM4300" s="147">
        <f t="shared" si="559"/>
        <v>1.0817989226140495E-3</v>
      </c>
      <c r="BN4300" s="130">
        <f t="shared" si="560"/>
        <v>2.8017068435855913E-6</v>
      </c>
      <c r="BO4300" s="130">
        <f t="shared" si="556"/>
        <v>2.8017068435855913E-6</v>
      </c>
      <c r="BP4300" s="122" t="str">
        <f t="shared" si="557"/>
        <v/>
      </c>
    </row>
    <row r="4301" spans="63:68" ht="20.100000000000001" customHeight="1" x14ac:dyDescent="0.25">
      <c r="BK4301" s="130"/>
      <c r="BL4301" s="130">
        <f t="shared" si="558"/>
        <v>24.134399999998386</v>
      </c>
      <c r="BM4301" s="147">
        <f t="shared" si="559"/>
        <v>1.0789972157704639E-3</v>
      </c>
      <c r="BN4301" s="130">
        <f t="shared" si="560"/>
        <v>2.7946077940299227E-6</v>
      </c>
      <c r="BO4301" s="130">
        <f t="shared" si="556"/>
        <v>2.7946077940299227E-6</v>
      </c>
      <c r="BP4301" s="122" t="str">
        <f t="shared" si="557"/>
        <v/>
      </c>
    </row>
    <row r="4302" spans="63:68" ht="20.100000000000001" customHeight="1" x14ac:dyDescent="0.25">
      <c r="BK4302" s="130"/>
      <c r="BL4302" s="130">
        <f t="shared" si="558"/>
        <v>24.140799999998386</v>
      </c>
      <c r="BM4302" s="147">
        <f t="shared" si="559"/>
        <v>1.076202607976434E-3</v>
      </c>
      <c r="BN4302" s="130">
        <f t="shared" si="560"/>
        <v>2.7875262423385228E-6</v>
      </c>
      <c r="BO4302" s="130">
        <f t="shared" si="556"/>
        <v>2.7875262423385228E-6</v>
      </c>
      <c r="BP4302" s="122" t="str">
        <f t="shared" si="557"/>
        <v/>
      </c>
    </row>
    <row r="4303" spans="63:68" ht="20.100000000000001" customHeight="1" x14ac:dyDescent="0.25">
      <c r="BK4303" s="130"/>
      <c r="BL4303" s="130">
        <f t="shared" si="558"/>
        <v>24.147199999998385</v>
      </c>
      <c r="BM4303" s="147">
        <f t="shared" si="559"/>
        <v>1.0734150817340955E-3</v>
      </c>
      <c r="BN4303" s="130">
        <f t="shared" si="560"/>
        <v>2.7804621469088193E-6</v>
      </c>
      <c r="BO4303" s="130">
        <f t="shared" si="556"/>
        <v>2.7804621469088193E-6</v>
      </c>
      <c r="BP4303" s="122" t="str">
        <f t="shared" si="557"/>
        <v/>
      </c>
    </row>
    <row r="4304" spans="63:68" ht="20.100000000000001" customHeight="1" x14ac:dyDescent="0.25">
      <c r="BK4304" s="130"/>
      <c r="BL4304" s="130">
        <f t="shared" si="558"/>
        <v>24.153599999998384</v>
      </c>
      <c r="BM4304" s="147">
        <f t="shared" si="559"/>
        <v>1.0706346195871867E-3</v>
      </c>
      <c r="BN4304" s="130">
        <f t="shared" si="560"/>
        <v>2.7734154662460101E-6</v>
      </c>
      <c r="BO4304" s="130">
        <f t="shared" si="556"/>
        <v>2.7734154662460101E-6</v>
      </c>
      <c r="BP4304" s="122" t="str">
        <f t="shared" si="557"/>
        <v/>
      </c>
    </row>
    <row r="4305" spans="63:68" ht="20.100000000000001" customHeight="1" x14ac:dyDescent="0.25">
      <c r="BK4305" s="130"/>
      <c r="BL4305" s="130">
        <f t="shared" si="558"/>
        <v>24.159999999998384</v>
      </c>
      <c r="BM4305" s="147">
        <f t="shared" si="559"/>
        <v>1.0678612041209407E-3</v>
      </c>
      <c r="BN4305" s="130">
        <f t="shared" si="560"/>
        <v>2.766386158941812E-6</v>
      </c>
      <c r="BO4305" s="130">
        <f t="shared" si="556"/>
        <v>2.766386158941812E-6</v>
      </c>
      <c r="BP4305" s="122" t="str">
        <f t="shared" si="557"/>
        <v/>
      </c>
    </row>
    <row r="4306" spans="63:68" ht="20.100000000000001" customHeight="1" x14ac:dyDescent="0.25">
      <c r="BK4306" s="130"/>
      <c r="BL4306" s="130">
        <f t="shared" si="558"/>
        <v>24.166399999998383</v>
      </c>
      <c r="BM4306" s="147">
        <f t="shared" si="559"/>
        <v>1.0650948179619989E-3</v>
      </c>
      <c r="BN4306" s="130">
        <f t="shared" si="560"/>
        <v>2.7593741836827012E-6</v>
      </c>
      <c r="BO4306" s="130">
        <f t="shared" ref="BO4306:BO4369" si="561">IF(BM4306&lt;(1-$BK$534),BN4306,"")</f>
        <v>2.7593741836827012E-6</v>
      </c>
      <c r="BP4306" s="122" t="str">
        <f t="shared" ref="BP4306:BP4369" si="562">IF(BM4306&lt;(1-$BK$540),BN4306,"")</f>
        <v/>
      </c>
    </row>
    <row r="4307" spans="63:68" ht="20.100000000000001" customHeight="1" x14ac:dyDescent="0.25">
      <c r="BK4307" s="130"/>
      <c r="BL4307" s="130">
        <f t="shared" ref="BL4307:BL4370" si="563">BL4306+$BO$526</f>
        <v>24.172799999998382</v>
      </c>
      <c r="BM4307" s="147">
        <f t="shared" ref="BM4307:BM4370" si="564">_xlfn.CHISQ.DIST.RT(BL4307,7)</f>
        <v>1.0623354437783162E-3</v>
      </c>
      <c r="BN4307" s="130">
        <f t="shared" ref="BN4307:BN4370" si="565">BM4307-BM4308</f>
        <v>2.7523794992496964E-6</v>
      </c>
      <c r="BO4307" s="130">
        <f t="shared" si="561"/>
        <v>2.7523794992496964E-6</v>
      </c>
      <c r="BP4307" s="122" t="str">
        <f t="shared" si="562"/>
        <v/>
      </c>
    </row>
    <row r="4308" spans="63:68" ht="20.100000000000001" customHeight="1" x14ac:dyDescent="0.25">
      <c r="BK4308" s="130"/>
      <c r="BL4308" s="130">
        <f t="shared" si="563"/>
        <v>24.179199999998382</v>
      </c>
      <c r="BM4308" s="147">
        <f t="shared" si="564"/>
        <v>1.0595830642790665E-3</v>
      </c>
      <c r="BN4308" s="130">
        <f t="shared" si="565"/>
        <v>2.7454020645144555E-6</v>
      </c>
      <c r="BO4308" s="130">
        <f t="shared" si="561"/>
        <v>2.7454020645144555E-6</v>
      </c>
      <c r="BP4308" s="122" t="str">
        <f t="shared" si="562"/>
        <v/>
      </c>
    </row>
    <row r="4309" spans="63:68" ht="20.100000000000001" customHeight="1" x14ac:dyDescent="0.25">
      <c r="BK4309" s="130"/>
      <c r="BL4309" s="130">
        <f t="shared" si="563"/>
        <v>24.185599999998381</v>
      </c>
      <c r="BM4309" s="147">
        <f t="shared" si="564"/>
        <v>1.056837662214552E-3</v>
      </c>
      <c r="BN4309" s="130">
        <f t="shared" si="565"/>
        <v>2.7384418384479494E-6</v>
      </c>
      <c r="BO4309" s="130">
        <f t="shared" si="561"/>
        <v>2.7384418384479494E-6</v>
      </c>
      <c r="BP4309" s="122" t="str">
        <f t="shared" si="562"/>
        <v/>
      </c>
    </row>
    <row r="4310" spans="63:68" ht="20.100000000000001" customHeight="1" x14ac:dyDescent="0.25">
      <c r="BK4310" s="130"/>
      <c r="BL4310" s="130">
        <f t="shared" si="563"/>
        <v>24.19199999999838</v>
      </c>
      <c r="BM4310" s="147">
        <f t="shared" si="564"/>
        <v>1.054099220376104E-3</v>
      </c>
      <c r="BN4310" s="130">
        <f t="shared" si="565"/>
        <v>2.731498780108102E-6</v>
      </c>
      <c r="BO4310" s="130">
        <f t="shared" si="561"/>
        <v>2.731498780108102E-6</v>
      </c>
      <c r="BP4310" s="122" t="str">
        <f t="shared" si="562"/>
        <v/>
      </c>
    </row>
    <row r="4311" spans="63:68" ht="20.100000000000001" customHeight="1" x14ac:dyDescent="0.25">
      <c r="BK4311" s="130"/>
      <c r="BL4311" s="130">
        <f t="shared" si="563"/>
        <v>24.198399999998379</v>
      </c>
      <c r="BM4311" s="147">
        <f t="shared" si="564"/>
        <v>1.0513677215959959E-3</v>
      </c>
      <c r="BN4311" s="130">
        <f t="shared" si="565"/>
        <v>2.7245728486439101E-6</v>
      </c>
      <c r="BO4311" s="130">
        <f t="shared" si="561"/>
        <v>2.7245728486439101E-6</v>
      </c>
      <c r="BP4311" s="122" t="str">
        <f t="shared" si="562"/>
        <v/>
      </c>
    </row>
    <row r="4312" spans="63:68" ht="20.100000000000001" customHeight="1" x14ac:dyDescent="0.25">
      <c r="BK4312" s="130"/>
      <c r="BL4312" s="130">
        <f t="shared" si="563"/>
        <v>24.204799999998379</v>
      </c>
      <c r="BM4312" s="147">
        <f t="shared" si="564"/>
        <v>1.048643148747352E-3</v>
      </c>
      <c r="BN4312" s="130">
        <f t="shared" si="565"/>
        <v>2.717664003301732E-6</v>
      </c>
      <c r="BO4312" s="130">
        <f t="shared" si="561"/>
        <v>2.717664003301732E-6</v>
      </c>
      <c r="BP4312" s="122" t="str">
        <f t="shared" si="562"/>
        <v/>
      </c>
    </row>
    <row r="4313" spans="63:68" ht="20.100000000000001" customHeight="1" x14ac:dyDescent="0.25">
      <c r="BK4313" s="130"/>
      <c r="BL4313" s="130">
        <f t="shared" si="563"/>
        <v>24.211199999998378</v>
      </c>
      <c r="BM4313" s="147">
        <f t="shared" si="564"/>
        <v>1.0459254847440503E-3</v>
      </c>
      <c r="BN4313" s="130">
        <f t="shared" si="565"/>
        <v>2.7107722034244199E-6</v>
      </c>
      <c r="BO4313" s="130">
        <f t="shared" si="561"/>
        <v>2.7107722034244199E-6</v>
      </c>
      <c r="BP4313" s="122" t="str">
        <f t="shared" si="562"/>
        <v/>
      </c>
    </row>
    <row r="4314" spans="63:68" ht="20.100000000000001" customHeight="1" x14ac:dyDescent="0.25">
      <c r="BK4314" s="130"/>
      <c r="BL4314" s="130">
        <f t="shared" si="563"/>
        <v>24.217599999998377</v>
      </c>
      <c r="BM4314" s="147">
        <f t="shared" si="564"/>
        <v>1.0432147125406259E-3</v>
      </c>
      <c r="BN4314" s="130">
        <f t="shared" si="565"/>
        <v>2.7038974084320211E-6</v>
      </c>
      <c r="BO4314" s="130">
        <f t="shared" si="561"/>
        <v>2.7038974084320211E-6</v>
      </c>
      <c r="BP4314" s="122" t="str">
        <f t="shared" si="562"/>
        <v/>
      </c>
    </row>
    <row r="4315" spans="63:68" ht="20.100000000000001" customHeight="1" x14ac:dyDescent="0.25">
      <c r="BK4315" s="130"/>
      <c r="BL4315" s="130">
        <f t="shared" si="563"/>
        <v>24.223999999998377</v>
      </c>
      <c r="BM4315" s="147">
        <f t="shared" si="564"/>
        <v>1.0405108151321939E-3</v>
      </c>
      <c r="BN4315" s="130">
        <f t="shared" si="565"/>
        <v>2.6970395778499676E-6</v>
      </c>
      <c r="BO4315" s="130">
        <f t="shared" si="561"/>
        <v>2.6970395778499676E-6</v>
      </c>
      <c r="BP4315" s="122" t="str">
        <f t="shared" si="562"/>
        <v/>
      </c>
    </row>
    <row r="4316" spans="63:68" ht="20.100000000000001" customHeight="1" x14ac:dyDescent="0.25">
      <c r="BK4316" s="130"/>
      <c r="BL4316" s="130">
        <f t="shared" si="563"/>
        <v>24.230399999998376</v>
      </c>
      <c r="BM4316" s="147">
        <f t="shared" si="564"/>
        <v>1.0378137755543439E-3</v>
      </c>
      <c r="BN4316" s="130">
        <f t="shared" si="565"/>
        <v>2.6901986712910778E-6</v>
      </c>
      <c r="BO4316" s="130">
        <f t="shared" si="561"/>
        <v>2.6901986712910778E-6</v>
      </c>
      <c r="BP4316" s="122" t="str">
        <f t="shared" si="562"/>
        <v/>
      </c>
    </row>
    <row r="4317" spans="63:68" ht="20.100000000000001" customHeight="1" x14ac:dyDescent="0.25">
      <c r="BK4317" s="130"/>
      <c r="BL4317" s="130">
        <f t="shared" si="563"/>
        <v>24.236799999998375</v>
      </c>
      <c r="BM4317" s="147">
        <f t="shared" si="564"/>
        <v>1.0351235768830528E-3</v>
      </c>
      <c r="BN4317" s="130">
        <f t="shared" si="565"/>
        <v>2.6833746484598939E-6</v>
      </c>
      <c r="BO4317" s="130">
        <f t="shared" si="561"/>
        <v>2.6833746484598939E-6</v>
      </c>
      <c r="BP4317" s="122" t="str">
        <f t="shared" si="562"/>
        <v/>
      </c>
    </row>
    <row r="4318" spans="63:68" ht="20.100000000000001" customHeight="1" x14ac:dyDescent="0.25">
      <c r="BK4318" s="130"/>
      <c r="BL4318" s="130">
        <f t="shared" si="563"/>
        <v>24.243199999998374</v>
      </c>
      <c r="BM4318" s="147">
        <f t="shared" si="564"/>
        <v>1.0324402022345929E-3</v>
      </c>
      <c r="BN4318" s="130">
        <f t="shared" si="565"/>
        <v>2.6765674691513804E-6</v>
      </c>
      <c r="BO4318" s="130">
        <f t="shared" si="561"/>
        <v>2.6765674691513804E-6</v>
      </c>
      <c r="BP4318" s="122" t="str">
        <f t="shared" si="562"/>
        <v/>
      </c>
    </row>
    <row r="4319" spans="63:68" ht="20.100000000000001" customHeight="1" x14ac:dyDescent="0.25">
      <c r="BK4319" s="130"/>
      <c r="BL4319" s="130">
        <f t="shared" si="563"/>
        <v>24.249599999998374</v>
      </c>
      <c r="BM4319" s="147">
        <f t="shared" si="564"/>
        <v>1.0297636347654415E-3</v>
      </c>
      <c r="BN4319" s="130">
        <f t="shared" si="565"/>
        <v>2.6697770932494064E-6</v>
      </c>
      <c r="BO4319" s="130">
        <f t="shared" si="561"/>
        <v>2.6697770932494064E-6</v>
      </c>
      <c r="BP4319" s="122" t="str">
        <f t="shared" si="562"/>
        <v/>
      </c>
    </row>
    <row r="4320" spans="63:68" ht="20.100000000000001" customHeight="1" x14ac:dyDescent="0.25">
      <c r="BK4320" s="130"/>
      <c r="BL4320" s="130">
        <f t="shared" si="563"/>
        <v>24.255999999998373</v>
      </c>
      <c r="BM4320" s="147">
        <f t="shared" si="564"/>
        <v>1.0270938576721921E-3</v>
      </c>
      <c r="BN4320" s="130">
        <f t="shared" si="565"/>
        <v>2.6630034807356359E-6</v>
      </c>
      <c r="BO4320" s="130">
        <f t="shared" si="561"/>
        <v>2.6630034807356359E-6</v>
      </c>
      <c r="BP4320" s="122" t="str">
        <f t="shared" si="562"/>
        <v/>
      </c>
    </row>
    <row r="4321" spans="63:68" ht="20.100000000000001" customHeight="1" x14ac:dyDescent="0.25">
      <c r="BK4321" s="130"/>
      <c r="BL4321" s="130">
        <f t="shared" si="563"/>
        <v>24.262399999998372</v>
      </c>
      <c r="BM4321" s="147">
        <f t="shared" si="564"/>
        <v>1.0244308541914565E-3</v>
      </c>
      <c r="BN4321" s="130">
        <f t="shared" si="565"/>
        <v>2.6562465916784694E-6</v>
      </c>
      <c r="BO4321" s="130">
        <f t="shared" si="561"/>
        <v>2.6562465916784694E-6</v>
      </c>
      <c r="BP4321" s="122" t="str">
        <f t="shared" si="562"/>
        <v/>
      </c>
    </row>
    <row r="4322" spans="63:68" ht="20.100000000000001" customHeight="1" x14ac:dyDescent="0.25">
      <c r="BK4322" s="130"/>
      <c r="BL4322" s="130">
        <f t="shared" si="563"/>
        <v>24.268799999998372</v>
      </c>
      <c r="BM4322" s="147">
        <f t="shared" si="564"/>
        <v>1.021774607599778E-3</v>
      </c>
      <c r="BN4322" s="130">
        <f t="shared" si="565"/>
        <v>2.6495063862328264E-6</v>
      </c>
      <c r="BO4322" s="130">
        <f t="shared" si="561"/>
        <v>2.6495063862328264E-6</v>
      </c>
      <c r="BP4322" s="122" t="str">
        <f t="shared" si="562"/>
        <v/>
      </c>
    </row>
    <row r="4323" spans="63:68" ht="20.100000000000001" customHeight="1" x14ac:dyDescent="0.25">
      <c r="BK4323" s="130"/>
      <c r="BL4323" s="130">
        <f t="shared" si="563"/>
        <v>24.275199999998371</v>
      </c>
      <c r="BM4323" s="147">
        <f t="shared" si="564"/>
        <v>1.0191251012135452E-3</v>
      </c>
      <c r="BN4323" s="130">
        <f t="shared" si="565"/>
        <v>2.6427828246483858E-6</v>
      </c>
      <c r="BO4323" s="130">
        <f t="shared" si="561"/>
        <v>2.6427828246483858E-6</v>
      </c>
      <c r="BP4323" s="122" t="str">
        <f t="shared" si="562"/>
        <v/>
      </c>
    </row>
    <row r="4324" spans="63:68" ht="20.100000000000001" customHeight="1" x14ac:dyDescent="0.25">
      <c r="BK4324" s="130"/>
      <c r="BL4324" s="130">
        <f t="shared" si="563"/>
        <v>24.28159999999837</v>
      </c>
      <c r="BM4324" s="147">
        <f t="shared" si="564"/>
        <v>1.0164823183888968E-3</v>
      </c>
      <c r="BN4324" s="130">
        <f t="shared" si="565"/>
        <v>2.6360758672691522E-6</v>
      </c>
      <c r="BO4324" s="130">
        <f t="shared" si="561"/>
        <v>2.6360758672691522E-6</v>
      </c>
      <c r="BP4324" s="122" t="str">
        <f t="shared" si="562"/>
        <v/>
      </c>
    </row>
    <row r="4325" spans="63:68" ht="20.100000000000001" customHeight="1" x14ac:dyDescent="0.25">
      <c r="BK4325" s="130"/>
      <c r="BL4325" s="130">
        <f t="shared" si="563"/>
        <v>24.28799999999837</v>
      </c>
      <c r="BM4325" s="147">
        <f t="shared" si="564"/>
        <v>1.0138462425216277E-3</v>
      </c>
      <c r="BN4325" s="130">
        <f t="shared" si="565"/>
        <v>2.6293854745191442E-6</v>
      </c>
      <c r="BO4325" s="130">
        <f t="shared" si="561"/>
        <v>2.6293854745191442E-6</v>
      </c>
      <c r="BP4325" s="122" t="str">
        <f t="shared" si="562"/>
        <v/>
      </c>
    </row>
    <row r="4326" spans="63:68" ht="20.100000000000001" customHeight="1" x14ac:dyDescent="0.25">
      <c r="BK4326" s="130"/>
      <c r="BL4326" s="130">
        <f t="shared" si="563"/>
        <v>24.294399999998369</v>
      </c>
      <c r="BM4326" s="147">
        <f t="shared" si="564"/>
        <v>1.0112168570471085E-3</v>
      </c>
      <c r="BN4326" s="130">
        <f t="shared" si="565"/>
        <v>2.6227116069223438E-6</v>
      </c>
      <c r="BO4326" s="130">
        <f t="shared" si="561"/>
        <v>2.6227116069223438E-6</v>
      </c>
      <c r="BP4326" s="122" t="str">
        <f t="shared" si="562"/>
        <v/>
      </c>
    </row>
    <row r="4327" spans="63:68" ht="20.100000000000001" customHeight="1" x14ac:dyDescent="0.25">
      <c r="BK4327" s="130"/>
      <c r="BL4327" s="130">
        <f t="shared" si="563"/>
        <v>24.300799999998368</v>
      </c>
      <c r="BM4327" s="147">
        <f t="shared" si="564"/>
        <v>1.0085941454401862E-3</v>
      </c>
      <c r="BN4327" s="130">
        <f t="shared" si="565"/>
        <v>2.6160542250810125E-6</v>
      </c>
      <c r="BO4327" s="130">
        <f t="shared" si="561"/>
        <v>2.6160542250810125E-6</v>
      </c>
      <c r="BP4327" s="122" t="str">
        <f t="shared" si="562"/>
        <v/>
      </c>
    </row>
    <row r="4328" spans="63:68" ht="20.100000000000001" customHeight="1" x14ac:dyDescent="0.25">
      <c r="BK4328" s="130"/>
      <c r="BL4328" s="130">
        <f t="shared" si="563"/>
        <v>24.307199999998367</v>
      </c>
      <c r="BM4328" s="147">
        <f t="shared" si="564"/>
        <v>1.0059780912151052E-3</v>
      </c>
      <c r="BN4328" s="130">
        <f t="shared" si="565"/>
        <v>2.6094132896997604E-6</v>
      </c>
      <c r="BO4328" s="130">
        <f t="shared" si="561"/>
        <v>2.6094132896997604E-6</v>
      </c>
      <c r="BP4328" s="122" t="str">
        <f t="shared" si="562"/>
        <v/>
      </c>
    </row>
    <row r="4329" spans="63:68" ht="20.100000000000001" customHeight="1" x14ac:dyDescent="0.25">
      <c r="BK4329" s="130"/>
      <c r="BL4329" s="130">
        <f t="shared" si="563"/>
        <v>24.313599999998367</v>
      </c>
      <c r="BM4329" s="147">
        <f t="shared" si="564"/>
        <v>1.0033686779254054E-3</v>
      </c>
      <c r="BN4329" s="130">
        <f t="shared" si="565"/>
        <v>2.6027887615621276E-6</v>
      </c>
      <c r="BO4329" s="130">
        <f t="shared" si="561"/>
        <v>2.6027887615621276E-6</v>
      </c>
      <c r="BP4329" s="122" t="str">
        <f t="shared" si="562"/>
        <v/>
      </c>
    </row>
    <row r="4330" spans="63:68" ht="20.100000000000001" customHeight="1" x14ac:dyDescent="0.25">
      <c r="BK4330" s="130"/>
      <c r="BL4330" s="130">
        <f t="shared" si="563"/>
        <v>24.319999999998366</v>
      </c>
      <c r="BM4330" s="147">
        <f t="shared" si="564"/>
        <v>1.0007658891638433E-3</v>
      </c>
      <c r="BN4330" s="130">
        <f t="shared" si="565"/>
        <v>2.5961806015446787E-6</v>
      </c>
      <c r="BO4330" s="130">
        <f t="shared" si="561"/>
        <v>2.5961806015446787E-6</v>
      </c>
      <c r="BP4330" s="122" t="str">
        <f t="shared" si="562"/>
        <v/>
      </c>
    </row>
    <row r="4331" spans="63:68" ht="20.100000000000001" customHeight="1" x14ac:dyDescent="0.25">
      <c r="BK4331" s="130"/>
      <c r="BL4331" s="130">
        <f t="shared" si="563"/>
        <v>24.326399999998365</v>
      </c>
      <c r="BM4331" s="147">
        <f t="shared" si="564"/>
        <v>9.981697085622986E-4</v>
      </c>
      <c r="BN4331" s="130">
        <f t="shared" si="565"/>
        <v>2.5895887706144007E-6</v>
      </c>
      <c r="BO4331" s="130">
        <f t="shared" si="561"/>
        <v>2.5895887706144007E-6</v>
      </c>
      <c r="BP4331" s="122" t="str">
        <f t="shared" si="562"/>
        <v/>
      </c>
    </row>
    <row r="4332" spans="63:68" ht="20.100000000000001" customHeight="1" x14ac:dyDescent="0.25">
      <c r="BK4332" s="130"/>
      <c r="BL4332" s="130">
        <f t="shared" si="563"/>
        <v>24.332799999998365</v>
      </c>
      <c r="BM4332" s="147">
        <f t="shared" si="564"/>
        <v>9.955801197916842E-4</v>
      </c>
      <c r="BN4332" s="130">
        <f t="shared" si="565"/>
        <v>2.5830132298256675E-6</v>
      </c>
      <c r="BO4332" s="130">
        <f t="shared" si="561"/>
        <v>2.5830132298256675E-6</v>
      </c>
      <c r="BP4332" s="122" t="str">
        <f t="shared" si="562"/>
        <v/>
      </c>
    </row>
    <row r="4333" spans="63:68" ht="20.100000000000001" customHeight="1" x14ac:dyDescent="0.25">
      <c r="BK4333" s="130"/>
      <c r="BL4333" s="130">
        <f t="shared" si="563"/>
        <v>24.339199999998364</v>
      </c>
      <c r="BM4333" s="147">
        <f t="shared" si="564"/>
        <v>9.9299710656185853E-4</v>
      </c>
      <c r="BN4333" s="130">
        <f t="shared" si="565"/>
        <v>2.5764539403133006E-6</v>
      </c>
      <c r="BO4333" s="130">
        <f t="shared" si="561"/>
        <v>2.5764539403133006E-6</v>
      </c>
      <c r="BP4333" s="122" t="str">
        <f t="shared" si="562"/>
        <v/>
      </c>
    </row>
    <row r="4334" spans="63:68" ht="20.100000000000001" customHeight="1" x14ac:dyDescent="0.25">
      <c r="BK4334" s="130"/>
      <c r="BL4334" s="130">
        <f t="shared" si="563"/>
        <v>24.345599999998363</v>
      </c>
      <c r="BM4334" s="147">
        <f t="shared" si="564"/>
        <v>9.9042065262154523E-4</v>
      </c>
      <c r="BN4334" s="130">
        <f t="shared" si="565"/>
        <v>2.5699108633192407E-6</v>
      </c>
      <c r="BO4334" s="130">
        <f t="shared" si="561"/>
        <v>2.5699108633192407E-6</v>
      </c>
      <c r="BP4334" s="122" t="str">
        <f t="shared" si="562"/>
        <v/>
      </c>
    </row>
    <row r="4335" spans="63:68" ht="20.100000000000001" customHeight="1" x14ac:dyDescent="0.25">
      <c r="BK4335" s="130"/>
      <c r="BL4335" s="130">
        <f t="shared" si="563"/>
        <v>24.351999999998363</v>
      </c>
      <c r="BM4335" s="147">
        <f t="shared" si="564"/>
        <v>9.8785074175822599E-4</v>
      </c>
      <c r="BN4335" s="130">
        <f t="shared" si="565"/>
        <v>2.5633839601543838E-6</v>
      </c>
      <c r="BO4335" s="130">
        <f t="shared" si="561"/>
        <v>2.5633839601543838E-6</v>
      </c>
      <c r="BP4335" s="122" t="str">
        <f t="shared" si="562"/>
        <v/>
      </c>
    </row>
    <row r="4336" spans="63:68" ht="20.100000000000001" customHeight="1" x14ac:dyDescent="0.25">
      <c r="BK4336" s="130"/>
      <c r="BL4336" s="130">
        <f t="shared" si="563"/>
        <v>24.358399999998362</v>
      </c>
      <c r="BM4336" s="147">
        <f t="shared" si="564"/>
        <v>9.8528735779807161E-4</v>
      </c>
      <c r="BN4336" s="130">
        <f t="shared" si="565"/>
        <v>2.5568731922280714E-6</v>
      </c>
      <c r="BO4336" s="130">
        <f t="shared" si="561"/>
        <v>2.5568731922280714E-6</v>
      </c>
      <c r="BP4336" s="122" t="str">
        <f t="shared" si="562"/>
        <v/>
      </c>
    </row>
    <row r="4337" spans="63:68" ht="20.100000000000001" customHeight="1" x14ac:dyDescent="0.25">
      <c r="BK4337" s="130"/>
      <c r="BL4337" s="130">
        <f t="shared" si="563"/>
        <v>24.364799999998361</v>
      </c>
      <c r="BM4337" s="147">
        <f t="shared" si="564"/>
        <v>9.8273048460584354E-4</v>
      </c>
      <c r="BN4337" s="130">
        <f t="shared" si="565"/>
        <v>2.5503785210339962E-6</v>
      </c>
      <c r="BO4337" s="130">
        <f t="shared" si="561"/>
        <v>2.5503785210339962E-6</v>
      </c>
      <c r="BP4337" s="122" t="str">
        <f t="shared" si="562"/>
        <v/>
      </c>
    </row>
    <row r="4338" spans="63:68" ht="20.100000000000001" customHeight="1" x14ac:dyDescent="0.25">
      <c r="BK4338" s="130"/>
      <c r="BL4338" s="130">
        <f t="shared" si="563"/>
        <v>24.37119999999836</v>
      </c>
      <c r="BM4338" s="147">
        <f t="shared" si="564"/>
        <v>9.8018010608480954E-4</v>
      </c>
      <c r="BN4338" s="130">
        <f t="shared" si="565"/>
        <v>2.5438999081523698E-6</v>
      </c>
      <c r="BO4338" s="130">
        <f t="shared" si="561"/>
        <v>2.5438999081523698E-6</v>
      </c>
      <c r="BP4338" s="122" t="str">
        <f t="shared" si="562"/>
        <v/>
      </c>
    </row>
    <row r="4339" spans="63:68" ht="20.100000000000001" customHeight="1" x14ac:dyDescent="0.25">
      <c r="BK4339" s="130"/>
      <c r="BL4339" s="130">
        <f t="shared" si="563"/>
        <v>24.37759999999836</v>
      </c>
      <c r="BM4339" s="147">
        <f t="shared" si="564"/>
        <v>9.7763620617665717E-4</v>
      </c>
      <c r="BN4339" s="130">
        <f t="shared" si="565"/>
        <v>2.5374373152558865E-6</v>
      </c>
      <c r="BO4339" s="130">
        <f t="shared" si="561"/>
        <v>2.5374373152558865E-6</v>
      </c>
      <c r="BP4339" s="122" t="str">
        <f t="shared" si="562"/>
        <v/>
      </c>
    </row>
    <row r="4340" spans="63:68" ht="20.100000000000001" customHeight="1" x14ac:dyDescent="0.25">
      <c r="BK4340" s="130"/>
      <c r="BL4340" s="130">
        <f t="shared" si="563"/>
        <v>24.383999999998359</v>
      </c>
      <c r="BM4340" s="147">
        <f t="shared" si="564"/>
        <v>9.7509876886140128E-4</v>
      </c>
      <c r="BN4340" s="130">
        <f t="shared" si="565"/>
        <v>2.5309907040959537E-6</v>
      </c>
      <c r="BO4340" s="130">
        <f t="shared" si="561"/>
        <v>2.5309907040959537E-6</v>
      </c>
      <c r="BP4340" s="122" t="str">
        <f t="shared" si="562"/>
        <v/>
      </c>
    </row>
    <row r="4341" spans="63:68" ht="20.100000000000001" customHeight="1" x14ac:dyDescent="0.25">
      <c r="BK4341" s="130"/>
      <c r="BL4341" s="130">
        <f t="shared" si="563"/>
        <v>24.390399999998358</v>
      </c>
      <c r="BM4341" s="147">
        <f t="shared" si="564"/>
        <v>9.7256777815730533E-4</v>
      </c>
      <c r="BN4341" s="130">
        <f t="shared" si="565"/>
        <v>2.5245600365230748E-6</v>
      </c>
      <c r="BO4341" s="130">
        <f t="shared" si="561"/>
        <v>2.5245600365230748E-6</v>
      </c>
      <c r="BP4341" s="122" t="str">
        <f t="shared" si="562"/>
        <v/>
      </c>
    </row>
    <row r="4342" spans="63:68" ht="20.100000000000001" customHeight="1" x14ac:dyDescent="0.25">
      <c r="BK4342" s="130"/>
      <c r="BL4342" s="130">
        <f t="shared" si="563"/>
        <v>24.396799999998358</v>
      </c>
      <c r="BM4342" s="147">
        <f t="shared" si="564"/>
        <v>9.7004321812078226E-4</v>
      </c>
      <c r="BN4342" s="130">
        <f t="shared" si="565"/>
        <v>2.518145274459419E-6</v>
      </c>
      <c r="BO4342" s="130">
        <f t="shared" si="561"/>
        <v>2.518145274459419E-6</v>
      </c>
      <c r="BP4342" s="122" t="str">
        <f t="shared" si="562"/>
        <v/>
      </c>
    </row>
    <row r="4343" spans="63:68" ht="20.100000000000001" customHeight="1" x14ac:dyDescent="0.25">
      <c r="BK4343" s="130"/>
      <c r="BL4343" s="130">
        <f t="shared" si="563"/>
        <v>24.403199999998357</v>
      </c>
      <c r="BM4343" s="147">
        <f t="shared" si="564"/>
        <v>9.6752507284632284E-4</v>
      </c>
      <c r="BN4343" s="130">
        <f t="shared" si="565"/>
        <v>2.5117463799279862E-6</v>
      </c>
      <c r="BO4343" s="130">
        <f t="shared" si="561"/>
        <v>2.5117463799279862E-6</v>
      </c>
      <c r="BP4343" s="122" t="str">
        <f t="shared" si="562"/>
        <v/>
      </c>
    </row>
    <row r="4344" spans="63:68" ht="20.100000000000001" customHeight="1" x14ac:dyDescent="0.25">
      <c r="BK4344" s="130"/>
      <c r="BL4344" s="130">
        <f t="shared" si="563"/>
        <v>24.409599999998356</v>
      </c>
      <c r="BM4344" s="147">
        <f t="shared" si="564"/>
        <v>9.6501332646639485E-4</v>
      </c>
      <c r="BN4344" s="130">
        <f t="shared" si="565"/>
        <v>2.5053633150281043E-6</v>
      </c>
      <c r="BO4344" s="130">
        <f t="shared" si="561"/>
        <v>2.5053633150281043E-6</v>
      </c>
      <c r="BP4344" s="122" t="str">
        <f t="shared" si="562"/>
        <v/>
      </c>
    </row>
    <row r="4345" spans="63:68" ht="20.100000000000001" customHeight="1" x14ac:dyDescent="0.25">
      <c r="BK4345" s="130"/>
      <c r="BL4345" s="130">
        <f t="shared" si="563"/>
        <v>24.415999999998355</v>
      </c>
      <c r="BM4345" s="147">
        <f t="shared" si="564"/>
        <v>9.6250796315136675E-4</v>
      </c>
      <c r="BN4345" s="130">
        <f t="shared" si="565"/>
        <v>2.4989960419499573E-6</v>
      </c>
      <c r="BO4345" s="130">
        <f t="shared" si="561"/>
        <v>2.4989960419499573E-6</v>
      </c>
      <c r="BP4345" s="122" t="str">
        <f t="shared" si="562"/>
        <v/>
      </c>
    </row>
    <row r="4346" spans="63:68" ht="20.100000000000001" customHeight="1" x14ac:dyDescent="0.25">
      <c r="BK4346" s="130"/>
      <c r="BL4346" s="130">
        <f t="shared" si="563"/>
        <v>24.422399999998355</v>
      </c>
      <c r="BM4346" s="147">
        <f t="shared" si="564"/>
        <v>9.6000896710941679E-4</v>
      </c>
      <c r="BN4346" s="130">
        <f t="shared" si="565"/>
        <v>2.4926445229690557E-6</v>
      </c>
      <c r="BO4346" s="130">
        <f t="shared" si="561"/>
        <v>2.4926445229690557E-6</v>
      </c>
      <c r="BP4346" s="122" t="str">
        <f t="shared" si="562"/>
        <v/>
      </c>
    </row>
    <row r="4347" spans="63:68" ht="20.100000000000001" customHeight="1" x14ac:dyDescent="0.25">
      <c r="BK4347" s="130"/>
      <c r="BL4347" s="130">
        <f t="shared" si="563"/>
        <v>24.428799999998354</v>
      </c>
      <c r="BM4347" s="147">
        <f t="shared" si="564"/>
        <v>9.5751632258644773E-4</v>
      </c>
      <c r="BN4347" s="130">
        <f t="shared" si="565"/>
        <v>2.4863087204501401E-6</v>
      </c>
      <c r="BO4347" s="130">
        <f t="shared" si="561"/>
        <v>2.4863087204501401E-6</v>
      </c>
      <c r="BP4347" s="122" t="str">
        <f t="shared" si="562"/>
        <v/>
      </c>
    </row>
    <row r="4348" spans="63:68" ht="20.100000000000001" customHeight="1" x14ac:dyDescent="0.25">
      <c r="BK4348" s="130"/>
      <c r="BL4348" s="130">
        <f t="shared" si="563"/>
        <v>24.435199999998353</v>
      </c>
      <c r="BM4348" s="147">
        <f t="shared" si="564"/>
        <v>9.5503001386599759E-4</v>
      </c>
      <c r="BN4348" s="130">
        <f t="shared" si="565"/>
        <v>2.4799885968324357E-6</v>
      </c>
      <c r="BO4348" s="130">
        <f t="shared" si="561"/>
        <v>2.4799885968324357E-6</v>
      </c>
      <c r="BP4348" s="122" t="str">
        <f t="shared" si="562"/>
        <v/>
      </c>
    </row>
    <row r="4349" spans="63:68" ht="20.100000000000001" customHeight="1" x14ac:dyDescent="0.25">
      <c r="BK4349" s="130"/>
      <c r="BL4349" s="130">
        <f t="shared" si="563"/>
        <v>24.441599999998353</v>
      </c>
      <c r="BM4349" s="147">
        <f t="shared" si="564"/>
        <v>9.5255002526916516E-4</v>
      </c>
      <c r="BN4349" s="130">
        <f t="shared" si="565"/>
        <v>2.4736841146564322E-6</v>
      </c>
      <c r="BO4349" s="130">
        <f t="shared" si="561"/>
        <v>2.4736841146564322E-6</v>
      </c>
      <c r="BP4349" s="122" t="str">
        <f t="shared" si="562"/>
        <v/>
      </c>
    </row>
    <row r="4350" spans="63:68" ht="20.100000000000001" customHeight="1" x14ac:dyDescent="0.25">
      <c r="BK4350" s="130"/>
      <c r="BL4350" s="130">
        <f t="shared" si="563"/>
        <v>24.447999999998352</v>
      </c>
      <c r="BM4350" s="147">
        <f t="shared" si="564"/>
        <v>9.5007634115450872E-4</v>
      </c>
      <c r="BN4350" s="130">
        <f t="shared" si="565"/>
        <v>2.467395236537104E-6</v>
      </c>
      <c r="BO4350" s="130">
        <f t="shared" si="561"/>
        <v>2.467395236537104E-6</v>
      </c>
      <c r="BP4350" s="122" t="str">
        <f t="shared" si="562"/>
        <v/>
      </c>
    </row>
    <row r="4351" spans="63:68" ht="20.100000000000001" customHeight="1" x14ac:dyDescent="0.25">
      <c r="BK4351" s="130"/>
      <c r="BL4351" s="130">
        <f t="shared" si="563"/>
        <v>24.454399999998351</v>
      </c>
      <c r="BM4351" s="147">
        <f t="shared" si="564"/>
        <v>9.4760894591797162E-4</v>
      </c>
      <c r="BN4351" s="130">
        <f t="shared" si="565"/>
        <v>2.4611219251757278E-6</v>
      </c>
      <c r="BO4351" s="130">
        <f t="shared" si="561"/>
        <v>2.4611219251757278E-6</v>
      </c>
      <c r="BP4351" s="122" t="str">
        <f t="shared" si="562"/>
        <v/>
      </c>
    </row>
    <row r="4352" spans="63:68" ht="20.100000000000001" customHeight="1" x14ac:dyDescent="0.25">
      <c r="BK4352" s="130"/>
      <c r="BL4352" s="130">
        <f t="shared" si="563"/>
        <v>24.460799999998351</v>
      </c>
      <c r="BM4352" s="147">
        <f t="shared" si="564"/>
        <v>9.4514782399279589E-4</v>
      </c>
      <c r="BN4352" s="130">
        <f t="shared" si="565"/>
        <v>2.4548641433609674E-6</v>
      </c>
      <c r="BO4352" s="130">
        <f t="shared" si="561"/>
        <v>2.4548641433609674E-6</v>
      </c>
      <c r="BP4352" s="122" t="str">
        <f t="shared" si="562"/>
        <v/>
      </c>
    </row>
    <row r="4353" spans="63:68" ht="20.100000000000001" customHeight="1" x14ac:dyDescent="0.25">
      <c r="BK4353" s="130"/>
      <c r="BL4353" s="130">
        <f t="shared" si="563"/>
        <v>24.46719999999835</v>
      </c>
      <c r="BM4353" s="147">
        <f t="shared" si="564"/>
        <v>9.4269295984943493E-4</v>
      </c>
      <c r="BN4353" s="130">
        <f t="shared" si="565"/>
        <v>2.448621853969957E-6</v>
      </c>
      <c r="BO4353" s="130">
        <f t="shared" si="561"/>
        <v>2.448621853969957E-6</v>
      </c>
      <c r="BP4353" s="122" t="str">
        <f t="shared" si="562"/>
        <v/>
      </c>
    </row>
    <row r="4354" spans="63:68" ht="20.100000000000001" customHeight="1" x14ac:dyDescent="0.25">
      <c r="BK4354" s="130"/>
      <c r="BL4354" s="130">
        <f t="shared" si="563"/>
        <v>24.473599999998349</v>
      </c>
      <c r="BM4354" s="147">
        <f t="shared" si="564"/>
        <v>9.4024433799546497E-4</v>
      </c>
      <c r="BN4354" s="130">
        <f t="shared" si="565"/>
        <v>2.4423950199538823E-6</v>
      </c>
      <c r="BO4354" s="130">
        <f t="shared" si="561"/>
        <v>2.4423950199538823E-6</v>
      </c>
      <c r="BP4354" s="122" t="str">
        <f t="shared" si="562"/>
        <v/>
      </c>
    </row>
    <row r="4355" spans="63:68" ht="20.100000000000001" customHeight="1" x14ac:dyDescent="0.25">
      <c r="BK4355" s="130"/>
      <c r="BL4355" s="130">
        <f t="shared" si="563"/>
        <v>24.479999999998348</v>
      </c>
      <c r="BM4355" s="147">
        <f t="shared" si="564"/>
        <v>9.3780194297551109E-4</v>
      </c>
      <c r="BN4355" s="130">
        <f t="shared" si="565"/>
        <v>2.4361836043570615E-6</v>
      </c>
      <c r="BO4355" s="130">
        <f t="shared" si="561"/>
        <v>2.4361836043570615E-6</v>
      </c>
      <c r="BP4355" s="122" t="str">
        <f t="shared" si="562"/>
        <v/>
      </c>
    </row>
    <row r="4356" spans="63:68" ht="20.100000000000001" customHeight="1" x14ac:dyDescent="0.25">
      <c r="BK4356" s="130"/>
      <c r="BL4356" s="130">
        <f t="shared" si="563"/>
        <v>24.486399999998348</v>
      </c>
      <c r="BM4356" s="147">
        <f t="shared" si="564"/>
        <v>9.3536575937115402E-4</v>
      </c>
      <c r="BN4356" s="130">
        <f t="shared" si="565"/>
        <v>2.4299875703062126E-6</v>
      </c>
      <c r="BO4356" s="130">
        <f t="shared" si="561"/>
        <v>2.4299875703062126E-6</v>
      </c>
      <c r="BP4356" s="122" t="str">
        <f t="shared" si="562"/>
        <v/>
      </c>
    </row>
    <row r="4357" spans="63:68" ht="20.100000000000001" customHeight="1" x14ac:dyDescent="0.25">
      <c r="BK4357" s="130"/>
      <c r="BL4357" s="130">
        <f t="shared" si="563"/>
        <v>24.492799999998347</v>
      </c>
      <c r="BM4357" s="147">
        <f t="shared" si="564"/>
        <v>9.3293577180084781E-4</v>
      </c>
      <c r="BN4357" s="130">
        <f t="shared" si="565"/>
        <v>2.4238068810122958E-6</v>
      </c>
      <c r="BO4357" s="130">
        <f t="shared" si="561"/>
        <v>2.4238068810122958E-6</v>
      </c>
      <c r="BP4357" s="122" t="str">
        <f t="shared" si="562"/>
        <v/>
      </c>
    </row>
    <row r="4358" spans="63:68" ht="20.100000000000001" customHeight="1" x14ac:dyDescent="0.25">
      <c r="BK4358" s="130"/>
      <c r="BL4358" s="130">
        <f t="shared" si="563"/>
        <v>24.499199999998346</v>
      </c>
      <c r="BM4358" s="147">
        <f t="shared" si="564"/>
        <v>9.3051196491983552E-4</v>
      </c>
      <c r="BN4358" s="130">
        <f t="shared" si="565"/>
        <v>2.4176414997681287E-6</v>
      </c>
      <c r="BO4358" s="130">
        <f t="shared" si="561"/>
        <v>2.4176414997681287E-6</v>
      </c>
      <c r="BP4358" s="122" t="str">
        <f t="shared" si="562"/>
        <v/>
      </c>
    </row>
    <row r="4359" spans="63:68" ht="20.100000000000001" customHeight="1" x14ac:dyDescent="0.25">
      <c r="BK4359" s="130"/>
      <c r="BL4359" s="130">
        <f t="shared" si="563"/>
        <v>24.505599999998346</v>
      </c>
      <c r="BM4359" s="147">
        <f t="shared" si="564"/>
        <v>9.2809432342006739E-4</v>
      </c>
      <c r="BN4359" s="130">
        <f t="shared" si="565"/>
        <v>2.4114913899523976E-6</v>
      </c>
      <c r="BO4359" s="130">
        <f t="shared" si="561"/>
        <v>2.4114913899523976E-6</v>
      </c>
      <c r="BP4359" s="122" t="str">
        <f t="shared" si="562"/>
        <v/>
      </c>
    </row>
    <row r="4360" spans="63:68" ht="20.100000000000001" customHeight="1" x14ac:dyDescent="0.25">
      <c r="BK4360" s="130"/>
      <c r="BL4360" s="130">
        <f t="shared" si="563"/>
        <v>24.511999999998345</v>
      </c>
      <c r="BM4360" s="147">
        <f t="shared" si="564"/>
        <v>9.2568283203011499E-4</v>
      </c>
      <c r="BN4360" s="130">
        <f t="shared" si="565"/>
        <v>2.4053565150234778E-6</v>
      </c>
      <c r="BO4360" s="130">
        <f t="shared" si="561"/>
        <v>2.4053565150234778E-6</v>
      </c>
      <c r="BP4360" s="122" t="str">
        <f t="shared" si="562"/>
        <v/>
      </c>
    </row>
    <row r="4361" spans="63:68" ht="20.100000000000001" customHeight="1" x14ac:dyDescent="0.25">
      <c r="BK4361" s="130"/>
      <c r="BL4361" s="130">
        <f t="shared" si="563"/>
        <v>24.518399999998344</v>
      </c>
      <c r="BM4361" s="147">
        <f t="shared" si="564"/>
        <v>9.2327747551509151E-4</v>
      </c>
      <c r="BN4361" s="130">
        <f t="shared" si="565"/>
        <v>2.3992368385282155E-6</v>
      </c>
      <c r="BO4361" s="130">
        <f t="shared" si="561"/>
        <v>2.3992368385282155E-6</v>
      </c>
      <c r="BP4361" s="122" t="str">
        <f t="shared" si="562"/>
        <v/>
      </c>
    </row>
    <row r="4362" spans="63:68" ht="20.100000000000001" customHeight="1" x14ac:dyDescent="0.25">
      <c r="BK4362" s="130"/>
      <c r="BL4362" s="130">
        <f t="shared" si="563"/>
        <v>24.524799999998343</v>
      </c>
      <c r="BM4362" s="147">
        <f t="shared" si="564"/>
        <v>9.208782386765633E-4</v>
      </c>
      <c r="BN4362" s="130">
        <f t="shared" si="565"/>
        <v>2.393132324097374E-6</v>
      </c>
      <c r="BO4362" s="130">
        <f t="shared" si="561"/>
        <v>2.393132324097374E-6</v>
      </c>
      <c r="BP4362" s="122" t="str">
        <f t="shared" si="562"/>
        <v/>
      </c>
    </row>
    <row r="4363" spans="63:68" ht="20.100000000000001" customHeight="1" x14ac:dyDescent="0.25">
      <c r="BK4363" s="130"/>
      <c r="BL4363" s="130">
        <f t="shared" si="563"/>
        <v>24.531199999998343</v>
      </c>
      <c r="BM4363" s="147">
        <f t="shared" si="564"/>
        <v>9.1848510635246592E-4</v>
      </c>
      <c r="BN4363" s="130">
        <f t="shared" si="565"/>
        <v>2.3870429354364182E-6</v>
      </c>
      <c r="BO4363" s="130">
        <f t="shared" si="561"/>
        <v>2.3870429354364182E-6</v>
      </c>
      <c r="BP4363" s="122" t="str">
        <f t="shared" si="562"/>
        <v/>
      </c>
    </row>
    <row r="4364" spans="63:68" ht="20.100000000000001" customHeight="1" x14ac:dyDescent="0.25">
      <c r="BK4364" s="130"/>
      <c r="BL4364" s="130">
        <f t="shared" si="563"/>
        <v>24.537599999998342</v>
      </c>
      <c r="BM4364" s="147">
        <f t="shared" si="564"/>
        <v>9.160980634170295E-4</v>
      </c>
      <c r="BN4364" s="130">
        <f t="shared" si="565"/>
        <v>2.3809686363439461E-6</v>
      </c>
      <c r="BO4364" s="130">
        <f t="shared" si="561"/>
        <v>2.3809686363439461E-6</v>
      </c>
      <c r="BP4364" s="122" t="str">
        <f t="shared" si="562"/>
        <v/>
      </c>
    </row>
    <row r="4365" spans="63:68" ht="20.100000000000001" customHeight="1" x14ac:dyDescent="0.25">
      <c r="BK4365" s="130"/>
      <c r="BL4365" s="130">
        <f t="shared" si="563"/>
        <v>24.543999999998341</v>
      </c>
      <c r="BM4365" s="147">
        <f t="shared" si="564"/>
        <v>9.1371709478068556E-4</v>
      </c>
      <c r="BN4365" s="130">
        <f t="shared" si="565"/>
        <v>2.3749093906926064E-6</v>
      </c>
      <c r="BO4365" s="130">
        <f t="shared" si="561"/>
        <v>2.3749093906926064E-6</v>
      </c>
      <c r="BP4365" s="122" t="str">
        <f t="shared" si="562"/>
        <v/>
      </c>
    </row>
    <row r="4366" spans="63:68" ht="20.100000000000001" customHeight="1" x14ac:dyDescent="0.25">
      <c r="BK4366" s="130"/>
      <c r="BL4366" s="130">
        <f t="shared" si="563"/>
        <v>24.550399999998341</v>
      </c>
      <c r="BM4366" s="147">
        <f t="shared" si="564"/>
        <v>9.1134218538999295E-4</v>
      </c>
      <c r="BN4366" s="130">
        <f t="shared" si="565"/>
        <v>2.3688651624449285E-6</v>
      </c>
      <c r="BO4366" s="130">
        <f t="shared" si="561"/>
        <v>2.3688651624449285E-6</v>
      </c>
      <c r="BP4366" s="122" t="str">
        <f t="shared" si="562"/>
        <v/>
      </c>
    </row>
    <row r="4367" spans="63:68" ht="20.100000000000001" customHeight="1" x14ac:dyDescent="0.25">
      <c r="BK4367" s="130"/>
      <c r="BL4367" s="130">
        <f t="shared" si="563"/>
        <v>24.55679999999834</v>
      </c>
      <c r="BM4367" s="147">
        <f t="shared" si="564"/>
        <v>9.0897332022754802E-4</v>
      </c>
      <c r="BN4367" s="130">
        <f t="shared" si="565"/>
        <v>2.362835915637059E-6</v>
      </c>
      <c r="BO4367" s="130">
        <f t="shared" si="561"/>
        <v>2.362835915637059E-6</v>
      </c>
      <c r="BP4367" s="122" t="str">
        <f t="shared" si="562"/>
        <v/>
      </c>
    </row>
    <row r="4368" spans="63:68" ht="20.100000000000001" customHeight="1" x14ac:dyDescent="0.25">
      <c r="BK4368" s="130"/>
      <c r="BL4368" s="130">
        <f t="shared" si="563"/>
        <v>24.563199999998339</v>
      </c>
      <c r="BM4368" s="147">
        <f t="shared" si="564"/>
        <v>9.0661048431191096E-4</v>
      </c>
      <c r="BN4368" s="130">
        <f t="shared" si="565"/>
        <v>2.3568216143968678E-6</v>
      </c>
      <c r="BO4368" s="130">
        <f t="shared" si="561"/>
        <v>2.3568216143968678E-6</v>
      </c>
      <c r="BP4368" s="122" t="str">
        <f t="shared" si="562"/>
        <v/>
      </c>
    </row>
    <row r="4369" spans="63:68" ht="20.100000000000001" customHeight="1" x14ac:dyDescent="0.25">
      <c r="BK4369" s="130"/>
      <c r="BL4369" s="130">
        <f t="shared" si="563"/>
        <v>24.569599999998339</v>
      </c>
      <c r="BM4369" s="147">
        <f t="shared" si="564"/>
        <v>9.042536626975141E-4</v>
      </c>
      <c r="BN4369" s="130">
        <f t="shared" si="565"/>
        <v>2.3508222229279025E-6</v>
      </c>
      <c r="BO4369" s="130">
        <f t="shared" si="561"/>
        <v>2.3508222229279025E-6</v>
      </c>
      <c r="BP4369" s="122" t="str">
        <f t="shared" si="562"/>
        <v/>
      </c>
    </row>
    <row r="4370" spans="63:68" ht="20.100000000000001" customHeight="1" x14ac:dyDescent="0.25">
      <c r="BK4370" s="130"/>
      <c r="BL4370" s="130">
        <f t="shared" si="563"/>
        <v>24.575999999998338</v>
      </c>
      <c r="BM4370" s="147">
        <f t="shared" si="564"/>
        <v>9.0190284047458619E-4</v>
      </c>
      <c r="BN4370" s="130">
        <f t="shared" si="565"/>
        <v>2.344837705517736E-6</v>
      </c>
      <c r="BO4370" s="130">
        <f t="shared" ref="BO4370:BO4433" si="566">IF(BM4370&lt;(1-$BK$534),BN4370,"")</f>
        <v>2.344837705517736E-6</v>
      </c>
      <c r="BP4370" s="122" t="str">
        <f t="shared" ref="BP4370:BP4433" si="567">IF(BM4370&lt;(1-$BK$540),BN4370,"")</f>
        <v/>
      </c>
    </row>
    <row r="4371" spans="63:68" ht="20.100000000000001" customHeight="1" x14ac:dyDescent="0.25">
      <c r="BK4371" s="130"/>
      <c r="BL4371" s="130">
        <f t="shared" ref="BL4371:BL4434" si="568">BL4370+$BO$526</f>
        <v>24.582399999998337</v>
      </c>
      <c r="BM4371" s="147">
        <f t="shared" ref="BM4371:BM4434" si="569">_xlfn.CHISQ.DIST.RT(BL4371,7)</f>
        <v>8.9955800276906846E-4</v>
      </c>
      <c r="BN4371" s="130">
        <f t="shared" ref="BN4371:BN4434" si="570">BM4371-BM4372</f>
        <v>2.3388680265343893E-6</v>
      </c>
      <c r="BO4371" s="130">
        <f t="shared" si="566"/>
        <v>2.3388680265343893E-6</v>
      </c>
      <c r="BP4371" s="122" t="str">
        <f t="shared" si="567"/>
        <v/>
      </c>
    </row>
    <row r="4372" spans="63:68" ht="20.100000000000001" customHeight="1" x14ac:dyDescent="0.25">
      <c r="BK4372" s="130"/>
      <c r="BL4372" s="130">
        <f t="shared" si="568"/>
        <v>24.588799999998336</v>
      </c>
      <c r="BM4372" s="147">
        <f t="shared" si="569"/>
        <v>8.9721913474253407E-4</v>
      </c>
      <c r="BN4372" s="130">
        <f t="shared" si="570"/>
        <v>2.332913150428933E-6</v>
      </c>
      <c r="BO4372" s="130">
        <f t="shared" si="566"/>
        <v>2.332913150428933E-6</v>
      </c>
      <c r="BP4372" s="122" t="str">
        <f t="shared" si="567"/>
        <v/>
      </c>
    </row>
    <row r="4373" spans="63:68" ht="20.100000000000001" customHeight="1" x14ac:dyDescent="0.25">
      <c r="BK4373" s="130"/>
      <c r="BL4373" s="130">
        <f t="shared" si="568"/>
        <v>24.595199999998336</v>
      </c>
      <c r="BM4373" s="147">
        <f t="shared" si="569"/>
        <v>8.9488622159210514E-4</v>
      </c>
      <c r="BN4373" s="130">
        <f t="shared" si="570"/>
        <v>2.3269730417294163E-6</v>
      </c>
      <c r="BO4373" s="130">
        <f t="shared" si="566"/>
        <v>2.3269730417294163E-6</v>
      </c>
      <c r="BP4373" s="122" t="str">
        <f t="shared" si="567"/>
        <v/>
      </c>
    </row>
    <row r="4374" spans="63:68" ht="20.100000000000001" customHeight="1" x14ac:dyDescent="0.25">
      <c r="BK4374" s="130"/>
      <c r="BL4374" s="130">
        <f t="shared" si="568"/>
        <v>24.601599999998335</v>
      </c>
      <c r="BM4374" s="147">
        <f t="shared" si="569"/>
        <v>8.9255924855037572E-4</v>
      </c>
      <c r="BN4374" s="130">
        <f t="shared" si="570"/>
        <v>2.3210476650525761E-6</v>
      </c>
      <c r="BO4374" s="130">
        <f t="shared" si="566"/>
        <v>2.3210476650525761E-6</v>
      </c>
      <c r="BP4374" s="122" t="str">
        <f t="shared" si="567"/>
        <v/>
      </c>
    </row>
    <row r="4375" spans="63:68" ht="20.100000000000001" customHeight="1" x14ac:dyDescent="0.25">
      <c r="BK4375" s="130"/>
      <c r="BL4375" s="130">
        <f t="shared" si="568"/>
        <v>24.607999999998334</v>
      </c>
      <c r="BM4375" s="147">
        <f t="shared" si="569"/>
        <v>8.9023820088532314E-4</v>
      </c>
      <c r="BN4375" s="130">
        <f t="shared" si="570"/>
        <v>2.3151369850910432E-6</v>
      </c>
      <c r="BO4375" s="130">
        <f t="shared" si="566"/>
        <v>2.3151369850910432E-6</v>
      </c>
      <c r="BP4375" s="122" t="str">
        <f t="shared" si="567"/>
        <v/>
      </c>
    </row>
    <row r="4376" spans="63:68" ht="20.100000000000001" customHeight="1" x14ac:dyDescent="0.25">
      <c r="BK4376" s="130"/>
      <c r="BL4376" s="130">
        <f t="shared" si="568"/>
        <v>24.614399999998334</v>
      </c>
      <c r="BM4376" s="147">
        <f t="shared" si="569"/>
        <v>8.879230639002321E-4</v>
      </c>
      <c r="BN4376" s="130">
        <f t="shared" si="570"/>
        <v>2.3092409666161618E-6</v>
      </c>
      <c r="BO4376" s="130">
        <f t="shared" si="566"/>
        <v>2.3092409666161618E-6</v>
      </c>
      <c r="BP4376" s="122" t="str">
        <f t="shared" si="567"/>
        <v/>
      </c>
    </row>
    <row r="4377" spans="63:68" ht="20.100000000000001" customHeight="1" x14ac:dyDescent="0.25">
      <c r="BK4377" s="130"/>
      <c r="BL4377" s="130">
        <f t="shared" si="568"/>
        <v>24.620799999998333</v>
      </c>
      <c r="BM4377" s="147">
        <f t="shared" si="569"/>
        <v>8.8561382293361594E-4</v>
      </c>
      <c r="BN4377" s="130">
        <f t="shared" si="570"/>
        <v>2.3033595744859038E-6</v>
      </c>
      <c r="BO4377" s="130">
        <f t="shared" si="566"/>
        <v>2.3033595744859038E-6</v>
      </c>
      <c r="BP4377" s="122" t="str">
        <f t="shared" si="567"/>
        <v/>
      </c>
    </row>
    <row r="4378" spans="63:68" ht="20.100000000000001" customHeight="1" x14ac:dyDescent="0.25">
      <c r="BK4378" s="130"/>
      <c r="BL4378" s="130">
        <f t="shared" si="568"/>
        <v>24.627199999998332</v>
      </c>
      <c r="BM4378" s="147">
        <f t="shared" si="569"/>
        <v>8.8331046335913003E-4</v>
      </c>
      <c r="BN4378" s="130">
        <f t="shared" si="570"/>
        <v>2.2974927736315329E-6</v>
      </c>
      <c r="BO4378" s="130">
        <f t="shared" si="566"/>
        <v>2.2974927736315329E-6</v>
      </c>
      <c r="BP4378" s="122" t="str">
        <f t="shared" si="567"/>
        <v/>
      </c>
    </row>
    <row r="4379" spans="63:68" ht="20.100000000000001" customHeight="1" x14ac:dyDescent="0.25">
      <c r="BK4379" s="130"/>
      <c r="BL4379" s="130">
        <f t="shared" si="568"/>
        <v>24.633599999998331</v>
      </c>
      <c r="BM4379" s="147">
        <f t="shared" si="569"/>
        <v>8.810129705854985E-4</v>
      </c>
      <c r="BN4379" s="130">
        <f t="shared" si="570"/>
        <v>2.2916405290710493E-6</v>
      </c>
      <c r="BO4379" s="130">
        <f t="shared" si="566"/>
        <v>2.2916405290710493E-6</v>
      </c>
      <c r="BP4379" s="122" t="str">
        <f t="shared" si="567"/>
        <v/>
      </c>
    </row>
    <row r="4380" spans="63:68" ht="20.100000000000001" customHeight="1" x14ac:dyDescent="0.25">
      <c r="BK4380" s="130"/>
      <c r="BL4380" s="130">
        <f t="shared" si="568"/>
        <v>24.639999999998331</v>
      </c>
      <c r="BM4380" s="147">
        <f t="shared" si="569"/>
        <v>8.7872133005642745E-4</v>
      </c>
      <c r="BN4380" s="130">
        <f t="shared" si="570"/>
        <v>2.2858028059001903E-6</v>
      </c>
      <c r="BO4380" s="130">
        <f t="shared" si="566"/>
        <v>2.2858028059001903E-6</v>
      </c>
      <c r="BP4380" s="122" t="str">
        <f t="shared" si="567"/>
        <v/>
      </c>
    </row>
    <row r="4381" spans="63:68" ht="20.100000000000001" customHeight="1" x14ac:dyDescent="0.25">
      <c r="BK4381" s="130"/>
      <c r="BL4381" s="130">
        <f t="shared" si="568"/>
        <v>24.64639999999833</v>
      </c>
      <c r="BM4381" s="147">
        <f t="shared" si="569"/>
        <v>8.7643552725052726E-4</v>
      </c>
      <c r="BN4381" s="130">
        <f t="shared" si="570"/>
        <v>2.2799795692943822E-6</v>
      </c>
      <c r="BO4381" s="130">
        <f t="shared" si="566"/>
        <v>2.2799795692943822E-6</v>
      </c>
      <c r="BP4381" s="122" t="str">
        <f t="shared" si="567"/>
        <v/>
      </c>
    </row>
    <row r="4382" spans="63:68" ht="20.100000000000001" customHeight="1" x14ac:dyDescent="0.25">
      <c r="BK4382" s="130"/>
      <c r="BL4382" s="130">
        <f t="shared" si="568"/>
        <v>24.652799999998329</v>
      </c>
      <c r="BM4382" s="147">
        <f t="shared" si="569"/>
        <v>8.7415554768123288E-4</v>
      </c>
      <c r="BN4382" s="130">
        <f t="shared" si="570"/>
        <v>2.2741707845028852E-6</v>
      </c>
      <c r="BO4382" s="130">
        <f t="shared" si="566"/>
        <v>2.2741707845028852E-6</v>
      </c>
      <c r="BP4382" s="122" t="str">
        <f t="shared" si="567"/>
        <v/>
      </c>
    </row>
    <row r="4383" spans="63:68" ht="20.100000000000001" customHeight="1" x14ac:dyDescent="0.25">
      <c r="BK4383" s="130"/>
      <c r="BL4383" s="130">
        <f t="shared" si="568"/>
        <v>24.659199999998329</v>
      </c>
      <c r="BM4383" s="147">
        <f t="shared" si="569"/>
        <v>8.7188137689672999E-4</v>
      </c>
      <c r="BN4383" s="130">
        <f t="shared" si="570"/>
        <v>2.2683764168704781E-6</v>
      </c>
      <c r="BO4383" s="130">
        <f t="shared" si="566"/>
        <v>2.2683764168704781E-6</v>
      </c>
      <c r="BP4383" s="122" t="str">
        <f t="shared" si="567"/>
        <v/>
      </c>
    </row>
    <row r="4384" spans="63:68" ht="20.100000000000001" customHeight="1" x14ac:dyDescent="0.25">
      <c r="BK4384" s="130"/>
      <c r="BL4384" s="130">
        <f t="shared" si="568"/>
        <v>24.665599999998328</v>
      </c>
      <c r="BM4384" s="147">
        <f t="shared" si="569"/>
        <v>8.6961300047985952E-4</v>
      </c>
      <c r="BN4384" s="130">
        <f t="shared" si="570"/>
        <v>2.262596431800378E-6</v>
      </c>
      <c r="BO4384" s="130">
        <f t="shared" si="566"/>
        <v>2.262596431800378E-6</v>
      </c>
      <c r="BP4384" s="122" t="str">
        <f t="shared" si="567"/>
        <v/>
      </c>
    </row>
    <row r="4385" spans="63:68" ht="20.100000000000001" customHeight="1" x14ac:dyDescent="0.25">
      <c r="BK4385" s="130"/>
      <c r="BL4385" s="130">
        <f t="shared" si="568"/>
        <v>24.671999999998327</v>
      </c>
      <c r="BM4385" s="147">
        <f t="shared" si="569"/>
        <v>8.6735040404805914E-4</v>
      </c>
      <c r="BN4385" s="130">
        <f t="shared" si="570"/>
        <v>2.2568307947914285E-6</v>
      </c>
      <c r="BO4385" s="130">
        <f t="shared" si="566"/>
        <v>2.2568307947914285E-6</v>
      </c>
      <c r="BP4385" s="122" t="str">
        <f t="shared" si="567"/>
        <v/>
      </c>
    </row>
    <row r="4386" spans="63:68" ht="20.100000000000001" customHeight="1" x14ac:dyDescent="0.25">
      <c r="BK4386" s="130"/>
      <c r="BL4386" s="130">
        <f t="shared" si="568"/>
        <v>24.678399999998327</v>
      </c>
      <c r="BM4386" s="147">
        <f t="shared" si="569"/>
        <v>8.6509357325326771E-4</v>
      </c>
      <c r="BN4386" s="130">
        <f t="shared" si="570"/>
        <v>2.2510794714151149E-6</v>
      </c>
      <c r="BO4386" s="130">
        <f t="shared" si="566"/>
        <v>2.2510794714151149E-6</v>
      </c>
      <c r="BP4386" s="122" t="str">
        <f t="shared" si="567"/>
        <v/>
      </c>
    </row>
    <row r="4387" spans="63:68" ht="20.100000000000001" customHeight="1" x14ac:dyDescent="0.25">
      <c r="BK4387" s="130"/>
      <c r="BL4387" s="130">
        <f t="shared" si="568"/>
        <v>24.684799999998326</v>
      </c>
      <c r="BM4387" s="147">
        <f t="shared" si="569"/>
        <v>8.628424937818526E-4</v>
      </c>
      <c r="BN4387" s="130">
        <f t="shared" si="570"/>
        <v>2.2453424273234787E-6</v>
      </c>
      <c r="BO4387" s="130">
        <f t="shared" si="566"/>
        <v>2.2453424273234787E-6</v>
      </c>
      <c r="BP4387" s="122" t="str">
        <f t="shared" si="567"/>
        <v/>
      </c>
    </row>
    <row r="4388" spans="63:68" ht="20.100000000000001" customHeight="1" x14ac:dyDescent="0.25">
      <c r="BK4388" s="130"/>
      <c r="BL4388" s="130">
        <f t="shared" si="568"/>
        <v>24.691199999998325</v>
      </c>
      <c r="BM4388" s="147">
        <f t="shared" si="569"/>
        <v>8.6059715135452912E-4</v>
      </c>
      <c r="BN4388" s="130">
        <f t="shared" si="570"/>
        <v>2.2396196282409861E-6</v>
      </c>
      <c r="BO4388" s="130">
        <f t="shared" si="566"/>
        <v>2.2396196282409861E-6</v>
      </c>
      <c r="BP4388" s="122" t="str">
        <f t="shared" si="567"/>
        <v/>
      </c>
    </row>
    <row r="4389" spans="63:68" ht="20.100000000000001" customHeight="1" x14ac:dyDescent="0.25">
      <c r="BK4389" s="130"/>
      <c r="BL4389" s="130">
        <f t="shared" si="568"/>
        <v>24.697599999998324</v>
      </c>
      <c r="BM4389" s="147">
        <f t="shared" si="569"/>
        <v>8.5835753172628813E-4</v>
      </c>
      <c r="BN4389" s="130">
        <f t="shared" si="570"/>
        <v>2.2339110399826343E-6</v>
      </c>
      <c r="BO4389" s="130">
        <f t="shared" si="566"/>
        <v>2.2339110399826343E-6</v>
      </c>
      <c r="BP4389" s="122" t="str">
        <f t="shared" si="567"/>
        <v/>
      </c>
    </row>
    <row r="4390" spans="63:68" ht="20.100000000000001" customHeight="1" x14ac:dyDescent="0.25">
      <c r="BK4390" s="130"/>
      <c r="BL4390" s="130">
        <f t="shared" si="568"/>
        <v>24.703999999998324</v>
      </c>
      <c r="BM4390" s="147">
        <f t="shared" si="569"/>
        <v>8.561236206863055E-4</v>
      </c>
      <c r="BN4390" s="130">
        <f t="shared" si="570"/>
        <v>2.2282166284298818E-6</v>
      </c>
      <c r="BO4390" s="130">
        <f t="shared" si="566"/>
        <v>2.2282166284298818E-6</v>
      </c>
      <c r="BP4390" s="122" t="str">
        <f t="shared" si="567"/>
        <v/>
      </c>
    </row>
    <row r="4391" spans="63:68" ht="20.100000000000001" customHeight="1" x14ac:dyDescent="0.25">
      <c r="BK4391" s="130"/>
      <c r="BL4391" s="130">
        <f t="shared" si="568"/>
        <v>24.710399999998323</v>
      </c>
      <c r="BM4391" s="147">
        <f t="shared" si="569"/>
        <v>8.5389540405787561E-4</v>
      </c>
      <c r="BN4391" s="130">
        <f t="shared" si="570"/>
        <v>2.2225363595500562E-6</v>
      </c>
      <c r="BO4391" s="130">
        <f t="shared" si="566"/>
        <v>2.2225363595500562E-6</v>
      </c>
      <c r="BP4391" s="122" t="str">
        <f t="shared" si="567"/>
        <v/>
      </c>
    </row>
    <row r="4392" spans="63:68" ht="20.100000000000001" customHeight="1" x14ac:dyDescent="0.25">
      <c r="BK4392" s="130"/>
      <c r="BL4392" s="130">
        <f t="shared" si="568"/>
        <v>24.716799999998322</v>
      </c>
      <c r="BM4392" s="147">
        <f t="shared" si="569"/>
        <v>8.5167286769832556E-4</v>
      </c>
      <c r="BN4392" s="130">
        <f t="shared" si="570"/>
        <v>2.2168701993831265E-6</v>
      </c>
      <c r="BO4392" s="130">
        <f t="shared" si="566"/>
        <v>2.2168701993831265E-6</v>
      </c>
      <c r="BP4392" s="122" t="str">
        <f t="shared" si="567"/>
        <v/>
      </c>
    </row>
    <row r="4393" spans="63:68" ht="20.100000000000001" customHeight="1" x14ac:dyDescent="0.25">
      <c r="BK4393" s="130"/>
      <c r="BL4393" s="130">
        <f t="shared" si="568"/>
        <v>24.723199999998322</v>
      </c>
      <c r="BM4393" s="147">
        <f t="shared" si="569"/>
        <v>8.4945599749894243E-4</v>
      </c>
      <c r="BN4393" s="130">
        <f t="shared" si="570"/>
        <v>2.2112181140529789E-6</v>
      </c>
      <c r="BO4393" s="130">
        <f t="shared" si="566"/>
        <v>2.2112181140529789E-6</v>
      </c>
      <c r="BP4393" s="122" t="str">
        <f t="shared" si="567"/>
        <v/>
      </c>
    </row>
    <row r="4394" spans="63:68" ht="20.100000000000001" customHeight="1" x14ac:dyDescent="0.25">
      <c r="BK4394" s="130"/>
      <c r="BL4394" s="130">
        <f t="shared" si="568"/>
        <v>24.729599999998321</v>
      </c>
      <c r="BM4394" s="147">
        <f t="shared" si="569"/>
        <v>8.4724477938488945E-4</v>
      </c>
      <c r="BN4394" s="130">
        <f t="shared" si="570"/>
        <v>2.2055800697564666E-6</v>
      </c>
      <c r="BO4394" s="130">
        <f t="shared" si="566"/>
        <v>2.2055800697564666E-6</v>
      </c>
      <c r="BP4394" s="122" t="str">
        <f t="shared" si="567"/>
        <v/>
      </c>
    </row>
    <row r="4395" spans="63:68" ht="20.100000000000001" customHeight="1" x14ac:dyDescent="0.25">
      <c r="BK4395" s="130"/>
      <c r="BL4395" s="130">
        <f t="shared" si="568"/>
        <v>24.73599999999832</v>
      </c>
      <c r="BM4395" s="147">
        <f t="shared" si="569"/>
        <v>8.4503919931513299E-4</v>
      </c>
      <c r="BN4395" s="130">
        <f t="shared" si="570"/>
        <v>2.199956032767421E-6</v>
      </c>
      <c r="BO4395" s="130">
        <f t="shared" si="566"/>
        <v>2.199956032767421E-6</v>
      </c>
      <c r="BP4395" s="122" t="str">
        <f t="shared" si="567"/>
        <v/>
      </c>
    </row>
    <row r="4396" spans="63:68" ht="20.100000000000001" customHeight="1" x14ac:dyDescent="0.25">
      <c r="BK4396" s="130"/>
      <c r="BL4396" s="130">
        <f t="shared" si="568"/>
        <v>24.74239999999832</v>
      </c>
      <c r="BM4396" s="147">
        <f t="shared" si="569"/>
        <v>8.4283924328236557E-4</v>
      </c>
      <c r="BN4396" s="130">
        <f t="shared" si="570"/>
        <v>2.1943459694448919E-6</v>
      </c>
      <c r="BO4396" s="130">
        <f t="shared" si="566"/>
        <v>2.1943459694448919E-6</v>
      </c>
      <c r="BP4396" s="122" t="str">
        <f t="shared" si="567"/>
        <v/>
      </c>
    </row>
    <row r="4397" spans="63:68" ht="20.100000000000001" customHeight="1" x14ac:dyDescent="0.25">
      <c r="BK4397" s="130"/>
      <c r="BL4397" s="130">
        <f t="shared" si="568"/>
        <v>24.748799999998319</v>
      </c>
      <c r="BM4397" s="147">
        <f t="shared" si="569"/>
        <v>8.4064489731292067E-4</v>
      </c>
      <c r="BN4397" s="130">
        <f t="shared" si="570"/>
        <v>2.1887498462098368E-6</v>
      </c>
      <c r="BO4397" s="130">
        <f t="shared" si="566"/>
        <v>2.1887498462098368E-6</v>
      </c>
      <c r="BP4397" s="122" t="str">
        <f t="shared" si="567"/>
        <v/>
      </c>
    </row>
    <row r="4398" spans="63:68" ht="20.100000000000001" customHeight="1" x14ac:dyDescent="0.25">
      <c r="BK4398" s="130"/>
      <c r="BL4398" s="130">
        <f t="shared" si="568"/>
        <v>24.755199999998318</v>
      </c>
      <c r="BM4398" s="147">
        <f t="shared" si="569"/>
        <v>8.3845614746671084E-4</v>
      </c>
      <c r="BN4398" s="130">
        <f t="shared" si="570"/>
        <v>2.1831676295781897E-6</v>
      </c>
      <c r="BO4398" s="130">
        <f t="shared" si="566"/>
        <v>2.1831676295781897E-6</v>
      </c>
      <c r="BP4398" s="122" t="str">
        <f t="shared" si="567"/>
        <v/>
      </c>
    </row>
    <row r="4399" spans="63:68" ht="20.100000000000001" customHeight="1" x14ac:dyDescent="0.25">
      <c r="BK4399" s="130"/>
      <c r="BL4399" s="130">
        <f t="shared" si="568"/>
        <v>24.761599999998317</v>
      </c>
      <c r="BM4399" s="147">
        <f t="shared" si="569"/>
        <v>8.3627297983713265E-4</v>
      </c>
      <c r="BN4399" s="130">
        <f t="shared" si="570"/>
        <v>2.1775992861314784E-6</v>
      </c>
      <c r="BO4399" s="130">
        <f t="shared" si="566"/>
        <v>2.1775992861314784E-6</v>
      </c>
      <c r="BP4399" s="122" t="str">
        <f t="shared" si="567"/>
        <v/>
      </c>
    </row>
    <row r="4400" spans="63:68" ht="20.100000000000001" customHeight="1" x14ac:dyDescent="0.25">
      <c r="BK4400" s="130"/>
      <c r="BL4400" s="130">
        <f t="shared" si="568"/>
        <v>24.767999999998317</v>
      </c>
      <c r="BM4400" s="147">
        <f t="shared" si="569"/>
        <v>8.3409538055100117E-4</v>
      </c>
      <c r="BN4400" s="130">
        <f t="shared" si="570"/>
        <v>2.1720447825266916E-6</v>
      </c>
      <c r="BO4400" s="130">
        <f t="shared" si="566"/>
        <v>2.1720447825266916E-6</v>
      </c>
      <c r="BP4400" s="122" t="str">
        <f t="shared" si="567"/>
        <v/>
      </c>
    </row>
    <row r="4401" spans="63:68" ht="20.100000000000001" customHeight="1" x14ac:dyDescent="0.25">
      <c r="BK4401" s="130"/>
      <c r="BL4401" s="130">
        <f t="shared" si="568"/>
        <v>24.774399999998316</v>
      </c>
      <c r="BM4401" s="147">
        <f t="shared" si="569"/>
        <v>8.3192333576847448E-4</v>
      </c>
      <c r="BN4401" s="130">
        <f t="shared" si="570"/>
        <v>2.1665040855077707E-6</v>
      </c>
      <c r="BO4401" s="130">
        <f t="shared" si="566"/>
        <v>2.1665040855077707E-6</v>
      </c>
      <c r="BP4401" s="122" t="str">
        <f t="shared" si="567"/>
        <v/>
      </c>
    </row>
    <row r="4402" spans="63:68" ht="20.100000000000001" customHeight="1" x14ac:dyDescent="0.25">
      <c r="BK4402" s="130"/>
      <c r="BL4402" s="130">
        <f t="shared" si="568"/>
        <v>24.780799999998315</v>
      </c>
      <c r="BM4402" s="147">
        <f t="shared" si="569"/>
        <v>8.2975683168296671E-4</v>
      </c>
      <c r="BN4402" s="130">
        <f t="shared" si="570"/>
        <v>2.1609771618832756E-6</v>
      </c>
      <c r="BO4402" s="130">
        <f t="shared" si="566"/>
        <v>2.1609771618832756E-6</v>
      </c>
      <c r="BP4402" s="122" t="str">
        <f t="shared" si="567"/>
        <v/>
      </c>
    </row>
    <row r="4403" spans="63:68" ht="20.100000000000001" customHeight="1" x14ac:dyDescent="0.25">
      <c r="BK4403" s="130"/>
      <c r="BL4403" s="130">
        <f t="shared" si="568"/>
        <v>24.787199999998315</v>
      </c>
      <c r="BM4403" s="147">
        <f t="shared" si="569"/>
        <v>8.2759585452108343E-4</v>
      </c>
      <c r="BN4403" s="130">
        <f t="shared" si="570"/>
        <v>2.1554639785455751E-6</v>
      </c>
      <c r="BO4403" s="130">
        <f t="shared" si="566"/>
        <v>2.1554639785455751E-6</v>
      </c>
      <c r="BP4403" s="122" t="str">
        <f t="shared" si="567"/>
        <v/>
      </c>
    </row>
    <row r="4404" spans="63:68" ht="20.100000000000001" customHeight="1" x14ac:dyDescent="0.25">
      <c r="BK4404" s="130"/>
      <c r="BL4404" s="130">
        <f t="shared" si="568"/>
        <v>24.793599999998314</v>
      </c>
      <c r="BM4404" s="147">
        <f t="shared" si="569"/>
        <v>8.2544039054253786E-4</v>
      </c>
      <c r="BN4404" s="130">
        <f t="shared" si="570"/>
        <v>2.1499645024613059E-6</v>
      </c>
      <c r="BO4404" s="130">
        <f t="shared" si="566"/>
        <v>2.1499645024613059E-6</v>
      </c>
      <c r="BP4404" s="122" t="str">
        <f t="shared" si="567"/>
        <v/>
      </c>
    </row>
    <row r="4405" spans="63:68" ht="20.100000000000001" customHeight="1" x14ac:dyDescent="0.25">
      <c r="BK4405" s="130"/>
      <c r="BL4405" s="130">
        <f t="shared" si="568"/>
        <v>24.799999999998313</v>
      </c>
      <c r="BM4405" s="147">
        <f t="shared" si="569"/>
        <v>8.2329042604007655E-4</v>
      </c>
      <c r="BN4405" s="130">
        <f t="shared" si="570"/>
        <v>2.1444787006714809E-6</v>
      </c>
      <c r="BO4405" s="130">
        <f t="shared" si="566"/>
        <v>2.1444787006714809E-6</v>
      </c>
      <c r="BP4405" s="122" t="str">
        <f t="shared" si="567"/>
        <v/>
      </c>
    </row>
    <row r="4406" spans="63:68" ht="20.100000000000001" customHeight="1" x14ac:dyDescent="0.25">
      <c r="BK4406" s="130"/>
      <c r="BL4406" s="130">
        <f t="shared" si="568"/>
        <v>24.806399999998312</v>
      </c>
      <c r="BM4406" s="147">
        <f t="shared" si="569"/>
        <v>8.2114594733940507E-4</v>
      </c>
      <c r="BN4406" s="130">
        <f t="shared" si="570"/>
        <v>2.1390065402917061E-6</v>
      </c>
      <c r="BO4406" s="130">
        <f t="shared" si="566"/>
        <v>2.1390065402917061E-6</v>
      </c>
      <c r="BP4406" s="122" t="str">
        <f t="shared" si="567"/>
        <v/>
      </c>
    </row>
    <row r="4407" spans="63:68" ht="20.100000000000001" customHeight="1" x14ac:dyDescent="0.25">
      <c r="BK4407" s="130"/>
      <c r="BL4407" s="130">
        <f t="shared" si="568"/>
        <v>24.812799999998312</v>
      </c>
      <c r="BM4407" s="147">
        <f t="shared" si="569"/>
        <v>8.1900694079911336E-4</v>
      </c>
      <c r="BN4407" s="130">
        <f t="shared" si="570"/>
        <v>2.1335479885189025E-6</v>
      </c>
      <c r="BO4407" s="130">
        <f t="shared" si="566"/>
        <v>2.1335479885189025E-6</v>
      </c>
      <c r="BP4407" s="122" t="str">
        <f t="shared" si="567"/>
        <v/>
      </c>
    </row>
    <row r="4408" spans="63:68" ht="20.100000000000001" customHeight="1" x14ac:dyDescent="0.25">
      <c r="BK4408" s="130"/>
      <c r="BL4408" s="130">
        <f t="shared" si="568"/>
        <v>24.819199999998311</v>
      </c>
      <c r="BM4408" s="147">
        <f t="shared" si="569"/>
        <v>8.1687339281059446E-4</v>
      </c>
      <c r="BN4408" s="130">
        <f t="shared" si="570"/>
        <v>2.1281030126189468E-6</v>
      </c>
      <c r="BO4408" s="130">
        <f t="shared" si="566"/>
        <v>2.1281030126189468E-6</v>
      </c>
      <c r="BP4408" s="122" t="str">
        <f t="shared" si="567"/>
        <v/>
      </c>
    </row>
    <row r="4409" spans="63:68" ht="20.100000000000001" customHeight="1" x14ac:dyDescent="0.25">
      <c r="BK4409" s="130"/>
      <c r="BL4409" s="130">
        <f t="shared" si="568"/>
        <v>24.82559999999831</v>
      </c>
      <c r="BM4409" s="147">
        <f t="shared" si="569"/>
        <v>8.1474528979797551E-4</v>
      </c>
      <c r="BN4409" s="130">
        <f t="shared" si="570"/>
        <v>2.1226715799369704E-6</v>
      </c>
      <c r="BO4409" s="130">
        <f t="shared" si="566"/>
        <v>2.1226715799369704E-6</v>
      </c>
      <c r="BP4409" s="122" t="str">
        <f t="shared" si="567"/>
        <v/>
      </c>
    </row>
    <row r="4410" spans="63:68" ht="20.100000000000001" customHeight="1" x14ac:dyDescent="0.25">
      <c r="BK4410" s="130"/>
      <c r="BL4410" s="130">
        <f t="shared" si="568"/>
        <v>24.83199999999831</v>
      </c>
      <c r="BM4410" s="147">
        <f t="shared" si="569"/>
        <v>8.1262261821803854E-4</v>
      </c>
      <c r="BN4410" s="130">
        <f t="shared" si="570"/>
        <v>2.1172536578906382E-6</v>
      </c>
      <c r="BO4410" s="130">
        <f t="shared" si="566"/>
        <v>2.1172536578906382E-6</v>
      </c>
      <c r="BP4410" s="122" t="str">
        <f t="shared" si="567"/>
        <v/>
      </c>
    </row>
    <row r="4411" spans="63:68" ht="20.100000000000001" customHeight="1" x14ac:dyDescent="0.25">
      <c r="BK4411" s="130"/>
      <c r="BL4411" s="130">
        <f t="shared" si="568"/>
        <v>24.838399999998309</v>
      </c>
      <c r="BM4411" s="147">
        <f t="shared" si="569"/>
        <v>8.105053645601479E-4</v>
      </c>
      <c r="BN4411" s="130">
        <f t="shared" si="570"/>
        <v>2.1118492139757857E-6</v>
      </c>
      <c r="BO4411" s="130">
        <f t="shared" si="566"/>
        <v>2.1118492139757857E-6</v>
      </c>
      <c r="BP4411" s="122" t="str">
        <f t="shared" si="567"/>
        <v/>
      </c>
    </row>
    <row r="4412" spans="63:68" ht="20.100000000000001" customHeight="1" x14ac:dyDescent="0.25">
      <c r="BK4412" s="130"/>
      <c r="BL4412" s="130">
        <f t="shared" si="568"/>
        <v>24.844799999998308</v>
      </c>
      <c r="BM4412" s="147">
        <f t="shared" si="569"/>
        <v>8.0839351534617212E-4</v>
      </c>
      <c r="BN4412" s="130">
        <f t="shared" si="570"/>
        <v>2.1064582157586135E-6</v>
      </c>
      <c r="BO4412" s="130">
        <f t="shared" si="566"/>
        <v>2.1064582157586135E-6</v>
      </c>
      <c r="BP4412" s="122" t="str">
        <f t="shared" si="567"/>
        <v/>
      </c>
    </row>
    <row r="4413" spans="63:68" ht="20.100000000000001" customHeight="1" x14ac:dyDescent="0.25">
      <c r="BK4413" s="130"/>
      <c r="BL4413" s="130">
        <f t="shared" si="568"/>
        <v>24.851199999998308</v>
      </c>
      <c r="BM4413" s="147">
        <f t="shared" si="569"/>
        <v>8.0628705713041351E-4</v>
      </c>
      <c r="BN4413" s="130">
        <f t="shared" si="570"/>
        <v>2.101080630882734E-6</v>
      </c>
      <c r="BO4413" s="130">
        <f t="shared" si="566"/>
        <v>2.101080630882734E-6</v>
      </c>
      <c r="BP4413" s="122" t="str">
        <f t="shared" si="567"/>
        <v/>
      </c>
    </row>
    <row r="4414" spans="63:68" ht="20.100000000000001" customHeight="1" x14ac:dyDescent="0.25">
      <c r="BK4414" s="130"/>
      <c r="BL4414" s="130">
        <f t="shared" si="568"/>
        <v>24.857599999998307</v>
      </c>
      <c r="BM4414" s="147">
        <f t="shared" si="569"/>
        <v>8.0418597649953077E-4</v>
      </c>
      <c r="BN4414" s="130">
        <f t="shared" si="570"/>
        <v>2.0957164270653771E-6</v>
      </c>
      <c r="BO4414" s="130">
        <f t="shared" si="566"/>
        <v>2.0957164270653771E-6</v>
      </c>
      <c r="BP4414" s="122" t="str">
        <f t="shared" si="567"/>
        <v/>
      </c>
    </row>
    <row r="4415" spans="63:68" ht="20.100000000000001" customHeight="1" x14ac:dyDescent="0.25">
      <c r="BK4415" s="130"/>
      <c r="BL4415" s="130">
        <f t="shared" si="568"/>
        <v>24.863999999998306</v>
      </c>
      <c r="BM4415" s="147">
        <f t="shared" si="569"/>
        <v>8.0209026007246539E-4</v>
      </c>
      <c r="BN4415" s="130">
        <f t="shared" si="570"/>
        <v>2.0903655721011844E-6</v>
      </c>
      <c r="BO4415" s="130">
        <f t="shared" si="566"/>
        <v>2.0903655721011844E-6</v>
      </c>
      <c r="BP4415" s="122" t="str">
        <f t="shared" si="567"/>
        <v/>
      </c>
    </row>
    <row r="4416" spans="63:68" ht="20.100000000000001" customHeight="1" x14ac:dyDescent="0.25">
      <c r="BK4416" s="130"/>
      <c r="BL4416" s="130">
        <f t="shared" si="568"/>
        <v>24.870399999998305</v>
      </c>
      <c r="BM4416" s="147">
        <f t="shared" si="569"/>
        <v>7.9999989450036421E-4</v>
      </c>
      <c r="BN4416" s="130">
        <f t="shared" si="570"/>
        <v>2.085028033852669E-6</v>
      </c>
      <c r="BO4416" s="130">
        <f t="shared" si="566"/>
        <v>2.085028033852669E-6</v>
      </c>
      <c r="BP4416" s="122" t="str">
        <f t="shared" si="567"/>
        <v/>
      </c>
    </row>
    <row r="4417" spans="63:68" ht="20.100000000000001" customHeight="1" x14ac:dyDescent="0.25">
      <c r="BK4417" s="130"/>
      <c r="BL4417" s="130">
        <f t="shared" si="568"/>
        <v>24.876799999998305</v>
      </c>
      <c r="BM4417" s="147">
        <f t="shared" si="569"/>
        <v>7.9791486646651154E-4</v>
      </c>
      <c r="BN4417" s="130">
        <f t="shared" si="570"/>
        <v>2.0797037802596473E-6</v>
      </c>
      <c r="BO4417" s="130">
        <f t="shared" si="566"/>
        <v>2.0797037802596473E-6</v>
      </c>
      <c r="BP4417" s="122" t="str">
        <f t="shared" si="567"/>
        <v/>
      </c>
    </row>
    <row r="4418" spans="63:68" ht="20.100000000000001" customHeight="1" x14ac:dyDescent="0.25">
      <c r="BK4418" s="130"/>
      <c r="BL4418" s="130">
        <f t="shared" si="568"/>
        <v>24.883199999998304</v>
      </c>
      <c r="BM4418" s="147">
        <f t="shared" si="569"/>
        <v>7.9583516268625189E-4</v>
      </c>
      <c r="BN4418" s="130">
        <f t="shared" si="570"/>
        <v>2.0743927793366373E-6</v>
      </c>
      <c r="BO4418" s="130">
        <f t="shared" si="566"/>
        <v>2.0743927793366373E-6</v>
      </c>
      <c r="BP4418" s="122" t="str">
        <f t="shared" si="567"/>
        <v/>
      </c>
    </row>
    <row r="4419" spans="63:68" ht="20.100000000000001" customHeight="1" x14ac:dyDescent="0.25">
      <c r="BK4419" s="130"/>
      <c r="BL4419" s="130">
        <f t="shared" si="568"/>
        <v>24.889599999998303</v>
      </c>
      <c r="BM4419" s="147">
        <f t="shared" si="569"/>
        <v>7.9376076990691526E-4</v>
      </c>
      <c r="BN4419" s="130">
        <f t="shared" si="570"/>
        <v>2.0690949991728587E-6</v>
      </c>
      <c r="BO4419" s="130">
        <f t="shared" si="566"/>
        <v>2.0690949991728587E-6</v>
      </c>
      <c r="BP4419" s="122" t="str">
        <f t="shared" si="567"/>
        <v/>
      </c>
    </row>
    <row r="4420" spans="63:68" ht="20.100000000000001" customHeight="1" x14ac:dyDescent="0.25">
      <c r="BK4420" s="130"/>
      <c r="BL4420" s="130">
        <f t="shared" si="568"/>
        <v>24.895999999998303</v>
      </c>
      <c r="BM4420" s="147">
        <f t="shared" si="569"/>
        <v>7.916916749077424E-4</v>
      </c>
      <c r="BN4420" s="130">
        <f t="shared" si="570"/>
        <v>2.0638104079239925E-6</v>
      </c>
      <c r="BO4420" s="130">
        <f t="shared" si="566"/>
        <v>2.0638104079239925E-6</v>
      </c>
      <c r="BP4420" s="122" t="str">
        <f t="shared" si="567"/>
        <v/>
      </c>
    </row>
    <row r="4421" spans="63:68" ht="20.100000000000001" customHeight="1" x14ac:dyDescent="0.25">
      <c r="BK4421" s="130"/>
      <c r="BL4421" s="130">
        <f t="shared" si="568"/>
        <v>24.902399999998302</v>
      </c>
      <c r="BM4421" s="147">
        <f t="shared" si="569"/>
        <v>7.8962786449981841E-4</v>
      </c>
      <c r="BN4421" s="130">
        <f t="shared" si="570"/>
        <v>2.0585389738297455E-6</v>
      </c>
      <c r="BO4421" s="130">
        <f t="shared" si="566"/>
        <v>2.0585389738297455E-6</v>
      </c>
      <c r="BP4421" s="122" t="str">
        <f t="shared" si="567"/>
        <v/>
      </c>
    </row>
    <row r="4422" spans="63:68" ht="20.100000000000001" customHeight="1" x14ac:dyDescent="0.25">
      <c r="BK4422" s="130"/>
      <c r="BL4422" s="130">
        <f t="shared" si="568"/>
        <v>24.908799999998301</v>
      </c>
      <c r="BM4422" s="147">
        <f t="shared" si="569"/>
        <v>7.8756932552598866E-4</v>
      </c>
      <c r="BN4422" s="130">
        <f t="shared" si="570"/>
        <v>2.0532806651932505E-6</v>
      </c>
      <c r="BO4422" s="130">
        <f t="shared" si="566"/>
        <v>2.0532806651932505E-6</v>
      </c>
      <c r="BP4422" s="122" t="str">
        <f t="shared" si="567"/>
        <v/>
      </c>
    </row>
    <row r="4423" spans="63:68" ht="20.100000000000001" customHeight="1" x14ac:dyDescent="0.25">
      <c r="BK4423" s="130"/>
      <c r="BL4423" s="130">
        <f t="shared" si="568"/>
        <v>24.9151999999983</v>
      </c>
      <c r="BM4423" s="147">
        <f t="shared" si="569"/>
        <v>7.8551604486079541E-4</v>
      </c>
      <c r="BN4423" s="130">
        <f t="shared" si="570"/>
        <v>2.0480354503960279E-6</v>
      </c>
      <c r="BO4423" s="130">
        <f t="shared" si="566"/>
        <v>2.0480354503960279E-6</v>
      </c>
      <c r="BP4423" s="122" t="str">
        <f t="shared" si="567"/>
        <v/>
      </c>
    </row>
    <row r="4424" spans="63:68" ht="20.100000000000001" customHeight="1" x14ac:dyDescent="0.25">
      <c r="BK4424" s="130"/>
      <c r="BL4424" s="130">
        <f t="shared" si="568"/>
        <v>24.9215999999983</v>
      </c>
      <c r="BM4424" s="147">
        <f t="shared" si="569"/>
        <v>7.8346800941039938E-4</v>
      </c>
      <c r="BN4424" s="130">
        <f t="shared" si="570"/>
        <v>2.0428032978908302E-6</v>
      </c>
      <c r="BO4424" s="130">
        <f t="shared" si="566"/>
        <v>2.0428032978908302E-6</v>
      </c>
      <c r="BP4424" s="122" t="str">
        <f t="shared" si="567"/>
        <v/>
      </c>
    </row>
    <row r="4425" spans="63:68" ht="20.100000000000001" customHeight="1" x14ac:dyDescent="0.25">
      <c r="BK4425" s="130"/>
      <c r="BL4425" s="130">
        <f t="shared" si="568"/>
        <v>24.927999999998299</v>
      </c>
      <c r="BM4425" s="147">
        <f t="shared" si="569"/>
        <v>7.8142520611250855E-4</v>
      </c>
      <c r="BN4425" s="130">
        <f t="shared" si="570"/>
        <v>2.0375841762022926E-6</v>
      </c>
      <c r="BO4425" s="130">
        <f t="shared" si="566"/>
        <v>2.0375841762022926E-6</v>
      </c>
      <c r="BP4425" s="122" t="str">
        <f t="shared" si="567"/>
        <v/>
      </c>
    </row>
    <row r="4426" spans="63:68" ht="20.100000000000001" customHeight="1" x14ac:dyDescent="0.25">
      <c r="BK4426" s="130"/>
      <c r="BL4426" s="130">
        <f t="shared" si="568"/>
        <v>24.934399999998298</v>
      </c>
      <c r="BM4426" s="147">
        <f t="shared" si="569"/>
        <v>7.7938762193630626E-4</v>
      </c>
      <c r="BN4426" s="130">
        <f t="shared" si="570"/>
        <v>2.0323780539295349E-6</v>
      </c>
      <c r="BO4426" s="130">
        <f t="shared" si="566"/>
        <v>2.0323780539295349E-6</v>
      </c>
      <c r="BP4426" s="122" t="str">
        <f t="shared" si="567"/>
        <v/>
      </c>
    </row>
    <row r="4427" spans="63:68" ht="20.100000000000001" customHeight="1" x14ac:dyDescent="0.25">
      <c r="BK4427" s="130"/>
      <c r="BL4427" s="130">
        <f t="shared" si="568"/>
        <v>24.940799999998298</v>
      </c>
      <c r="BM4427" s="147">
        <f t="shared" si="569"/>
        <v>7.7735524388237672E-4</v>
      </c>
      <c r="BN4427" s="130">
        <f t="shared" si="570"/>
        <v>2.0271848997441017E-6</v>
      </c>
      <c r="BO4427" s="130">
        <f t="shared" si="566"/>
        <v>2.0271848997441017E-6</v>
      </c>
      <c r="BP4427" s="122" t="str">
        <f t="shared" si="567"/>
        <v/>
      </c>
    </row>
    <row r="4428" spans="63:68" ht="20.100000000000001" customHeight="1" x14ac:dyDescent="0.25">
      <c r="BK4428" s="130"/>
      <c r="BL4428" s="130">
        <f t="shared" si="568"/>
        <v>24.947199999998297</v>
      </c>
      <c r="BM4428" s="147">
        <f t="shared" si="569"/>
        <v>7.7532805898263262E-4</v>
      </c>
      <c r="BN4428" s="130">
        <f t="shared" si="570"/>
        <v>2.0220046823859507E-6</v>
      </c>
      <c r="BO4428" s="130">
        <f t="shared" si="566"/>
        <v>2.0220046823859507E-6</v>
      </c>
      <c r="BP4428" s="122" t="str">
        <f t="shared" si="567"/>
        <v/>
      </c>
    </row>
    <row r="4429" spans="63:68" ht="20.100000000000001" customHeight="1" x14ac:dyDescent="0.25">
      <c r="BK4429" s="130"/>
      <c r="BL4429" s="130">
        <f t="shared" si="568"/>
        <v>24.953599999998296</v>
      </c>
      <c r="BM4429" s="147">
        <f t="shared" si="569"/>
        <v>7.7330605430024667E-4</v>
      </c>
      <c r="BN4429" s="130">
        <f t="shared" si="570"/>
        <v>2.0168373706729937E-6</v>
      </c>
      <c r="BO4429" s="130">
        <f t="shared" si="566"/>
        <v>2.0168373706729937E-6</v>
      </c>
      <c r="BP4429" s="122" t="str">
        <f t="shared" si="567"/>
        <v/>
      </c>
    </row>
    <row r="4430" spans="63:68" ht="20.100000000000001" customHeight="1" x14ac:dyDescent="0.25">
      <c r="BK4430" s="130"/>
      <c r="BL4430" s="130">
        <f t="shared" si="568"/>
        <v>24.959999999998296</v>
      </c>
      <c r="BM4430" s="147">
        <f t="shared" si="569"/>
        <v>7.7128921692957368E-4</v>
      </c>
      <c r="BN4430" s="130">
        <f t="shared" si="570"/>
        <v>2.0116829334880862E-6</v>
      </c>
      <c r="BO4430" s="130">
        <f t="shared" si="566"/>
        <v>2.0116829334880862E-6</v>
      </c>
      <c r="BP4430" s="122" t="str">
        <f t="shared" si="567"/>
        <v/>
      </c>
    </row>
    <row r="4431" spans="63:68" ht="20.100000000000001" customHeight="1" x14ac:dyDescent="0.25">
      <c r="BK4431" s="130"/>
      <c r="BL4431" s="130">
        <f t="shared" si="568"/>
        <v>24.966399999998295</v>
      </c>
      <c r="BM4431" s="147">
        <f t="shared" si="569"/>
        <v>7.6927753399608559E-4</v>
      </c>
      <c r="BN4431" s="130">
        <f t="shared" si="570"/>
        <v>2.0065413397922548E-6</v>
      </c>
      <c r="BO4431" s="130">
        <f t="shared" si="566"/>
        <v>2.0065413397922548E-6</v>
      </c>
      <c r="BP4431" s="122" t="str">
        <f t="shared" si="567"/>
        <v/>
      </c>
    </row>
    <row r="4432" spans="63:68" ht="20.100000000000001" customHeight="1" x14ac:dyDescent="0.25">
      <c r="BK4432" s="130"/>
      <c r="BL4432" s="130">
        <f t="shared" si="568"/>
        <v>24.972799999998294</v>
      </c>
      <c r="BM4432" s="147">
        <f t="shared" si="569"/>
        <v>7.6727099265629334E-4</v>
      </c>
      <c r="BN4432" s="130">
        <f t="shared" si="570"/>
        <v>2.0014125586153729E-6</v>
      </c>
      <c r="BO4432" s="130">
        <f t="shared" si="566"/>
        <v>2.0014125586153729E-6</v>
      </c>
      <c r="BP4432" s="122" t="str">
        <f t="shared" si="567"/>
        <v/>
      </c>
    </row>
    <row r="4433" spans="63:68" ht="20.100000000000001" customHeight="1" x14ac:dyDescent="0.25">
      <c r="BK4433" s="130"/>
      <c r="BL4433" s="130">
        <f t="shared" si="568"/>
        <v>24.979199999998293</v>
      </c>
      <c r="BM4433" s="147">
        <f t="shared" si="569"/>
        <v>7.6526958009767796E-4</v>
      </c>
      <c r="BN4433" s="130">
        <f t="shared" si="570"/>
        <v>1.9962965590585458E-6</v>
      </c>
      <c r="BO4433" s="130">
        <f t="shared" si="566"/>
        <v>1.9962965590585458E-6</v>
      </c>
      <c r="BP4433" s="122" t="str">
        <f t="shared" si="567"/>
        <v/>
      </c>
    </row>
    <row r="4434" spans="63:68" ht="20.100000000000001" customHeight="1" x14ac:dyDescent="0.25">
      <c r="BK4434" s="130"/>
      <c r="BL4434" s="130">
        <f t="shared" si="568"/>
        <v>24.985599999998293</v>
      </c>
      <c r="BM4434" s="147">
        <f t="shared" si="569"/>
        <v>7.6327328353861942E-4</v>
      </c>
      <c r="BN4434" s="130">
        <f t="shared" si="570"/>
        <v>1.9911933102920512E-6</v>
      </c>
      <c r="BO4434" s="130">
        <f t="shared" ref="BO4434:BO4497" si="571">IF(BM4434&lt;(1-$BK$534),BN4434,"")</f>
        <v>1.9911933102920512E-6</v>
      </c>
      <c r="BP4434" s="122" t="str">
        <f t="shared" ref="BP4434:BP4497" si="572">IF(BM4434&lt;(1-$BK$540),BN4434,"")</f>
        <v/>
      </c>
    </row>
    <row r="4435" spans="63:68" ht="20.100000000000001" customHeight="1" x14ac:dyDescent="0.25">
      <c r="BK4435" s="130"/>
      <c r="BL4435" s="130">
        <f t="shared" ref="BL4435:BL4498" si="573">BL4434+$BO$526</f>
        <v>24.991999999998292</v>
      </c>
      <c r="BM4435" s="147">
        <f t="shared" ref="BM4435:BM4498" si="574">_xlfn.CHISQ.DIST.RT(BL4435,7)</f>
        <v>7.6128209022832737E-4</v>
      </c>
      <c r="BN4435" s="130">
        <f t="shared" ref="BN4435:BN4498" si="575">BM4435-BM4436</f>
        <v>1.986102781564446E-6</v>
      </c>
      <c r="BO4435" s="130">
        <f t="shared" si="571"/>
        <v>1.986102781564446E-6</v>
      </c>
      <c r="BP4435" s="122" t="str">
        <f t="shared" si="572"/>
        <v/>
      </c>
    </row>
    <row r="4436" spans="63:68" ht="20.100000000000001" customHeight="1" x14ac:dyDescent="0.25">
      <c r="BK4436" s="130"/>
      <c r="BL4436" s="130">
        <f t="shared" si="573"/>
        <v>24.998399999998291</v>
      </c>
      <c r="BM4436" s="147">
        <f t="shared" si="574"/>
        <v>7.5929598744676292E-4</v>
      </c>
      <c r="BN4436" s="130">
        <f t="shared" si="575"/>
        <v>1.9810249421851108E-6</v>
      </c>
      <c r="BO4436" s="130">
        <f t="shared" si="571"/>
        <v>1.9810249421851108E-6</v>
      </c>
      <c r="BP4436" s="122" t="str">
        <f t="shared" si="572"/>
        <v/>
      </c>
    </row>
    <row r="4437" spans="63:68" ht="20.100000000000001" customHeight="1" x14ac:dyDescent="0.25">
      <c r="BK4437" s="130"/>
      <c r="BL4437" s="130">
        <f t="shared" si="573"/>
        <v>25.004799999998291</v>
      </c>
      <c r="BM4437" s="147">
        <f t="shared" si="574"/>
        <v>7.5731496250457781E-4</v>
      </c>
      <c r="BN4437" s="130">
        <f t="shared" si="575"/>
        <v>1.9759597615450668E-6</v>
      </c>
      <c r="BO4437" s="130">
        <f t="shared" si="571"/>
        <v>1.9759597615450668E-6</v>
      </c>
      <c r="BP4437" s="122" t="str">
        <f t="shared" si="572"/>
        <v/>
      </c>
    </row>
    <row r="4438" spans="63:68" ht="20.100000000000001" customHeight="1" x14ac:dyDescent="0.25">
      <c r="BK4438" s="130"/>
      <c r="BL4438" s="130">
        <f t="shared" si="573"/>
        <v>25.01119999999829</v>
      </c>
      <c r="BM4438" s="147">
        <f t="shared" si="574"/>
        <v>7.5533900274303274E-4</v>
      </c>
      <c r="BN4438" s="130">
        <f t="shared" si="575"/>
        <v>1.9709072090937736E-6</v>
      </c>
      <c r="BO4438" s="130">
        <f t="shared" si="571"/>
        <v>1.9709072090937736E-6</v>
      </c>
      <c r="BP4438" s="122" t="str">
        <f t="shared" si="572"/>
        <v/>
      </c>
    </row>
    <row r="4439" spans="63:68" ht="20.100000000000001" customHeight="1" x14ac:dyDescent="0.25">
      <c r="BK4439" s="130"/>
      <c r="BL4439" s="130">
        <f t="shared" si="573"/>
        <v>25.017599999998289</v>
      </c>
      <c r="BM4439" s="147">
        <f t="shared" si="574"/>
        <v>7.5336809553393897E-4</v>
      </c>
      <c r="BN4439" s="130">
        <f t="shared" si="575"/>
        <v>1.9658672543653669E-6</v>
      </c>
      <c r="BO4439" s="130">
        <f t="shared" si="571"/>
        <v>1.9658672543653669E-6</v>
      </c>
      <c r="BP4439" s="122" t="str">
        <f t="shared" si="572"/>
        <v/>
      </c>
    </row>
    <row r="4440" spans="63:68" ht="20.100000000000001" customHeight="1" x14ac:dyDescent="0.25">
      <c r="BK4440" s="130"/>
      <c r="BL4440" s="130">
        <f t="shared" si="573"/>
        <v>25.023999999998289</v>
      </c>
      <c r="BM4440" s="147">
        <f t="shared" si="574"/>
        <v>7.514022282795736E-4</v>
      </c>
      <c r="BN4440" s="130">
        <f t="shared" si="575"/>
        <v>1.9608398669511201E-6</v>
      </c>
      <c r="BO4440" s="130">
        <f t="shared" si="571"/>
        <v>1.9608398669511201E-6</v>
      </c>
      <c r="BP4440" s="122" t="str">
        <f t="shared" si="572"/>
        <v/>
      </c>
    </row>
    <row r="4441" spans="63:68" ht="20.100000000000001" customHeight="1" x14ac:dyDescent="0.25">
      <c r="BK4441" s="130"/>
      <c r="BL4441" s="130">
        <f t="shared" si="573"/>
        <v>25.030399999998288</v>
      </c>
      <c r="BM4441" s="147">
        <f t="shared" si="574"/>
        <v>7.4944138841262248E-4</v>
      </c>
      <c r="BN4441" s="130">
        <f t="shared" si="575"/>
        <v>1.9558250165212362E-6</v>
      </c>
      <c r="BO4441" s="130">
        <f t="shared" si="571"/>
        <v>1.9558250165212362E-6</v>
      </c>
      <c r="BP4441" s="122" t="str">
        <f t="shared" si="572"/>
        <v/>
      </c>
    </row>
    <row r="4442" spans="63:68" ht="20.100000000000001" customHeight="1" x14ac:dyDescent="0.25">
      <c r="BK4442" s="130"/>
      <c r="BL4442" s="130">
        <f t="shared" si="573"/>
        <v>25.036799999998287</v>
      </c>
      <c r="BM4442" s="147">
        <f t="shared" si="574"/>
        <v>7.4748556339610125E-4</v>
      </c>
      <c r="BN4442" s="130">
        <f t="shared" si="575"/>
        <v>1.9508226728122717E-6</v>
      </c>
      <c r="BO4442" s="130">
        <f t="shared" si="571"/>
        <v>1.9508226728122717E-6</v>
      </c>
      <c r="BP4442" s="122" t="str">
        <f t="shared" si="572"/>
        <v/>
      </c>
    </row>
    <row r="4443" spans="63:68" ht="20.100000000000001" customHeight="1" x14ac:dyDescent="0.25">
      <c r="BK4443" s="130"/>
      <c r="BL4443" s="130">
        <f t="shared" si="573"/>
        <v>25.043199999998286</v>
      </c>
      <c r="BM4443" s="147">
        <f t="shared" si="574"/>
        <v>7.4553474072328897E-4</v>
      </c>
      <c r="BN4443" s="130">
        <f t="shared" si="575"/>
        <v>1.9458328056302801E-6</v>
      </c>
      <c r="BO4443" s="130">
        <f t="shared" si="571"/>
        <v>1.9458328056302801E-6</v>
      </c>
      <c r="BP4443" s="122" t="str">
        <f t="shared" si="572"/>
        <v/>
      </c>
    </row>
    <row r="4444" spans="63:68" ht="20.100000000000001" customHeight="1" x14ac:dyDescent="0.25">
      <c r="BK4444" s="130"/>
      <c r="BL4444" s="130">
        <f t="shared" si="573"/>
        <v>25.049599999998286</v>
      </c>
      <c r="BM4444" s="147">
        <f t="shared" si="574"/>
        <v>7.4358890791765869E-4</v>
      </c>
      <c r="BN4444" s="130">
        <f t="shared" si="575"/>
        <v>1.940855384854499E-6</v>
      </c>
      <c r="BO4444" s="130">
        <f t="shared" si="571"/>
        <v>1.940855384854499E-6</v>
      </c>
      <c r="BP4444" s="122" t="str">
        <f t="shared" si="572"/>
        <v/>
      </c>
    </row>
    <row r="4445" spans="63:68" ht="20.100000000000001" customHeight="1" x14ac:dyDescent="0.25">
      <c r="BK4445" s="130"/>
      <c r="BL4445" s="130">
        <f t="shared" si="573"/>
        <v>25.055999999998285</v>
      </c>
      <c r="BM4445" s="147">
        <f t="shared" si="574"/>
        <v>7.416480525328042E-4</v>
      </c>
      <c r="BN4445" s="130">
        <f t="shared" si="575"/>
        <v>1.9358903804297597E-6</v>
      </c>
      <c r="BO4445" s="130">
        <f t="shared" si="571"/>
        <v>1.9358903804297597E-6</v>
      </c>
      <c r="BP4445" s="122" t="str">
        <f t="shared" si="572"/>
        <v/>
      </c>
    </row>
    <row r="4446" spans="63:68" ht="20.100000000000001" customHeight="1" x14ac:dyDescent="0.25">
      <c r="BK4446" s="130"/>
      <c r="BL4446" s="130">
        <f t="shared" si="573"/>
        <v>25.062399999998284</v>
      </c>
      <c r="BM4446" s="147">
        <f t="shared" si="574"/>
        <v>7.3971216215237444E-4</v>
      </c>
      <c r="BN4446" s="130">
        <f t="shared" si="575"/>
        <v>1.9309377623729935E-6</v>
      </c>
      <c r="BO4446" s="130">
        <f t="shared" si="571"/>
        <v>1.9309377623729935E-6</v>
      </c>
      <c r="BP4446" s="122" t="str">
        <f t="shared" si="572"/>
        <v/>
      </c>
    </row>
    <row r="4447" spans="63:68" ht="20.100000000000001" customHeight="1" x14ac:dyDescent="0.25">
      <c r="BK4447" s="130"/>
      <c r="BL4447" s="130">
        <f t="shared" si="573"/>
        <v>25.068799999998284</v>
      </c>
      <c r="BM4447" s="147">
        <f t="shared" si="574"/>
        <v>7.3778122439000144E-4</v>
      </c>
      <c r="BN4447" s="130">
        <f t="shared" si="575"/>
        <v>1.9259975007690023E-6</v>
      </c>
      <c r="BO4447" s="130">
        <f t="shared" si="571"/>
        <v>1.9259975007690023E-6</v>
      </c>
      <c r="BP4447" s="122" t="str">
        <f t="shared" si="572"/>
        <v/>
      </c>
    </row>
    <row r="4448" spans="63:68" ht="20.100000000000001" customHeight="1" x14ac:dyDescent="0.25">
      <c r="BK4448" s="130"/>
      <c r="BL4448" s="130">
        <f t="shared" si="573"/>
        <v>25.075199999998283</v>
      </c>
      <c r="BM4448" s="147">
        <f t="shared" si="574"/>
        <v>7.3585522688923244E-4</v>
      </c>
      <c r="BN4448" s="130">
        <f t="shared" si="575"/>
        <v>1.9210695657703508E-6</v>
      </c>
      <c r="BO4448" s="130">
        <f t="shared" si="571"/>
        <v>1.9210695657703508E-6</v>
      </c>
      <c r="BP4448" s="122" t="str">
        <f t="shared" si="572"/>
        <v/>
      </c>
    </row>
    <row r="4449" spans="63:68" ht="20.100000000000001" customHeight="1" x14ac:dyDescent="0.25">
      <c r="BK4449" s="130"/>
      <c r="BL4449" s="130">
        <f t="shared" si="573"/>
        <v>25.081599999998282</v>
      </c>
      <c r="BM4449" s="147">
        <f t="shared" si="574"/>
        <v>7.3393415732346209E-4</v>
      </c>
      <c r="BN4449" s="130">
        <f t="shared" si="575"/>
        <v>1.9161539276043053E-6</v>
      </c>
      <c r="BO4449" s="130">
        <f t="shared" si="571"/>
        <v>1.9161539276043053E-6</v>
      </c>
      <c r="BP4449" s="122" t="str">
        <f t="shared" si="572"/>
        <v/>
      </c>
    </row>
    <row r="4450" spans="63:68" ht="20.100000000000001" customHeight="1" x14ac:dyDescent="0.25">
      <c r="BK4450" s="130"/>
      <c r="BL4450" s="130">
        <f t="shared" si="573"/>
        <v>25.087999999998281</v>
      </c>
      <c r="BM4450" s="147">
        <f t="shared" si="574"/>
        <v>7.3201800339585778E-4</v>
      </c>
      <c r="BN4450" s="130">
        <f t="shared" si="575"/>
        <v>1.9112505565616663E-6</v>
      </c>
      <c r="BO4450" s="130">
        <f t="shared" si="571"/>
        <v>1.9112505565616663E-6</v>
      </c>
      <c r="BP4450" s="122" t="str">
        <f t="shared" si="572"/>
        <v/>
      </c>
    </row>
    <row r="4451" spans="63:68" ht="20.100000000000001" customHeight="1" x14ac:dyDescent="0.25">
      <c r="BK4451" s="130"/>
      <c r="BL4451" s="130">
        <f t="shared" si="573"/>
        <v>25.094399999998281</v>
      </c>
      <c r="BM4451" s="147">
        <f t="shared" si="574"/>
        <v>7.3010675283929612E-4</v>
      </c>
      <c r="BN4451" s="130">
        <f t="shared" si="575"/>
        <v>1.9063594230006716E-6</v>
      </c>
      <c r="BO4451" s="130">
        <f t="shared" si="571"/>
        <v>1.9063594230006716E-6</v>
      </c>
      <c r="BP4451" s="122" t="str">
        <f t="shared" si="572"/>
        <v/>
      </c>
    </row>
    <row r="4452" spans="63:68" ht="20.100000000000001" customHeight="1" x14ac:dyDescent="0.25">
      <c r="BK4452" s="130"/>
      <c r="BL4452" s="130">
        <f t="shared" si="573"/>
        <v>25.10079999999828</v>
      </c>
      <c r="BM4452" s="147">
        <f t="shared" si="574"/>
        <v>7.2820039341629545E-4</v>
      </c>
      <c r="BN4452" s="130">
        <f t="shared" si="575"/>
        <v>1.9014804973542607E-6</v>
      </c>
      <c r="BO4452" s="130">
        <f t="shared" si="571"/>
        <v>1.9014804973542607E-6</v>
      </c>
      <c r="BP4452" s="122" t="str">
        <f t="shared" si="572"/>
        <v/>
      </c>
    </row>
    <row r="4453" spans="63:68" ht="20.100000000000001" customHeight="1" x14ac:dyDescent="0.25">
      <c r="BK4453" s="130"/>
      <c r="BL4453" s="130">
        <f t="shared" si="573"/>
        <v>25.107199999998279</v>
      </c>
      <c r="BM4453" s="147">
        <f t="shared" si="574"/>
        <v>7.2629891291894118E-4</v>
      </c>
      <c r="BN4453" s="130">
        <f t="shared" si="575"/>
        <v>1.8966137501187988E-6</v>
      </c>
      <c r="BO4453" s="130">
        <f t="shared" si="571"/>
        <v>1.8966137501187988E-6</v>
      </c>
      <c r="BP4453" s="122" t="str">
        <f t="shared" si="572"/>
        <v/>
      </c>
    </row>
    <row r="4454" spans="63:68" ht="20.100000000000001" customHeight="1" x14ac:dyDescent="0.25">
      <c r="BK4454" s="130"/>
      <c r="BL4454" s="130">
        <f t="shared" si="573"/>
        <v>25.113599999998279</v>
      </c>
      <c r="BM4454" s="147">
        <f t="shared" si="574"/>
        <v>7.2440229916882239E-4</v>
      </c>
      <c r="BN4454" s="130">
        <f t="shared" si="575"/>
        <v>1.8917591518617747E-6</v>
      </c>
      <c r="BO4454" s="130">
        <f t="shared" si="571"/>
        <v>1.8917591518617747E-6</v>
      </c>
      <c r="BP4454" s="122" t="str">
        <f t="shared" si="572"/>
        <v/>
      </c>
    </row>
    <row r="4455" spans="63:68" ht="20.100000000000001" customHeight="1" x14ac:dyDescent="0.25">
      <c r="BK4455" s="130"/>
      <c r="BL4455" s="130">
        <f t="shared" si="573"/>
        <v>25.119999999998278</v>
      </c>
      <c r="BM4455" s="147">
        <f t="shared" si="574"/>
        <v>7.2251054001696061E-4</v>
      </c>
      <c r="BN4455" s="130">
        <f t="shared" si="575"/>
        <v>1.8869166732150789E-6</v>
      </c>
      <c r="BO4455" s="130">
        <f t="shared" si="571"/>
        <v>1.8869166732150789E-6</v>
      </c>
      <c r="BP4455" s="122" t="str">
        <f t="shared" si="572"/>
        <v/>
      </c>
    </row>
    <row r="4456" spans="63:68" ht="20.100000000000001" customHeight="1" x14ac:dyDescent="0.25">
      <c r="BK4456" s="130"/>
      <c r="BL4456" s="130">
        <f t="shared" si="573"/>
        <v>25.126399999998277</v>
      </c>
      <c r="BM4456" s="147">
        <f t="shared" si="574"/>
        <v>7.2062362334374553E-4</v>
      </c>
      <c r="BN4456" s="130">
        <f t="shared" si="575"/>
        <v>1.8820862848816173E-6</v>
      </c>
      <c r="BO4456" s="130">
        <f t="shared" si="571"/>
        <v>1.8820862848816173E-6</v>
      </c>
      <c r="BP4456" s="122" t="str">
        <f t="shared" si="572"/>
        <v/>
      </c>
    </row>
    <row r="4457" spans="63:68" ht="20.100000000000001" customHeight="1" x14ac:dyDescent="0.25">
      <c r="BK4457" s="130"/>
      <c r="BL4457" s="130">
        <f t="shared" si="573"/>
        <v>25.132799999998277</v>
      </c>
      <c r="BM4457" s="147">
        <f t="shared" si="574"/>
        <v>7.1874153705886392E-4</v>
      </c>
      <c r="BN4457" s="130">
        <f t="shared" si="575"/>
        <v>1.8772679576343348E-6</v>
      </c>
      <c r="BO4457" s="130">
        <f t="shared" si="571"/>
        <v>1.8772679576343348E-6</v>
      </c>
      <c r="BP4457" s="122" t="str">
        <f t="shared" si="572"/>
        <v/>
      </c>
    </row>
    <row r="4458" spans="63:68" ht="20.100000000000001" customHeight="1" x14ac:dyDescent="0.25">
      <c r="BK4458" s="130"/>
      <c r="BL4458" s="130">
        <f t="shared" si="573"/>
        <v>25.139199999998276</v>
      </c>
      <c r="BM4458" s="147">
        <f t="shared" si="574"/>
        <v>7.1686426910122958E-4</v>
      </c>
      <c r="BN4458" s="130">
        <f t="shared" si="575"/>
        <v>1.8724616623051575E-6</v>
      </c>
      <c r="BO4458" s="130">
        <f t="shared" si="571"/>
        <v>1.8724616623051575E-6</v>
      </c>
      <c r="BP4458" s="122" t="str">
        <f t="shared" si="572"/>
        <v/>
      </c>
    </row>
    <row r="4459" spans="63:68" ht="20.100000000000001" customHeight="1" x14ac:dyDescent="0.25">
      <c r="BK4459" s="130"/>
      <c r="BL4459" s="130">
        <f t="shared" si="573"/>
        <v>25.145599999998275</v>
      </c>
      <c r="BM4459" s="147">
        <f t="shared" si="574"/>
        <v>7.1499180743892442E-4</v>
      </c>
      <c r="BN4459" s="130">
        <f t="shared" si="575"/>
        <v>1.8676673698052662E-6</v>
      </c>
      <c r="BO4459" s="130">
        <f t="shared" si="571"/>
        <v>1.8676673698052662E-6</v>
      </c>
      <c r="BP4459" s="122" t="str">
        <f t="shared" si="572"/>
        <v/>
      </c>
    </row>
    <row r="4460" spans="63:68" ht="20.100000000000001" customHeight="1" x14ac:dyDescent="0.25">
      <c r="BK4460" s="130"/>
      <c r="BL4460" s="130">
        <f t="shared" si="573"/>
        <v>25.151999999998274</v>
      </c>
      <c r="BM4460" s="147">
        <f t="shared" si="574"/>
        <v>7.1312414006911916E-4</v>
      </c>
      <c r="BN4460" s="130">
        <f t="shared" si="575"/>
        <v>1.8628850511042804E-6</v>
      </c>
      <c r="BO4460" s="130">
        <f t="shared" si="571"/>
        <v>1.8628850511042804E-6</v>
      </c>
      <c r="BP4460" s="122" t="str">
        <f t="shared" si="572"/>
        <v/>
      </c>
    </row>
    <row r="4461" spans="63:68" ht="20.100000000000001" customHeight="1" x14ac:dyDescent="0.25">
      <c r="BK4461" s="130"/>
      <c r="BL4461" s="130">
        <f t="shared" si="573"/>
        <v>25.158399999998274</v>
      </c>
      <c r="BM4461" s="147">
        <f t="shared" si="574"/>
        <v>7.1126125501801488E-4</v>
      </c>
      <c r="BN4461" s="130">
        <f t="shared" si="575"/>
        <v>1.8581146772409917E-6</v>
      </c>
      <c r="BO4461" s="130">
        <f t="shared" si="571"/>
        <v>1.8581146772409917E-6</v>
      </c>
      <c r="BP4461" s="122" t="str">
        <f t="shared" si="572"/>
        <v/>
      </c>
    </row>
    <row r="4462" spans="63:68" ht="20.100000000000001" customHeight="1" x14ac:dyDescent="0.25">
      <c r="BK4462" s="130"/>
      <c r="BL4462" s="130">
        <f t="shared" si="573"/>
        <v>25.164799999998273</v>
      </c>
      <c r="BM4462" s="147">
        <f t="shared" si="574"/>
        <v>7.0940314034077388E-4</v>
      </c>
      <c r="BN4462" s="130">
        <f t="shared" si="575"/>
        <v>1.8533562193234722E-6</v>
      </c>
      <c r="BO4462" s="130">
        <f t="shared" si="571"/>
        <v>1.8533562193234722E-6</v>
      </c>
      <c r="BP4462" s="122" t="str">
        <f t="shared" si="572"/>
        <v/>
      </c>
    </row>
    <row r="4463" spans="63:68" ht="20.100000000000001" customHeight="1" x14ac:dyDescent="0.25">
      <c r="BK4463" s="130"/>
      <c r="BL4463" s="130">
        <f t="shared" si="573"/>
        <v>25.171199999998272</v>
      </c>
      <c r="BM4463" s="147">
        <f t="shared" si="574"/>
        <v>7.0754978412145041E-4</v>
      </c>
      <c r="BN4463" s="130">
        <f t="shared" si="575"/>
        <v>1.8486096485267976E-6</v>
      </c>
      <c r="BO4463" s="130">
        <f t="shared" si="571"/>
        <v>1.8486096485267976E-6</v>
      </c>
      <c r="BP4463" s="122" t="str">
        <f t="shared" si="572"/>
        <v/>
      </c>
    </row>
    <row r="4464" spans="63:68" ht="20.100000000000001" customHeight="1" x14ac:dyDescent="0.25">
      <c r="BK4464" s="130"/>
      <c r="BL4464" s="130">
        <f t="shared" si="573"/>
        <v>25.177599999998272</v>
      </c>
      <c r="BM4464" s="147">
        <f t="shared" si="574"/>
        <v>7.0570117447292361E-4</v>
      </c>
      <c r="BN4464" s="130">
        <f t="shared" si="575"/>
        <v>1.8438749360891443E-6</v>
      </c>
      <c r="BO4464" s="130">
        <f t="shared" si="571"/>
        <v>1.8438749360891443E-6</v>
      </c>
      <c r="BP4464" s="122" t="str">
        <f t="shared" si="572"/>
        <v/>
      </c>
    </row>
    <row r="4465" spans="63:68" ht="20.100000000000001" customHeight="1" x14ac:dyDescent="0.25">
      <c r="BK4465" s="130"/>
      <c r="BL4465" s="130">
        <f t="shared" si="573"/>
        <v>25.183999999998271</v>
      </c>
      <c r="BM4465" s="147">
        <f t="shared" si="574"/>
        <v>7.0385729953683447E-4</v>
      </c>
      <c r="BN4465" s="130">
        <f t="shared" si="575"/>
        <v>1.839152053317427E-6</v>
      </c>
      <c r="BO4465" s="130">
        <f t="shared" si="571"/>
        <v>1.839152053317427E-6</v>
      </c>
      <c r="BP4465" s="122" t="str">
        <f t="shared" si="572"/>
        <v/>
      </c>
    </row>
    <row r="4466" spans="63:68" ht="20.100000000000001" customHeight="1" x14ac:dyDescent="0.25">
      <c r="BK4466" s="130"/>
      <c r="BL4466" s="130">
        <f t="shared" si="573"/>
        <v>25.19039999999827</v>
      </c>
      <c r="BM4466" s="147">
        <f t="shared" si="574"/>
        <v>7.0201814748351704E-4</v>
      </c>
      <c r="BN4466" s="130">
        <f t="shared" si="575"/>
        <v>1.834440971588058E-6</v>
      </c>
      <c r="BO4466" s="130">
        <f t="shared" si="571"/>
        <v>1.834440971588058E-6</v>
      </c>
      <c r="BP4466" s="122" t="str">
        <f t="shared" si="572"/>
        <v/>
      </c>
    </row>
    <row r="4467" spans="63:68" ht="20.100000000000001" customHeight="1" x14ac:dyDescent="0.25">
      <c r="BK4467" s="130"/>
      <c r="BL4467" s="130">
        <f t="shared" si="573"/>
        <v>25.196799999998269</v>
      </c>
      <c r="BM4467" s="147">
        <f t="shared" si="574"/>
        <v>7.0018370651192899E-4</v>
      </c>
      <c r="BN4467" s="130">
        <f t="shared" si="575"/>
        <v>1.8297416623389235E-6</v>
      </c>
      <c r="BO4467" s="130">
        <f t="shared" si="571"/>
        <v>1.8297416623389235E-6</v>
      </c>
      <c r="BP4467" s="122" t="str">
        <f t="shared" si="572"/>
        <v/>
      </c>
    </row>
    <row r="4468" spans="63:68" ht="20.100000000000001" customHeight="1" x14ac:dyDescent="0.25">
      <c r="BK4468" s="130"/>
      <c r="BL4468" s="130">
        <f t="shared" si="573"/>
        <v>25.203199999998269</v>
      </c>
      <c r="BM4468" s="147">
        <f t="shared" si="574"/>
        <v>6.9835396484959006E-4</v>
      </c>
      <c r="BN4468" s="130">
        <f t="shared" si="575"/>
        <v>1.825054097077082E-6</v>
      </c>
      <c r="BO4468" s="130">
        <f t="shared" si="571"/>
        <v>1.825054097077082E-6</v>
      </c>
      <c r="BP4468" s="122" t="str">
        <f t="shared" si="572"/>
        <v/>
      </c>
    </row>
    <row r="4469" spans="63:68" ht="20.100000000000001" customHeight="1" x14ac:dyDescent="0.25">
      <c r="BK4469" s="130"/>
      <c r="BL4469" s="130">
        <f t="shared" si="573"/>
        <v>25.209599999998268</v>
      </c>
      <c r="BM4469" s="147">
        <f t="shared" si="574"/>
        <v>6.9652891075251298E-4</v>
      </c>
      <c r="BN4469" s="130">
        <f t="shared" si="575"/>
        <v>1.8203782473746443E-6</v>
      </c>
      <c r="BO4469" s="130">
        <f t="shared" si="571"/>
        <v>1.8203782473746443E-6</v>
      </c>
      <c r="BP4469" s="122" t="str">
        <f t="shared" si="572"/>
        <v/>
      </c>
    </row>
    <row r="4470" spans="63:68" ht="20.100000000000001" customHeight="1" x14ac:dyDescent="0.25">
      <c r="BK4470" s="130"/>
      <c r="BL4470" s="130">
        <f t="shared" si="573"/>
        <v>25.215999999998267</v>
      </c>
      <c r="BM4470" s="147">
        <f t="shared" si="574"/>
        <v>6.9470853250513834E-4</v>
      </c>
      <c r="BN4470" s="130">
        <f t="shared" si="575"/>
        <v>1.8157140848675804E-6</v>
      </c>
      <c r="BO4470" s="130">
        <f t="shared" si="571"/>
        <v>1.8157140848675804E-6</v>
      </c>
      <c r="BP4470" s="122" t="str">
        <f t="shared" si="572"/>
        <v/>
      </c>
    </row>
    <row r="4471" spans="63:68" ht="20.100000000000001" customHeight="1" x14ac:dyDescent="0.25">
      <c r="BK4471" s="130"/>
      <c r="BL4471" s="130">
        <f t="shared" si="573"/>
        <v>25.222399999998267</v>
      </c>
      <c r="BM4471" s="147">
        <f t="shared" si="574"/>
        <v>6.9289281842027076E-4</v>
      </c>
      <c r="BN4471" s="130">
        <f t="shared" si="575"/>
        <v>1.8110615812635261E-6</v>
      </c>
      <c r="BO4471" s="130">
        <f t="shared" si="571"/>
        <v>1.8110615812635261E-6</v>
      </c>
      <c r="BP4471" s="122" t="str">
        <f t="shared" si="572"/>
        <v/>
      </c>
    </row>
    <row r="4472" spans="63:68" ht="20.100000000000001" customHeight="1" x14ac:dyDescent="0.25">
      <c r="BK4472" s="130"/>
      <c r="BL4472" s="130">
        <f t="shared" si="573"/>
        <v>25.228799999998266</v>
      </c>
      <c r="BM4472" s="147">
        <f t="shared" si="574"/>
        <v>6.9108175683900723E-4</v>
      </c>
      <c r="BN4472" s="130">
        <f t="shared" si="575"/>
        <v>1.8064207083310496E-6</v>
      </c>
      <c r="BO4472" s="130">
        <f t="shared" si="571"/>
        <v>1.8064207083310496E-6</v>
      </c>
      <c r="BP4472" s="122" t="str">
        <f t="shared" si="572"/>
        <v/>
      </c>
    </row>
    <row r="4473" spans="63:68" ht="20.100000000000001" customHeight="1" x14ac:dyDescent="0.25">
      <c r="BK4473" s="130"/>
      <c r="BL4473" s="130">
        <f t="shared" si="573"/>
        <v>25.235199999998265</v>
      </c>
      <c r="BM4473" s="147">
        <f t="shared" si="574"/>
        <v>6.8927533613067618E-4</v>
      </c>
      <c r="BN4473" s="130">
        <f t="shared" si="575"/>
        <v>1.8017914379019279E-6</v>
      </c>
      <c r="BO4473" s="130">
        <f t="shared" si="571"/>
        <v>1.8017914379019279E-6</v>
      </c>
      <c r="BP4473" s="122" t="str">
        <f t="shared" si="572"/>
        <v/>
      </c>
    </row>
    <row r="4474" spans="63:68" ht="20.100000000000001" customHeight="1" x14ac:dyDescent="0.25">
      <c r="BK4474" s="130"/>
      <c r="BL4474" s="130">
        <f t="shared" si="573"/>
        <v>25.241599999998265</v>
      </c>
      <c r="BM4474" s="147">
        <f t="shared" si="574"/>
        <v>6.8747354469277425E-4</v>
      </c>
      <c r="BN4474" s="130">
        <f t="shared" si="575"/>
        <v>1.7971737418797122E-6</v>
      </c>
      <c r="BO4474" s="130">
        <f t="shared" si="571"/>
        <v>1.7971737418797122E-6</v>
      </c>
      <c r="BP4474" s="122" t="str">
        <f t="shared" si="572"/>
        <v/>
      </c>
    </row>
    <row r="4475" spans="63:68" ht="20.100000000000001" customHeight="1" x14ac:dyDescent="0.25">
      <c r="BK4475" s="130"/>
      <c r="BL4475" s="130">
        <f t="shared" si="573"/>
        <v>25.247999999998264</v>
      </c>
      <c r="BM4475" s="147">
        <f t="shared" si="574"/>
        <v>6.8567637095089454E-4</v>
      </c>
      <c r="BN4475" s="130">
        <f t="shared" si="575"/>
        <v>1.7925675922308374E-6</v>
      </c>
      <c r="BO4475" s="130">
        <f t="shared" si="571"/>
        <v>1.7925675922308374E-6</v>
      </c>
      <c r="BP4475" s="122" t="str">
        <f t="shared" si="572"/>
        <v/>
      </c>
    </row>
    <row r="4476" spans="63:68" ht="20.100000000000001" customHeight="1" x14ac:dyDescent="0.25">
      <c r="BK4476" s="130"/>
      <c r="BL4476" s="130">
        <f t="shared" si="573"/>
        <v>25.254399999998263</v>
      </c>
      <c r="BM4476" s="147">
        <f t="shared" si="574"/>
        <v>6.838838033586637E-4</v>
      </c>
      <c r="BN4476" s="130">
        <f t="shared" si="575"/>
        <v>1.7879729609821286E-6</v>
      </c>
      <c r="BO4476" s="130">
        <f t="shared" si="571"/>
        <v>1.7879729609821286E-6</v>
      </c>
      <c r="BP4476" s="122" t="str">
        <f t="shared" si="572"/>
        <v/>
      </c>
    </row>
    <row r="4477" spans="63:68" ht="20.100000000000001" customHeight="1" x14ac:dyDescent="0.25">
      <c r="BK4477" s="130"/>
      <c r="BL4477" s="130">
        <f t="shared" si="573"/>
        <v>25.260799999998262</v>
      </c>
      <c r="BM4477" s="147">
        <f t="shared" si="574"/>
        <v>6.8209583039768157E-4</v>
      </c>
      <c r="BN4477" s="130">
        <f t="shared" si="575"/>
        <v>1.783389820233486E-6</v>
      </c>
      <c r="BO4477" s="130">
        <f t="shared" si="571"/>
        <v>1.783389820233486E-6</v>
      </c>
      <c r="BP4477" s="122" t="str">
        <f t="shared" si="572"/>
        <v/>
      </c>
    </row>
    <row r="4478" spans="63:68" ht="20.100000000000001" customHeight="1" x14ac:dyDescent="0.25">
      <c r="BK4478" s="130"/>
      <c r="BL4478" s="130">
        <f t="shared" si="573"/>
        <v>25.267199999998262</v>
      </c>
      <c r="BM4478" s="147">
        <f t="shared" si="574"/>
        <v>6.8031244057744809E-4</v>
      </c>
      <c r="BN4478" s="130">
        <f t="shared" si="575"/>
        <v>1.7788181421414051E-6</v>
      </c>
      <c r="BO4478" s="130">
        <f t="shared" si="571"/>
        <v>1.7788181421414051E-6</v>
      </c>
      <c r="BP4478" s="122" t="str">
        <f t="shared" si="572"/>
        <v/>
      </c>
    </row>
    <row r="4479" spans="63:68" ht="20.100000000000001" customHeight="1" x14ac:dyDescent="0.25">
      <c r="BK4479" s="130"/>
      <c r="BL4479" s="130">
        <f t="shared" si="573"/>
        <v>25.273599999998261</v>
      </c>
      <c r="BM4479" s="147">
        <f t="shared" si="574"/>
        <v>6.7853362243530668E-4</v>
      </c>
      <c r="BN4479" s="130">
        <f t="shared" si="575"/>
        <v>1.7742578989331801E-6</v>
      </c>
      <c r="BO4479" s="130">
        <f t="shared" si="571"/>
        <v>1.7742578989331801E-6</v>
      </c>
      <c r="BP4479" s="122" t="str">
        <f t="shared" si="572"/>
        <v/>
      </c>
    </row>
    <row r="4480" spans="63:68" ht="20.100000000000001" customHeight="1" x14ac:dyDescent="0.25">
      <c r="BK4480" s="130"/>
      <c r="BL4480" s="130">
        <f t="shared" si="573"/>
        <v>25.27999999999826</v>
      </c>
      <c r="BM4480" s="147">
        <f t="shared" si="574"/>
        <v>6.767593645363735E-4</v>
      </c>
      <c r="BN4480" s="130">
        <f t="shared" si="575"/>
        <v>1.7697090628963864E-6</v>
      </c>
      <c r="BO4480" s="130">
        <f t="shared" si="571"/>
        <v>1.7697090628963864E-6</v>
      </c>
      <c r="BP4480" s="122" t="str">
        <f t="shared" si="572"/>
        <v/>
      </c>
    </row>
    <row r="4481" spans="63:68" ht="20.100000000000001" customHeight="1" x14ac:dyDescent="0.25">
      <c r="BK4481" s="130"/>
      <c r="BL4481" s="130">
        <f t="shared" si="573"/>
        <v>25.28639999999826</v>
      </c>
      <c r="BM4481" s="147">
        <f t="shared" si="574"/>
        <v>6.7498965547347712E-4</v>
      </c>
      <c r="BN4481" s="130">
        <f t="shared" si="575"/>
        <v>1.7651716063880971E-6</v>
      </c>
      <c r="BO4481" s="130">
        <f t="shared" si="571"/>
        <v>1.7651716063880971E-6</v>
      </c>
      <c r="BP4481" s="122" t="str">
        <f t="shared" si="572"/>
        <v/>
      </c>
    </row>
    <row r="4482" spans="63:68" ht="20.100000000000001" customHeight="1" x14ac:dyDescent="0.25">
      <c r="BK4482" s="130"/>
      <c r="BL4482" s="130">
        <f t="shared" si="573"/>
        <v>25.292799999998259</v>
      </c>
      <c r="BM4482" s="147">
        <f t="shared" si="574"/>
        <v>6.7322448386708902E-4</v>
      </c>
      <c r="BN4482" s="130">
        <f t="shared" si="575"/>
        <v>1.760645501822089E-6</v>
      </c>
      <c r="BO4482" s="130">
        <f t="shared" si="571"/>
        <v>1.760645501822089E-6</v>
      </c>
      <c r="BP4482" s="122" t="str">
        <f t="shared" si="572"/>
        <v/>
      </c>
    </row>
    <row r="4483" spans="63:68" ht="20.100000000000001" customHeight="1" x14ac:dyDescent="0.25">
      <c r="BK4483" s="130"/>
      <c r="BL4483" s="130">
        <f t="shared" si="573"/>
        <v>25.299199999998258</v>
      </c>
      <c r="BM4483" s="147">
        <f t="shared" si="574"/>
        <v>6.7146383836526693E-4</v>
      </c>
      <c r="BN4483" s="130">
        <f t="shared" si="575"/>
        <v>1.7561307216822867E-6</v>
      </c>
      <c r="BO4483" s="130">
        <f t="shared" si="571"/>
        <v>1.7561307216822867E-6</v>
      </c>
      <c r="BP4483" s="122" t="str">
        <f t="shared" si="572"/>
        <v/>
      </c>
    </row>
    <row r="4484" spans="63:68" ht="20.100000000000001" customHeight="1" x14ac:dyDescent="0.25">
      <c r="BK4484" s="130"/>
      <c r="BL4484" s="130">
        <f t="shared" si="573"/>
        <v>25.305599999998257</v>
      </c>
      <c r="BM4484" s="147">
        <f t="shared" si="574"/>
        <v>6.6970770764358464E-4</v>
      </c>
      <c r="BN4484" s="130">
        <f t="shared" si="575"/>
        <v>1.7516272385170164E-6</v>
      </c>
      <c r="BO4484" s="130">
        <f t="shared" si="571"/>
        <v>1.7516272385170164E-6</v>
      </c>
      <c r="BP4484" s="122" t="str">
        <f t="shared" si="572"/>
        <v/>
      </c>
    </row>
    <row r="4485" spans="63:68" ht="20.100000000000001" customHeight="1" x14ac:dyDescent="0.25">
      <c r="BK4485" s="130"/>
      <c r="BL4485" s="130">
        <f t="shared" si="573"/>
        <v>25.311999999998257</v>
      </c>
      <c r="BM4485" s="147">
        <f t="shared" si="574"/>
        <v>6.6795608040506763E-4</v>
      </c>
      <c r="BN4485" s="130">
        <f t="shared" si="575"/>
        <v>1.7471350249307661E-6</v>
      </c>
      <c r="BO4485" s="130">
        <f t="shared" si="571"/>
        <v>1.7471350249307661E-6</v>
      </c>
      <c r="BP4485" s="122" t="str">
        <f t="shared" si="572"/>
        <v/>
      </c>
    </row>
    <row r="4486" spans="63:68" ht="20.100000000000001" customHeight="1" x14ac:dyDescent="0.25">
      <c r="BK4486" s="130"/>
      <c r="BL4486" s="130">
        <f t="shared" si="573"/>
        <v>25.318399999998256</v>
      </c>
      <c r="BM4486" s="147">
        <f t="shared" si="574"/>
        <v>6.6620894538013686E-4</v>
      </c>
      <c r="BN4486" s="130">
        <f t="shared" si="575"/>
        <v>1.7426540536020748E-6</v>
      </c>
      <c r="BO4486" s="130">
        <f t="shared" si="571"/>
        <v>1.7426540536020748E-6</v>
      </c>
      <c r="BP4486" s="122" t="str">
        <f t="shared" si="572"/>
        <v/>
      </c>
    </row>
    <row r="4487" spans="63:68" ht="20.100000000000001" customHeight="1" x14ac:dyDescent="0.25">
      <c r="BK4487" s="130"/>
      <c r="BL4487" s="130">
        <f t="shared" si="573"/>
        <v>25.324799999998255</v>
      </c>
      <c r="BM4487" s="147">
        <f t="shared" si="574"/>
        <v>6.6446629132653479E-4</v>
      </c>
      <c r="BN4487" s="130">
        <f t="shared" si="575"/>
        <v>1.7381842972658598E-6</v>
      </c>
      <c r="BO4487" s="130">
        <f t="shared" si="571"/>
        <v>1.7381842972658598E-6</v>
      </c>
      <c r="BP4487" s="122" t="str">
        <f t="shared" si="572"/>
        <v/>
      </c>
    </row>
    <row r="4488" spans="63:68" ht="20.100000000000001" customHeight="1" x14ac:dyDescent="0.25">
      <c r="BK4488" s="130"/>
      <c r="BL4488" s="130">
        <f t="shared" si="573"/>
        <v>25.331199999998255</v>
      </c>
      <c r="BM4488" s="147">
        <f t="shared" si="574"/>
        <v>6.6272810702926893E-4</v>
      </c>
      <c r="BN4488" s="130">
        <f t="shared" si="575"/>
        <v>1.7337257287206812E-6</v>
      </c>
      <c r="BO4488" s="130">
        <f t="shared" si="571"/>
        <v>1.7337257287206812E-6</v>
      </c>
      <c r="BP4488" s="122" t="str">
        <f t="shared" si="572"/>
        <v/>
      </c>
    </row>
    <row r="4489" spans="63:68" ht="20.100000000000001" customHeight="1" x14ac:dyDescent="0.25">
      <c r="BK4489" s="130"/>
      <c r="BL4489" s="130">
        <f t="shared" si="573"/>
        <v>25.337599999998254</v>
      </c>
      <c r="BM4489" s="147">
        <f t="shared" si="574"/>
        <v>6.6099438130054824E-4</v>
      </c>
      <c r="BN4489" s="130">
        <f t="shared" si="575"/>
        <v>1.7292783208329703E-6</v>
      </c>
      <c r="BO4489" s="130">
        <f t="shared" si="571"/>
        <v>1.7292783208329703E-6</v>
      </c>
      <c r="BP4489" s="122" t="str">
        <f t="shared" si="572"/>
        <v/>
      </c>
    </row>
    <row r="4490" spans="63:68" ht="20.100000000000001" customHeight="1" x14ac:dyDescent="0.25">
      <c r="BK4490" s="130"/>
      <c r="BL4490" s="130">
        <f t="shared" si="573"/>
        <v>25.343999999998253</v>
      </c>
      <c r="BM4490" s="147">
        <f t="shared" si="574"/>
        <v>6.5926510297971527E-4</v>
      </c>
      <c r="BN4490" s="130">
        <f t="shared" si="575"/>
        <v>1.7248420465264041E-6</v>
      </c>
      <c r="BO4490" s="130">
        <f t="shared" si="571"/>
        <v>1.7248420465264041E-6</v>
      </c>
      <c r="BP4490" s="122" t="str">
        <f t="shared" si="572"/>
        <v/>
      </c>
    </row>
    <row r="4491" spans="63:68" ht="20.100000000000001" customHeight="1" x14ac:dyDescent="0.25">
      <c r="BK4491" s="130"/>
      <c r="BL4491" s="130">
        <f t="shared" si="573"/>
        <v>25.350399999998253</v>
      </c>
      <c r="BM4491" s="147">
        <f t="shared" si="574"/>
        <v>6.5754026093318887E-4</v>
      </c>
      <c r="BN4491" s="130">
        <f t="shared" si="575"/>
        <v>1.7204168787945907E-6</v>
      </c>
      <c r="BO4491" s="130">
        <f t="shared" si="571"/>
        <v>1.7204168787945907E-6</v>
      </c>
      <c r="BP4491" s="122" t="str">
        <f t="shared" si="572"/>
        <v/>
      </c>
    </row>
    <row r="4492" spans="63:68" ht="20.100000000000001" customHeight="1" x14ac:dyDescent="0.25">
      <c r="BK4492" s="130"/>
      <c r="BL4492" s="130">
        <f t="shared" si="573"/>
        <v>25.356799999998252</v>
      </c>
      <c r="BM4492" s="147">
        <f t="shared" si="574"/>
        <v>6.5581984405439428E-4</v>
      </c>
      <c r="BN4492" s="130">
        <f t="shared" si="575"/>
        <v>1.7160027906855651E-6</v>
      </c>
      <c r="BO4492" s="130">
        <f t="shared" si="571"/>
        <v>1.7160027906855651E-6</v>
      </c>
      <c r="BP4492" s="122" t="str">
        <f t="shared" si="572"/>
        <v/>
      </c>
    </row>
    <row r="4493" spans="63:68" ht="20.100000000000001" customHeight="1" x14ac:dyDescent="0.25">
      <c r="BK4493" s="130"/>
      <c r="BL4493" s="130">
        <f t="shared" si="573"/>
        <v>25.363199999998251</v>
      </c>
      <c r="BM4493" s="147">
        <f t="shared" si="574"/>
        <v>6.5410384126370871E-4</v>
      </c>
      <c r="BN4493" s="130">
        <f t="shared" si="575"/>
        <v>1.7115997553169681E-6</v>
      </c>
      <c r="BO4493" s="130">
        <f t="shared" si="571"/>
        <v>1.7115997553169681E-6</v>
      </c>
      <c r="BP4493" s="122" t="str">
        <f t="shared" si="572"/>
        <v/>
      </c>
    </row>
    <row r="4494" spans="63:68" ht="20.100000000000001" customHeight="1" x14ac:dyDescent="0.25">
      <c r="BK4494" s="130"/>
      <c r="BL4494" s="130">
        <f t="shared" si="573"/>
        <v>25.36959999999825</v>
      </c>
      <c r="BM4494" s="147">
        <f t="shared" si="574"/>
        <v>6.5239224150839175E-4</v>
      </c>
      <c r="BN4494" s="130">
        <f t="shared" si="575"/>
        <v>1.7072077458652043E-6</v>
      </c>
      <c r="BO4494" s="130">
        <f t="shared" si="571"/>
        <v>1.7072077458652043E-6</v>
      </c>
      <c r="BP4494" s="122" t="str">
        <f t="shared" si="572"/>
        <v/>
      </c>
    </row>
    <row r="4495" spans="63:68" ht="20.100000000000001" customHeight="1" x14ac:dyDescent="0.25">
      <c r="BK4495" s="130"/>
      <c r="BL4495" s="130">
        <f t="shared" si="573"/>
        <v>25.37599999999825</v>
      </c>
      <c r="BM4495" s="147">
        <f t="shared" si="574"/>
        <v>6.5068503376252654E-4</v>
      </c>
      <c r="BN4495" s="130">
        <f t="shared" si="575"/>
        <v>1.7028267355714052E-6</v>
      </c>
      <c r="BO4495" s="130">
        <f t="shared" si="571"/>
        <v>1.7028267355714052E-6</v>
      </c>
      <c r="BP4495" s="122" t="str">
        <f t="shared" si="572"/>
        <v/>
      </c>
    </row>
    <row r="4496" spans="63:68" ht="20.100000000000001" customHeight="1" x14ac:dyDescent="0.25">
      <c r="BK4496" s="130"/>
      <c r="BL4496" s="130">
        <f t="shared" si="573"/>
        <v>25.382399999998249</v>
      </c>
      <c r="BM4496" s="147">
        <f t="shared" si="574"/>
        <v>6.4898220702695514E-4</v>
      </c>
      <c r="BN4496" s="130">
        <f t="shared" si="575"/>
        <v>1.6984566977362248E-6</v>
      </c>
      <c r="BO4496" s="130">
        <f t="shared" si="571"/>
        <v>1.6984566977362248E-6</v>
      </c>
      <c r="BP4496" s="122" t="str">
        <f t="shared" si="572"/>
        <v/>
      </c>
    </row>
    <row r="4497" spans="63:68" ht="20.100000000000001" customHeight="1" x14ac:dyDescent="0.25">
      <c r="BK4497" s="130"/>
      <c r="BL4497" s="130">
        <f t="shared" si="573"/>
        <v>25.388799999998248</v>
      </c>
      <c r="BM4497" s="147">
        <f t="shared" si="574"/>
        <v>6.4728375032921891E-4</v>
      </c>
      <c r="BN4497" s="130">
        <f t="shared" si="575"/>
        <v>1.6940976057269958E-6</v>
      </c>
      <c r="BO4497" s="130">
        <f t="shared" si="571"/>
        <v>1.6940976057269958E-6</v>
      </c>
      <c r="BP4497" s="122" t="str">
        <f t="shared" si="572"/>
        <v/>
      </c>
    </row>
    <row r="4498" spans="63:68" ht="20.100000000000001" customHeight="1" x14ac:dyDescent="0.25">
      <c r="BK4498" s="130"/>
      <c r="BL4498" s="130">
        <f t="shared" si="573"/>
        <v>25.395199999998248</v>
      </c>
      <c r="BM4498" s="147">
        <f t="shared" si="574"/>
        <v>6.4558965272349192E-4</v>
      </c>
      <c r="BN4498" s="130">
        <f t="shared" si="575"/>
        <v>1.6897494329665618E-6</v>
      </c>
      <c r="BO4498" s="130">
        <f t="shared" ref="BO4498:BO4561" si="576">IF(BM4498&lt;(1-$BK$534),BN4498,"")</f>
        <v>1.6897494329665618E-6</v>
      </c>
      <c r="BP4498" s="122" t="str">
        <f t="shared" ref="BP4498:BP4561" si="577">IF(BM4498&lt;(1-$BK$540),BN4498,"")</f>
        <v/>
      </c>
    </row>
    <row r="4499" spans="63:68" ht="20.100000000000001" customHeight="1" x14ac:dyDescent="0.25">
      <c r="BK4499" s="130"/>
      <c r="BL4499" s="130">
        <f t="shared" ref="BL4499:BL4562" si="578">BL4498+$BO$526</f>
        <v>25.401599999998247</v>
      </c>
      <c r="BM4499" s="147">
        <f t="shared" ref="BM4499:BM4562" si="579">_xlfn.CHISQ.DIST.RT(BL4499,7)</f>
        <v>6.4389990329052535E-4</v>
      </c>
      <c r="BN4499" s="130">
        <f t="shared" ref="BN4499:BN4562" si="580">BM4499-BM4500</f>
        <v>1.6854121529445536E-6</v>
      </c>
      <c r="BO4499" s="130">
        <f t="shared" si="576"/>
        <v>1.6854121529445536E-6</v>
      </c>
      <c r="BP4499" s="122" t="str">
        <f t="shared" si="577"/>
        <v/>
      </c>
    </row>
    <row r="4500" spans="63:68" ht="20.100000000000001" customHeight="1" x14ac:dyDescent="0.25">
      <c r="BK4500" s="130"/>
      <c r="BL4500" s="130">
        <f t="shared" si="578"/>
        <v>25.407999999998246</v>
      </c>
      <c r="BM4500" s="147">
        <f t="shared" si="579"/>
        <v>6.422144911375808E-4</v>
      </c>
      <c r="BN4500" s="130">
        <f t="shared" si="580"/>
        <v>1.68108573921316E-6</v>
      </c>
      <c r="BO4500" s="130">
        <f t="shared" si="576"/>
        <v>1.68108573921316E-6</v>
      </c>
      <c r="BP4500" s="122" t="str">
        <f t="shared" si="577"/>
        <v/>
      </c>
    </row>
    <row r="4501" spans="63:68" ht="20.100000000000001" customHeight="1" x14ac:dyDescent="0.25">
      <c r="BK4501" s="130"/>
      <c r="BL4501" s="130">
        <f t="shared" si="578"/>
        <v>25.414399999998246</v>
      </c>
      <c r="BM4501" s="147">
        <f t="shared" si="579"/>
        <v>6.4053340539836764E-4</v>
      </c>
      <c r="BN4501" s="130">
        <f t="shared" si="580"/>
        <v>1.6767701653802982E-6</v>
      </c>
      <c r="BO4501" s="130">
        <f t="shared" si="576"/>
        <v>1.6767701653802982E-6</v>
      </c>
      <c r="BP4501" s="122" t="str">
        <f t="shared" si="577"/>
        <v/>
      </c>
    </row>
    <row r="4502" spans="63:68" ht="20.100000000000001" customHeight="1" x14ac:dyDescent="0.25">
      <c r="BK4502" s="130"/>
      <c r="BL4502" s="130">
        <f t="shared" si="578"/>
        <v>25.420799999998245</v>
      </c>
      <c r="BM4502" s="147">
        <f t="shared" si="579"/>
        <v>6.3885663523298734E-4</v>
      </c>
      <c r="BN4502" s="130">
        <f t="shared" si="580"/>
        <v>1.6724654051207804E-6</v>
      </c>
      <c r="BO4502" s="130">
        <f t="shared" si="576"/>
        <v>1.6724654051207804E-6</v>
      </c>
      <c r="BP4502" s="122" t="str">
        <f t="shared" si="577"/>
        <v/>
      </c>
    </row>
    <row r="4503" spans="63:68" ht="20.100000000000001" customHeight="1" x14ac:dyDescent="0.25">
      <c r="BK4503" s="130"/>
      <c r="BL4503" s="130">
        <f t="shared" si="578"/>
        <v>25.427199999998244</v>
      </c>
      <c r="BM4503" s="147">
        <f t="shared" si="579"/>
        <v>6.3718416982786656E-4</v>
      </c>
      <c r="BN4503" s="130">
        <f t="shared" si="580"/>
        <v>1.6681714321699175E-6</v>
      </c>
      <c r="BO4503" s="130">
        <f t="shared" si="576"/>
        <v>1.6681714321699175E-6</v>
      </c>
      <c r="BP4503" s="122" t="str">
        <f t="shared" si="577"/>
        <v/>
      </c>
    </row>
    <row r="4504" spans="63:68" ht="20.100000000000001" customHeight="1" x14ac:dyDescent="0.25">
      <c r="BK4504" s="130"/>
      <c r="BL4504" s="130">
        <f t="shared" si="578"/>
        <v>25.433599999998243</v>
      </c>
      <c r="BM4504" s="147">
        <f t="shared" si="579"/>
        <v>6.3551599839569665E-4</v>
      </c>
      <c r="BN4504" s="130">
        <f t="shared" si="580"/>
        <v>1.6638882203221092E-6</v>
      </c>
      <c r="BO4504" s="130">
        <f t="shared" si="576"/>
        <v>1.6638882203221092E-6</v>
      </c>
      <c r="BP4504" s="122" t="str">
        <f t="shared" si="577"/>
        <v/>
      </c>
    </row>
    <row r="4505" spans="63:68" ht="20.100000000000001" customHeight="1" x14ac:dyDescent="0.25">
      <c r="BK4505" s="130"/>
      <c r="BL4505" s="130">
        <f t="shared" si="578"/>
        <v>25.439999999998243</v>
      </c>
      <c r="BM4505" s="147">
        <f t="shared" si="579"/>
        <v>6.3385211017537454E-4</v>
      </c>
      <c r="BN4505" s="130">
        <f t="shared" si="580"/>
        <v>1.6596157434322538E-6</v>
      </c>
      <c r="BO4505" s="130">
        <f t="shared" si="576"/>
        <v>1.6596157434322538E-6</v>
      </c>
      <c r="BP4505" s="122" t="str">
        <f t="shared" si="577"/>
        <v/>
      </c>
    </row>
    <row r="4506" spans="63:68" ht="20.100000000000001" customHeight="1" x14ac:dyDescent="0.25">
      <c r="BK4506" s="130"/>
      <c r="BL4506" s="130">
        <f t="shared" si="578"/>
        <v>25.446399999998242</v>
      </c>
      <c r="BM4506" s="147">
        <f t="shared" si="579"/>
        <v>6.3219249443194228E-4</v>
      </c>
      <c r="BN4506" s="130">
        <f t="shared" si="580"/>
        <v>1.655353975422145E-6</v>
      </c>
      <c r="BO4506" s="130">
        <f t="shared" si="576"/>
        <v>1.655353975422145E-6</v>
      </c>
      <c r="BP4506" s="122" t="str">
        <f t="shared" si="577"/>
        <v/>
      </c>
    </row>
    <row r="4507" spans="63:68" ht="20.100000000000001" customHeight="1" x14ac:dyDescent="0.25">
      <c r="BK4507" s="130"/>
      <c r="BL4507" s="130">
        <f t="shared" si="578"/>
        <v>25.452799999998241</v>
      </c>
      <c r="BM4507" s="147">
        <f t="shared" si="579"/>
        <v>6.3053714045652014E-4</v>
      </c>
      <c r="BN4507" s="130">
        <f t="shared" si="580"/>
        <v>1.6511028902660516E-6</v>
      </c>
      <c r="BO4507" s="130">
        <f t="shared" si="576"/>
        <v>1.6511028902660516E-6</v>
      </c>
      <c r="BP4507" s="122" t="str">
        <f t="shared" si="577"/>
        <v/>
      </c>
    </row>
    <row r="4508" spans="63:68" ht="20.100000000000001" customHeight="1" x14ac:dyDescent="0.25">
      <c r="BK4508" s="130"/>
      <c r="BL4508" s="130">
        <f t="shared" si="578"/>
        <v>25.459199999998241</v>
      </c>
      <c r="BM4508" s="147">
        <f t="shared" si="579"/>
        <v>6.2888603756625409E-4</v>
      </c>
      <c r="BN4508" s="130">
        <f t="shared" si="580"/>
        <v>1.64686246200568E-6</v>
      </c>
      <c r="BO4508" s="130">
        <f t="shared" si="576"/>
        <v>1.64686246200568E-6</v>
      </c>
      <c r="BP4508" s="122" t="str">
        <f t="shared" si="577"/>
        <v/>
      </c>
    </row>
    <row r="4509" spans="63:68" ht="20.100000000000001" customHeight="1" x14ac:dyDescent="0.25">
      <c r="BK4509" s="130"/>
      <c r="BL4509" s="130">
        <f t="shared" si="578"/>
        <v>25.46559999999824</v>
      </c>
      <c r="BM4509" s="147">
        <f t="shared" si="579"/>
        <v>6.2723917510424841E-4</v>
      </c>
      <c r="BN4509" s="130">
        <f t="shared" si="580"/>
        <v>1.6426326647380309E-6</v>
      </c>
      <c r="BO4509" s="130">
        <f t="shared" si="576"/>
        <v>1.6426326647380309E-6</v>
      </c>
      <c r="BP4509" s="122" t="str">
        <f t="shared" si="577"/>
        <v/>
      </c>
    </row>
    <row r="4510" spans="63:68" ht="20.100000000000001" customHeight="1" x14ac:dyDescent="0.25">
      <c r="BK4510" s="130"/>
      <c r="BL4510" s="130">
        <f t="shared" si="578"/>
        <v>25.471999999998239</v>
      </c>
      <c r="BM4510" s="147">
        <f t="shared" si="579"/>
        <v>6.2559654243951037E-4</v>
      </c>
      <c r="BN4510" s="130">
        <f t="shared" si="580"/>
        <v>1.6384134726245064E-6</v>
      </c>
      <c r="BO4510" s="130">
        <f t="shared" si="576"/>
        <v>1.6384134726245064E-6</v>
      </c>
      <c r="BP4510" s="122" t="str">
        <f t="shared" si="577"/>
        <v/>
      </c>
    </row>
    <row r="4511" spans="63:68" ht="20.100000000000001" customHeight="1" x14ac:dyDescent="0.25">
      <c r="BK4511" s="130"/>
      <c r="BL4511" s="130">
        <f t="shared" si="578"/>
        <v>25.478399999998238</v>
      </c>
      <c r="BM4511" s="147">
        <f t="shared" si="579"/>
        <v>6.2395812896688587E-4</v>
      </c>
      <c r="BN4511" s="130">
        <f t="shared" si="580"/>
        <v>1.6342048598857063E-6</v>
      </c>
      <c r="BO4511" s="130">
        <f t="shared" si="576"/>
        <v>1.6342048598857063E-6</v>
      </c>
      <c r="BP4511" s="122" t="str">
        <f t="shared" si="577"/>
        <v/>
      </c>
    </row>
    <row r="4512" spans="63:68" ht="20.100000000000001" customHeight="1" x14ac:dyDescent="0.25">
      <c r="BK4512" s="130"/>
      <c r="BL4512" s="130">
        <f t="shared" si="578"/>
        <v>25.484799999998238</v>
      </c>
      <c r="BM4512" s="147">
        <f t="shared" si="579"/>
        <v>6.2232392410700016E-4</v>
      </c>
      <c r="BN4512" s="130">
        <f t="shared" si="580"/>
        <v>1.6300068008001265E-6</v>
      </c>
      <c r="BO4512" s="130">
        <f t="shared" si="576"/>
        <v>1.6300068008001265E-6</v>
      </c>
      <c r="BP4512" s="122" t="str">
        <f t="shared" si="577"/>
        <v/>
      </c>
    </row>
    <row r="4513" spans="63:68" ht="20.100000000000001" customHeight="1" x14ac:dyDescent="0.25">
      <c r="BK4513" s="130"/>
      <c r="BL4513" s="130">
        <f t="shared" si="578"/>
        <v>25.491199999998237</v>
      </c>
      <c r="BM4513" s="147">
        <f t="shared" si="579"/>
        <v>6.2069391730620004E-4</v>
      </c>
      <c r="BN4513" s="130">
        <f t="shared" si="580"/>
        <v>1.6258192697087134E-6</v>
      </c>
      <c r="BO4513" s="130">
        <f t="shared" si="576"/>
        <v>1.6258192697087134E-6</v>
      </c>
      <c r="BP4513" s="122" t="str">
        <f t="shared" si="577"/>
        <v/>
      </c>
    </row>
    <row r="4514" spans="63:68" ht="20.100000000000001" customHeight="1" x14ac:dyDescent="0.25">
      <c r="BK4514" s="130"/>
      <c r="BL4514" s="130">
        <f t="shared" si="578"/>
        <v>25.497599999998236</v>
      </c>
      <c r="BM4514" s="147">
        <f t="shared" si="579"/>
        <v>6.1906809803649132E-4</v>
      </c>
      <c r="BN4514" s="130">
        <f t="shared" si="580"/>
        <v>1.6216422410123693E-6</v>
      </c>
      <c r="BO4514" s="130">
        <f t="shared" si="576"/>
        <v>1.6216422410123693E-6</v>
      </c>
      <c r="BP4514" s="122" t="str">
        <f t="shared" si="577"/>
        <v/>
      </c>
    </row>
    <row r="4515" spans="63:68" ht="20.100000000000001" customHeight="1" x14ac:dyDescent="0.25">
      <c r="BK4515" s="130"/>
      <c r="BL4515" s="130">
        <f t="shared" si="578"/>
        <v>25.503999999998236</v>
      </c>
      <c r="BM4515" s="147">
        <f t="shared" si="579"/>
        <v>6.1744645579547895E-4</v>
      </c>
      <c r="BN4515" s="130">
        <f t="shared" si="580"/>
        <v>1.617475689170869E-6</v>
      </c>
      <c r="BO4515" s="130">
        <f t="shared" si="576"/>
        <v>1.617475689170869E-6</v>
      </c>
      <c r="BP4515" s="122" t="str">
        <f t="shared" si="577"/>
        <v/>
      </c>
    </row>
    <row r="4516" spans="63:68" ht="20.100000000000001" customHeight="1" x14ac:dyDescent="0.25">
      <c r="BK4516" s="130"/>
      <c r="BL4516" s="130">
        <f t="shared" si="578"/>
        <v>25.510399999998235</v>
      </c>
      <c r="BM4516" s="147">
        <f t="shared" si="579"/>
        <v>6.1582898010630808E-4</v>
      </c>
      <c r="BN4516" s="130">
        <f t="shared" si="580"/>
        <v>1.6133195887001487E-6</v>
      </c>
      <c r="BO4516" s="130">
        <f t="shared" si="576"/>
        <v>1.6133195887001487E-6</v>
      </c>
      <c r="BP4516" s="122" t="str">
        <f t="shared" si="577"/>
        <v/>
      </c>
    </row>
    <row r="4517" spans="63:68" ht="20.100000000000001" customHeight="1" x14ac:dyDescent="0.25">
      <c r="BK4517" s="130"/>
      <c r="BL4517" s="130">
        <f t="shared" si="578"/>
        <v>25.516799999998234</v>
      </c>
      <c r="BM4517" s="147">
        <f t="shared" si="579"/>
        <v>6.1421566051760793E-4</v>
      </c>
      <c r="BN4517" s="130">
        <f t="shared" si="580"/>
        <v>1.6091739141856423E-6</v>
      </c>
      <c r="BO4517" s="130">
        <f t="shared" si="576"/>
        <v>1.6091739141856423E-6</v>
      </c>
      <c r="BP4517" s="122" t="str">
        <f t="shared" si="577"/>
        <v/>
      </c>
    </row>
    <row r="4518" spans="63:68" ht="20.100000000000001" customHeight="1" x14ac:dyDescent="0.25">
      <c r="BK4518" s="130"/>
      <c r="BL4518" s="130">
        <f t="shared" si="578"/>
        <v>25.523199999998234</v>
      </c>
      <c r="BM4518" s="147">
        <f t="shared" si="579"/>
        <v>6.1260648660342229E-4</v>
      </c>
      <c r="BN4518" s="130">
        <f t="shared" si="580"/>
        <v>1.6050386402578862E-6</v>
      </c>
      <c r="BO4518" s="130">
        <f t="shared" si="576"/>
        <v>1.6050386402578862E-6</v>
      </c>
      <c r="BP4518" s="122" t="str">
        <f t="shared" si="577"/>
        <v/>
      </c>
    </row>
    <row r="4519" spans="63:68" ht="20.100000000000001" customHeight="1" x14ac:dyDescent="0.25">
      <c r="BK4519" s="130"/>
      <c r="BL4519" s="130">
        <f t="shared" si="578"/>
        <v>25.529599999998233</v>
      </c>
      <c r="BM4519" s="147">
        <f t="shared" si="579"/>
        <v>6.1100144796316441E-4</v>
      </c>
      <c r="BN4519" s="130">
        <f t="shared" si="580"/>
        <v>1.6009137416211428E-6</v>
      </c>
      <c r="BO4519" s="130">
        <f t="shared" si="576"/>
        <v>1.6009137416211428E-6</v>
      </c>
      <c r="BP4519" s="122" t="str">
        <f t="shared" si="577"/>
        <v/>
      </c>
    </row>
    <row r="4520" spans="63:68" ht="20.100000000000001" customHeight="1" x14ac:dyDescent="0.25">
      <c r="BK4520" s="130"/>
      <c r="BL4520" s="130">
        <f t="shared" si="578"/>
        <v>25.535999999998232</v>
      </c>
      <c r="BM4520" s="147">
        <f t="shared" si="579"/>
        <v>6.0940053422154326E-4</v>
      </c>
      <c r="BN4520" s="130">
        <f t="shared" si="580"/>
        <v>1.596799193025536E-6</v>
      </c>
      <c r="BO4520" s="130">
        <f t="shared" si="576"/>
        <v>1.596799193025536E-6</v>
      </c>
      <c r="BP4520" s="122" t="str">
        <f t="shared" si="577"/>
        <v/>
      </c>
    </row>
    <row r="4521" spans="63:68" ht="20.100000000000001" customHeight="1" x14ac:dyDescent="0.25">
      <c r="BK4521" s="130"/>
      <c r="BL4521" s="130">
        <f t="shared" si="578"/>
        <v>25.542399999998231</v>
      </c>
      <c r="BM4521" s="147">
        <f t="shared" si="579"/>
        <v>6.0780373502851773E-4</v>
      </c>
      <c r="BN4521" s="130">
        <f t="shared" si="580"/>
        <v>1.592694969292964E-6</v>
      </c>
      <c r="BO4521" s="130">
        <f t="shared" si="576"/>
        <v>1.592694969292964E-6</v>
      </c>
      <c r="BP4521" s="122" t="str">
        <f t="shared" si="577"/>
        <v/>
      </c>
    </row>
    <row r="4522" spans="63:68" ht="20.100000000000001" customHeight="1" x14ac:dyDescent="0.25">
      <c r="BK4522" s="130"/>
      <c r="BL4522" s="130">
        <f t="shared" si="578"/>
        <v>25.548799999998231</v>
      </c>
      <c r="BM4522" s="147">
        <f t="shared" si="579"/>
        <v>6.0621104005922476E-4</v>
      </c>
      <c r="BN4522" s="130">
        <f t="shared" si="580"/>
        <v>1.5886010452915121E-6</v>
      </c>
      <c r="BO4522" s="130">
        <f t="shared" si="576"/>
        <v>1.5886010452915121E-6</v>
      </c>
      <c r="BP4522" s="122" t="str">
        <f t="shared" si="577"/>
        <v/>
      </c>
    </row>
    <row r="4523" spans="63:68" ht="20.100000000000001" customHeight="1" x14ac:dyDescent="0.25">
      <c r="BK4523" s="130"/>
      <c r="BL4523" s="130">
        <f t="shared" si="578"/>
        <v>25.55519999999823</v>
      </c>
      <c r="BM4523" s="147">
        <f t="shared" si="579"/>
        <v>6.0462243901393325E-4</v>
      </c>
      <c r="BN4523" s="130">
        <f t="shared" si="580"/>
        <v>1.5845173959581123E-6</v>
      </c>
      <c r="BO4523" s="130">
        <f t="shared" si="576"/>
        <v>1.5845173959581123E-6</v>
      </c>
      <c r="BP4523" s="122" t="str">
        <f t="shared" si="577"/>
        <v/>
      </c>
    </row>
    <row r="4524" spans="63:68" ht="20.100000000000001" customHeight="1" x14ac:dyDescent="0.25">
      <c r="BK4524" s="130"/>
      <c r="BL4524" s="130">
        <f t="shared" si="578"/>
        <v>25.561599999998229</v>
      </c>
      <c r="BM4524" s="147">
        <f t="shared" si="579"/>
        <v>6.0303792161797514E-4</v>
      </c>
      <c r="BN4524" s="130">
        <f t="shared" si="580"/>
        <v>1.5804439962827143E-6</v>
      </c>
      <c r="BO4524" s="130">
        <f t="shared" si="576"/>
        <v>1.5804439962827143E-6</v>
      </c>
      <c r="BP4524" s="122" t="str">
        <f t="shared" si="577"/>
        <v/>
      </c>
    </row>
    <row r="4525" spans="63:68" ht="20.100000000000001" customHeight="1" x14ac:dyDescent="0.25">
      <c r="BK4525" s="130"/>
      <c r="BL4525" s="130">
        <f t="shared" si="578"/>
        <v>25.567999999998229</v>
      </c>
      <c r="BM4525" s="147">
        <f t="shared" si="579"/>
        <v>6.0145747762169242E-4</v>
      </c>
      <c r="BN4525" s="130">
        <f t="shared" si="580"/>
        <v>1.5763808213161996E-6</v>
      </c>
      <c r="BO4525" s="130">
        <f t="shared" si="576"/>
        <v>1.5763808213161996E-6</v>
      </c>
      <c r="BP4525" s="122" t="str">
        <f t="shared" si="577"/>
        <v/>
      </c>
    </row>
    <row r="4526" spans="63:68" ht="20.100000000000001" customHeight="1" x14ac:dyDescent="0.25">
      <c r="BK4526" s="130"/>
      <c r="BL4526" s="130">
        <f t="shared" si="578"/>
        <v>25.574399999998228</v>
      </c>
      <c r="BM4526" s="147">
        <f t="shared" si="579"/>
        <v>5.9988109680037623E-4</v>
      </c>
      <c r="BN4526" s="130">
        <f t="shared" si="580"/>
        <v>1.5723278461632264E-6</v>
      </c>
      <c r="BO4526" s="130">
        <f t="shared" si="576"/>
        <v>1.5723278461632264E-6</v>
      </c>
      <c r="BP4526" s="122" t="str">
        <f t="shared" si="577"/>
        <v/>
      </c>
    </row>
    <row r="4527" spans="63:68" ht="20.100000000000001" customHeight="1" x14ac:dyDescent="0.25">
      <c r="BK4527" s="130"/>
      <c r="BL4527" s="130">
        <f t="shared" si="578"/>
        <v>25.580799999998227</v>
      </c>
      <c r="BM4527" s="147">
        <f t="shared" si="579"/>
        <v>5.98308768954213E-4</v>
      </c>
      <c r="BN4527" s="130">
        <f t="shared" si="580"/>
        <v>1.5682850459949145E-6</v>
      </c>
      <c r="BO4527" s="130">
        <f t="shared" si="576"/>
        <v>1.5682850459949145E-6</v>
      </c>
      <c r="BP4527" s="122" t="str">
        <f t="shared" si="577"/>
        <v/>
      </c>
    </row>
    <row r="4528" spans="63:68" ht="20.100000000000001" customHeight="1" x14ac:dyDescent="0.25">
      <c r="BK4528" s="130"/>
      <c r="BL4528" s="130">
        <f t="shared" si="578"/>
        <v>25.587199999998226</v>
      </c>
      <c r="BM4528" s="147">
        <f t="shared" si="579"/>
        <v>5.9674048390821808E-4</v>
      </c>
      <c r="BN4528" s="130">
        <f t="shared" si="580"/>
        <v>1.5642523960327989E-6</v>
      </c>
      <c r="BO4528" s="130">
        <f t="shared" si="576"/>
        <v>1.5642523960327989E-6</v>
      </c>
      <c r="BP4528" s="122" t="str">
        <f t="shared" si="577"/>
        <v/>
      </c>
    </row>
    <row r="4529" spans="63:68" ht="20.100000000000001" customHeight="1" x14ac:dyDescent="0.25">
      <c r="BK4529" s="130"/>
      <c r="BL4529" s="130">
        <f t="shared" si="578"/>
        <v>25.593599999998226</v>
      </c>
      <c r="BM4529" s="147">
        <f t="shared" si="579"/>
        <v>5.9517623151218529E-4</v>
      </c>
      <c r="BN4529" s="130">
        <f t="shared" si="580"/>
        <v>1.560229871559347E-6</v>
      </c>
      <c r="BO4529" s="130">
        <f t="shared" si="576"/>
        <v>1.560229871559347E-6</v>
      </c>
      <c r="BP4529" s="122" t="str">
        <f t="shared" si="577"/>
        <v/>
      </c>
    </row>
    <row r="4530" spans="63:68" ht="20.100000000000001" customHeight="1" x14ac:dyDescent="0.25">
      <c r="BK4530" s="130"/>
      <c r="BL4530" s="130">
        <f t="shared" si="578"/>
        <v>25.599999999998225</v>
      </c>
      <c r="BM4530" s="147">
        <f t="shared" si="579"/>
        <v>5.9361600164062594E-4</v>
      </c>
      <c r="BN4530" s="130">
        <f t="shared" si="580"/>
        <v>1.5562174479144888E-6</v>
      </c>
      <c r="BO4530" s="130">
        <f t="shared" si="576"/>
        <v>1.5562174479144888E-6</v>
      </c>
      <c r="BP4530" s="122" t="str">
        <f t="shared" si="577"/>
        <v/>
      </c>
    </row>
    <row r="4531" spans="63:68" ht="20.100000000000001" customHeight="1" x14ac:dyDescent="0.25">
      <c r="BK4531" s="130"/>
      <c r="BL4531" s="130">
        <f t="shared" si="578"/>
        <v>25.606399999998224</v>
      </c>
      <c r="BM4531" s="147">
        <f t="shared" si="579"/>
        <v>5.9205978419271145E-4</v>
      </c>
      <c r="BN4531" s="130">
        <f t="shared" si="580"/>
        <v>1.5522151004975686E-6</v>
      </c>
      <c r="BO4531" s="130">
        <f t="shared" si="576"/>
        <v>1.5522151004975686E-6</v>
      </c>
      <c r="BP4531" s="122" t="str">
        <f t="shared" si="577"/>
        <v/>
      </c>
    </row>
    <row r="4532" spans="63:68" ht="20.100000000000001" customHeight="1" x14ac:dyDescent="0.25">
      <c r="BK4532" s="130"/>
      <c r="BL4532" s="130">
        <f t="shared" si="578"/>
        <v>25.612799999998224</v>
      </c>
      <c r="BM4532" s="147">
        <f t="shared" si="579"/>
        <v>5.9050756909221388E-4</v>
      </c>
      <c r="BN4532" s="130">
        <f t="shared" si="580"/>
        <v>1.5482228047614902E-6</v>
      </c>
      <c r="BO4532" s="130">
        <f t="shared" si="576"/>
        <v>1.5482228047614902E-6</v>
      </c>
      <c r="BP4532" s="122" t="str">
        <f t="shared" si="577"/>
        <v/>
      </c>
    </row>
    <row r="4533" spans="63:68" ht="20.100000000000001" customHeight="1" x14ac:dyDescent="0.25">
      <c r="BK4533" s="130"/>
      <c r="BL4533" s="130">
        <f t="shared" si="578"/>
        <v>25.619199999998223</v>
      </c>
      <c r="BM4533" s="147">
        <f t="shared" si="579"/>
        <v>5.8895934628745239E-4</v>
      </c>
      <c r="BN4533" s="130">
        <f t="shared" si="580"/>
        <v>1.5442405362197644E-6</v>
      </c>
      <c r="BO4533" s="130">
        <f t="shared" si="576"/>
        <v>1.5442405362197644E-6</v>
      </c>
      <c r="BP4533" s="122" t="str">
        <f t="shared" si="577"/>
        <v/>
      </c>
    </row>
    <row r="4534" spans="63:68" ht="20.100000000000001" customHeight="1" x14ac:dyDescent="0.25">
      <c r="BK4534" s="130"/>
      <c r="BL4534" s="130">
        <f t="shared" si="578"/>
        <v>25.625599999998222</v>
      </c>
      <c r="BM4534" s="147">
        <f t="shared" si="579"/>
        <v>5.8741510575123263E-4</v>
      </c>
      <c r="BN4534" s="130">
        <f t="shared" si="580"/>
        <v>1.5402682704430395E-6</v>
      </c>
      <c r="BO4534" s="130">
        <f t="shared" si="576"/>
        <v>1.5402682704430395E-6</v>
      </c>
      <c r="BP4534" s="122" t="str">
        <f t="shared" si="577"/>
        <v/>
      </c>
    </row>
    <row r="4535" spans="63:68" ht="20.100000000000001" customHeight="1" x14ac:dyDescent="0.25">
      <c r="BK4535" s="130"/>
      <c r="BL4535" s="130">
        <f t="shared" si="578"/>
        <v>25.631999999998222</v>
      </c>
      <c r="BM4535" s="147">
        <f t="shared" si="579"/>
        <v>5.8587483748078959E-4</v>
      </c>
      <c r="BN4535" s="130">
        <f t="shared" si="580"/>
        <v>1.5363059830574748E-6</v>
      </c>
      <c r="BO4535" s="130">
        <f t="shared" si="576"/>
        <v>1.5363059830574748E-6</v>
      </c>
      <c r="BP4535" s="122" t="str">
        <f t="shared" si="577"/>
        <v/>
      </c>
    </row>
    <row r="4536" spans="63:68" ht="20.100000000000001" customHeight="1" x14ac:dyDescent="0.25">
      <c r="BK4536" s="130"/>
      <c r="BL4536" s="130">
        <f t="shared" si="578"/>
        <v>25.638399999998221</v>
      </c>
      <c r="BM4536" s="147">
        <f t="shared" si="579"/>
        <v>5.8433853149773211E-4</v>
      </c>
      <c r="BN4536" s="130">
        <f t="shared" si="580"/>
        <v>1.5323536497466924E-6</v>
      </c>
      <c r="BO4536" s="130">
        <f t="shared" si="576"/>
        <v>1.5323536497466924E-6</v>
      </c>
      <c r="BP4536" s="122" t="str">
        <f t="shared" si="577"/>
        <v/>
      </c>
    </row>
    <row r="4537" spans="63:68" ht="20.100000000000001" customHeight="1" x14ac:dyDescent="0.25">
      <c r="BK4537" s="130"/>
      <c r="BL4537" s="130">
        <f t="shared" si="578"/>
        <v>25.64479999999822</v>
      </c>
      <c r="BM4537" s="147">
        <f t="shared" si="579"/>
        <v>5.8280617784798542E-4</v>
      </c>
      <c r="BN4537" s="130">
        <f t="shared" si="580"/>
        <v>1.5284112462531866E-6</v>
      </c>
      <c r="BO4537" s="130">
        <f t="shared" si="576"/>
        <v>1.5284112462531866E-6</v>
      </c>
      <c r="BP4537" s="122" t="str">
        <f t="shared" si="577"/>
        <v/>
      </c>
    </row>
    <row r="4538" spans="63:68" ht="20.100000000000001" customHeight="1" x14ac:dyDescent="0.25">
      <c r="BK4538" s="130"/>
      <c r="BL4538" s="130">
        <f t="shared" si="578"/>
        <v>25.651199999998219</v>
      </c>
      <c r="BM4538" s="147">
        <f t="shared" si="579"/>
        <v>5.8127776660173223E-4</v>
      </c>
      <c r="BN4538" s="130">
        <f t="shared" si="580"/>
        <v>1.5244787483724691E-6</v>
      </c>
      <c r="BO4538" s="130">
        <f t="shared" si="576"/>
        <v>1.5244787483724691E-6</v>
      </c>
      <c r="BP4538" s="122" t="str">
        <f t="shared" si="577"/>
        <v/>
      </c>
    </row>
    <row r="4539" spans="63:68" ht="20.100000000000001" customHeight="1" x14ac:dyDescent="0.25">
      <c r="BK4539" s="130"/>
      <c r="BL4539" s="130">
        <f t="shared" si="578"/>
        <v>25.657599999998219</v>
      </c>
      <c r="BM4539" s="147">
        <f t="shared" si="579"/>
        <v>5.7975328785335976E-4</v>
      </c>
      <c r="BN4539" s="130">
        <f t="shared" si="580"/>
        <v>1.5205561319620682E-6</v>
      </c>
      <c r="BO4539" s="130">
        <f t="shared" si="576"/>
        <v>1.5205561319620682E-6</v>
      </c>
      <c r="BP4539" s="122" t="str">
        <f t="shared" si="577"/>
        <v/>
      </c>
    </row>
    <row r="4540" spans="63:68" ht="20.100000000000001" customHeight="1" x14ac:dyDescent="0.25">
      <c r="BK4540" s="130"/>
      <c r="BL4540" s="130">
        <f t="shared" si="578"/>
        <v>25.663999999998218</v>
      </c>
      <c r="BM4540" s="147">
        <f t="shared" si="579"/>
        <v>5.782327317213977E-4</v>
      </c>
      <c r="BN4540" s="130">
        <f t="shared" si="580"/>
        <v>1.5166433729291683E-6</v>
      </c>
      <c r="BO4540" s="130">
        <f t="shared" si="576"/>
        <v>1.5166433729291683E-6</v>
      </c>
      <c r="BP4540" s="122" t="str">
        <f t="shared" si="577"/>
        <v/>
      </c>
    </row>
    <row r="4541" spans="63:68" ht="20.100000000000001" customHeight="1" x14ac:dyDescent="0.25">
      <c r="BK4541" s="130"/>
      <c r="BL4541" s="130">
        <f t="shared" si="578"/>
        <v>25.670399999998217</v>
      </c>
      <c r="BM4541" s="147">
        <f t="shared" si="579"/>
        <v>5.7671608834846853E-4</v>
      </c>
      <c r="BN4541" s="130">
        <f t="shared" si="580"/>
        <v>1.5127404472425367E-6</v>
      </c>
      <c r="BO4541" s="130">
        <f t="shared" si="576"/>
        <v>1.5127404472425367E-6</v>
      </c>
      <c r="BP4541" s="122" t="str">
        <f t="shared" si="577"/>
        <v/>
      </c>
    </row>
    <row r="4542" spans="63:68" ht="20.100000000000001" customHeight="1" x14ac:dyDescent="0.25">
      <c r="BK4542" s="130"/>
      <c r="BL4542" s="130">
        <f t="shared" si="578"/>
        <v>25.676799999998217</v>
      </c>
      <c r="BM4542" s="147">
        <f t="shared" si="579"/>
        <v>5.7520334790122599E-4</v>
      </c>
      <c r="BN4542" s="130">
        <f t="shared" si="580"/>
        <v>1.5088473309286202E-6</v>
      </c>
      <c r="BO4542" s="130">
        <f t="shared" si="576"/>
        <v>1.5088473309286202E-6</v>
      </c>
      <c r="BP4542" s="122" t="str">
        <f t="shared" si="577"/>
        <v/>
      </c>
    </row>
    <row r="4543" spans="63:68" ht="20.100000000000001" customHeight="1" x14ac:dyDescent="0.25">
      <c r="BK4543" s="130"/>
      <c r="BL4543" s="130">
        <f t="shared" si="578"/>
        <v>25.683199999998216</v>
      </c>
      <c r="BM4543" s="147">
        <f t="shared" si="579"/>
        <v>5.7369450057029737E-4</v>
      </c>
      <c r="BN4543" s="130">
        <f t="shared" si="580"/>
        <v>1.5049640000609201E-6</v>
      </c>
      <c r="BO4543" s="130">
        <f t="shared" si="576"/>
        <v>1.5049640000609201E-6</v>
      </c>
      <c r="BP4543" s="122" t="str">
        <f t="shared" si="577"/>
        <v/>
      </c>
    </row>
    <row r="4544" spans="63:68" ht="20.100000000000001" customHeight="1" x14ac:dyDescent="0.25">
      <c r="BK4544" s="130"/>
      <c r="BL4544" s="130">
        <f t="shared" si="578"/>
        <v>25.689599999998215</v>
      </c>
      <c r="BM4544" s="147">
        <f t="shared" si="579"/>
        <v>5.7218953657023645E-4</v>
      </c>
      <c r="BN4544" s="130">
        <f t="shared" si="580"/>
        <v>1.5010904307812423E-6</v>
      </c>
      <c r="BO4544" s="130">
        <f t="shared" si="576"/>
        <v>1.5010904307812423E-6</v>
      </c>
      <c r="BP4544" s="122" t="str">
        <f t="shared" si="577"/>
        <v/>
      </c>
    </row>
    <row r="4545" spans="63:68" ht="20.100000000000001" customHeight="1" x14ac:dyDescent="0.25">
      <c r="BK4545" s="130"/>
      <c r="BL4545" s="130">
        <f t="shared" si="578"/>
        <v>25.695999999998214</v>
      </c>
      <c r="BM4545" s="147">
        <f t="shared" si="579"/>
        <v>5.7068844613945521E-4</v>
      </c>
      <c r="BN4545" s="130">
        <f t="shared" si="580"/>
        <v>1.497226599277905E-6</v>
      </c>
      <c r="BO4545" s="130">
        <f t="shared" si="576"/>
        <v>1.497226599277905E-6</v>
      </c>
      <c r="BP4545" s="122" t="str">
        <f t="shared" si="577"/>
        <v/>
      </c>
    </row>
    <row r="4546" spans="63:68" ht="20.100000000000001" customHeight="1" x14ac:dyDescent="0.25">
      <c r="BK4546" s="130"/>
      <c r="BL4546" s="130">
        <f t="shared" si="578"/>
        <v>25.702399999998214</v>
      </c>
      <c r="BM4546" s="147">
        <f t="shared" si="579"/>
        <v>5.691912195401773E-4</v>
      </c>
      <c r="BN4546" s="130">
        <f t="shared" si="580"/>
        <v>1.4933724817980986E-6</v>
      </c>
      <c r="BO4546" s="130">
        <f t="shared" si="576"/>
        <v>1.4933724817980986E-6</v>
      </c>
      <c r="BP4546" s="122" t="str">
        <f t="shared" si="577"/>
        <v/>
      </c>
    </row>
    <row r="4547" spans="63:68" ht="20.100000000000001" customHeight="1" x14ac:dyDescent="0.25">
      <c r="BK4547" s="130"/>
      <c r="BL4547" s="130">
        <f t="shared" si="578"/>
        <v>25.708799999998213</v>
      </c>
      <c r="BM4547" s="147">
        <f t="shared" si="579"/>
        <v>5.676978470583792E-4</v>
      </c>
      <c r="BN4547" s="130">
        <f t="shared" si="580"/>
        <v>1.4895280546463677E-6</v>
      </c>
      <c r="BO4547" s="130">
        <f t="shared" si="576"/>
        <v>1.4895280546463677E-6</v>
      </c>
      <c r="BP4547" s="122" t="str">
        <f t="shared" si="577"/>
        <v/>
      </c>
    </row>
    <row r="4548" spans="63:68" ht="20.100000000000001" customHeight="1" x14ac:dyDescent="0.25">
      <c r="BK4548" s="130"/>
      <c r="BL4548" s="130">
        <f t="shared" si="578"/>
        <v>25.715199999998212</v>
      </c>
      <c r="BM4548" s="147">
        <f t="shared" si="579"/>
        <v>5.6620831900373284E-4</v>
      </c>
      <c r="BN4548" s="130">
        <f t="shared" si="580"/>
        <v>1.4856932941804913E-6</v>
      </c>
      <c r="BO4548" s="130">
        <f t="shared" si="576"/>
        <v>1.4856932941804913E-6</v>
      </c>
      <c r="BP4548" s="122" t="str">
        <f t="shared" si="577"/>
        <v/>
      </c>
    </row>
    <row r="4549" spans="63:68" ht="20.100000000000001" customHeight="1" x14ac:dyDescent="0.25">
      <c r="BK4549" s="130"/>
      <c r="BL4549" s="130">
        <f t="shared" si="578"/>
        <v>25.721599999998212</v>
      </c>
      <c r="BM4549" s="147">
        <f t="shared" si="579"/>
        <v>5.6472262570955235E-4</v>
      </c>
      <c r="BN4549" s="130">
        <f t="shared" si="580"/>
        <v>1.4818681768145187E-6</v>
      </c>
      <c r="BO4549" s="130">
        <f t="shared" si="576"/>
        <v>1.4818681768145187E-6</v>
      </c>
      <c r="BP4549" s="122" t="str">
        <f t="shared" si="577"/>
        <v/>
      </c>
    </row>
    <row r="4550" spans="63:68" ht="20.100000000000001" customHeight="1" x14ac:dyDescent="0.25">
      <c r="BK4550" s="130"/>
      <c r="BL4550" s="130">
        <f t="shared" si="578"/>
        <v>25.727999999998211</v>
      </c>
      <c r="BM4550" s="147">
        <f t="shared" si="579"/>
        <v>5.6324075753273783E-4</v>
      </c>
      <c r="BN4550" s="130">
        <f t="shared" si="580"/>
        <v>1.4780526790183351E-6</v>
      </c>
      <c r="BO4550" s="130">
        <f t="shared" si="576"/>
        <v>1.4780526790183351E-6</v>
      </c>
      <c r="BP4550" s="122" t="str">
        <f t="shared" si="577"/>
        <v/>
      </c>
    </row>
    <row r="4551" spans="63:68" ht="20.100000000000001" customHeight="1" x14ac:dyDescent="0.25">
      <c r="BK4551" s="130"/>
      <c r="BL4551" s="130">
        <f t="shared" si="578"/>
        <v>25.73439999999821</v>
      </c>
      <c r="BM4551" s="147">
        <f t="shared" si="579"/>
        <v>5.6176270485371949E-4</v>
      </c>
      <c r="BN4551" s="130">
        <f t="shared" si="580"/>
        <v>1.4742467773139764E-6</v>
      </c>
      <c r="BO4551" s="130">
        <f t="shared" si="576"/>
        <v>1.4742467773139764E-6</v>
      </c>
      <c r="BP4551" s="122" t="str">
        <f t="shared" si="577"/>
        <v/>
      </c>
    </row>
    <row r="4552" spans="63:68" ht="20.100000000000001" customHeight="1" x14ac:dyDescent="0.25">
      <c r="BK4552" s="130"/>
      <c r="BL4552" s="130">
        <f t="shared" si="578"/>
        <v>25.74079999999821</v>
      </c>
      <c r="BM4552" s="147">
        <f t="shared" si="579"/>
        <v>5.6028845807640552E-4</v>
      </c>
      <c r="BN4552" s="130">
        <f t="shared" si="580"/>
        <v>1.4704504482841935E-6</v>
      </c>
      <c r="BO4552" s="130">
        <f t="shared" si="576"/>
        <v>1.4704504482841935E-6</v>
      </c>
      <c r="BP4552" s="122" t="str">
        <f t="shared" si="577"/>
        <v/>
      </c>
    </row>
    <row r="4553" spans="63:68" ht="20.100000000000001" customHeight="1" x14ac:dyDescent="0.25">
      <c r="BK4553" s="130"/>
      <c r="BL4553" s="130">
        <f t="shared" si="578"/>
        <v>25.747199999998209</v>
      </c>
      <c r="BM4553" s="147">
        <f t="shared" si="579"/>
        <v>5.5881800762812132E-4</v>
      </c>
      <c r="BN4553" s="130">
        <f t="shared" si="580"/>
        <v>1.4666636685608516E-6</v>
      </c>
      <c r="BO4553" s="130">
        <f t="shared" si="576"/>
        <v>1.4666636685608516E-6</v>
      </c>
      <c r="BP4553" s="122" t="str">
        <f t="shared" si="577"/>
        <v/>
      </c>
    </row>
    <row r="4554" spans="63:68" ht="20.100000000000001" customHeight="1" x14ac:dyDescent="0.25">
      <c r="BK4554" s="130"/>
      <c r="BL4554" s="130">
        <f t="shared" si="578"/>
        <v>25.753599999998208</v>
      </c>
      <c r="BM4554" s="147">
        <f t="shared" si="579"/>
        <v>5.5735134395956047E-4</v>
      </c>
      <c r="BN4554" s="130">
        <f t="shared" si="580"/>
        <v>1.4628864148345799E-6</v>
      </c>
      <c r="BO4554" s="130">
        <f t="shared" si="576"/>
        <v>1.4628864148345799E-6</v>
      </c>
      <c r="BP4554" s="122" t="str">
        <f t="shared" si="577"/>
        <v/>
      </c>
    </row>
    <row r="4555" spans="63:68" ht="20.100000000000001" customHeight="1" x14ac:dyDescent="0.25">
      <c r="BK4555" s="130"/>
      <c r="BL4555" s="130">
        <f t="shared" si="578"/>
        <v>25.759999999998207</v>
      </c>
      <c r="BM4555" s="147">
        <f t="shared" si="579"/>
        <v>5.5588845754472589E-4</v>
      </c>
      <c r="BN4555" s="130">
        <f t="shared" si="580"/>
        <v>1.459118663847507E-6</v>
      </c>
      <c r="BO4555" s="130">
        <f t="shared" si="576"/>
        <v>1.459118663847507E-6</v>
      </c>
      <c r="BP4555" s="122" t="str">
        <f t="shared" si="577"/>
        <v/>
      </c>
    </row>
    <row r="4556" spans="63:68" ht="20.100000000000001" customHeight="1" x14ac:dyDescent="0.25">
      <c r="BK4556" s="130"/>
      <c r="BL4556" s="130">
        <f t="shared" si="578"/>
        <v>25.766399999998207</v>
      </c>
      <c r="BM4556" s="147">
        <f t="shared" si="579"/>
        <v>5.5442933888087838E-4</v>
      </c>
      <c r="BN4556" s="130">
        <f t="shared" si="580"/>
        <v>1.4553603923993328E-6</v>
      </c>
      <c r="BO4556" s="130">
        <f t="shared" si="576"/>
        <v>1.4553603923993328E-6</v>
      </c>
      <c r="BP4556" s="122" t="str">
        <f t="shared" si="577"/>
        <v/>
      </c>
    </row>
    <row r="4557" spans="63:68" ht="20.100000000000001" customHeight="1" x14ac:dyDescent="0.25">
      <c r="BK4557" s="130"/>
      <c r="BL4557" s="130">
        <f t="shared" si="578"/>
        <v>25.772799999998206</v>
      </c>
      <c r="BM4557" s="147">
        <f t="shared" si="579"/>
        <v>5.5297397848847905E-4</v>
      </c>
      <c r="BN4557" s="130">
        <f t="shared" si="580"/>
        <v>1.4516115773430998E-6</v>
      </c>
      <c r="BO4557" s="130">
        <f t="shared" si="576"/>
        <v>1.4516115773430998E-6</v>
      </c>
      <c r="BP4557" s="122" t="str">
        <f t="shared" si="577"/>
        <v/>
      </c>
    </row>
    <row r="4558" spans="63:68" ht="20.100000000000001" customHeight="1" x14ac:dyDescent="0.25">
      <c r="BK4558" s="130"/>
      <c r="BL4558" s="130">
        <f t="shared" si="578"/>
        <v>25.779199999998205</v>
      </c>
      <c r="BM4558" s="147">
        <f t="shared" si="579"/>
        <v>5.5152236691113595E-4</v>
      </c>
      <c r="BN4558" s="130">
        <f t="shared" si="580"/>
        <v>1.447872195584868E-6</v>
      </c>
      <c r="BO4558" s="130">
        <f t="shared" si="576"/>
        <v>1.447872195584868E-6</v>
      </c>
      <c r="BP4558" s="122" t="str">
        <f t="shared" si="577"/>
        <v/>
      </c>
    </row>
    <row r="4559" spans="63:68" ht="20.100000000000001" customHeight="1" x14ac:dyDescent="0.25">
      <c r="BK4559" s="130"/>
      <c r="BL4559" s="130">
        <f t="shared" si="578"/>
        <v>25.785599999998205</v>
      </c>
      <c r="BM4559" s="147">
        <f t="shared" si="579"/>
        <v>5.5007449471555108E-4</v>
      </c>
      <c r="BN4559" s="130">
        <f t="shared" si="580"/>
        <v>1.4441422240857749E-6</v>
      </c>
      <c r="BO4559" s="130">
        <f t="shared" si="576"/>
        <v>1.4441422240857749E-6</v>
      </c>
      <c r="BP4559" s="122" t="str">
        <f t="shared" si="577"/>
        <v/>
      </c>
    </row>
    <row r="4560" spans="63:68" ht="20.100000000000001" customHeight="1" x14ac:dyDescent="0.25">
      <c r="BK4560" s="130"/>
      <c r="BL4560" s="130">
        <f t="shared" si="578"/>
        <v>25.791999999998204</v>
      </c>
      <c r="BM4560" s="147">
        <f t="shared" si="579"/>
        <v>5.4863035249146531E-4</v>
      </c>
      <c r="BN4560" s="130">
        <f t="shared" si="580"/>
        <v>1.4404216398621441E-6</v>
      </c>
      <c r="BO4560" s="130">
        <f t="shared" si="576"/>
        <v>1.4404216398621441E-6</v>
      </c>
      <c r="BP4560" s="122" t="str">
        <f t="shared" si="577"/>
        <v/>
      </c>
    </row>
    <row r="4561" spans="63:68" ht="20.100000000000001" customHeight="1" x14ac:dyDescent="0.25">
      <c r="BK4561" s="130"/>
      <c r="BL4561" s="130">
        <f t="shared" si="578"/>
        <v>25.798399999998203</v>
      </c>
      <c r="BM4561" s="147">
        <f t="shared" si="579"/>
        <v>5.4718993085160316E-4</v>
      </c>
      <c r="BN4561" s="130">
        <f t="shared" si="580"/>
        <v>1.4367104199844005E-6</v>
      </c>
      <c r="BO4561" s="130">
        <f t="shared" si="576"/>
        <v>1.4367104199844005E-6</v>
      </c>
      <c r="BP4561" s="122" t="str">
        <f t="shared" si="577"/>
        <v/>
      </c>
    </row>
    <row r="4562" spans="63:68" ht="20.100000000000001" customHeight="1" x14ac:dyDescent="0.25">
      <c r="BK4562" s="130"/>
      <c r="BL4562" s="130">
        <f t="shared" si="578"/>
        <v>25.804799999998203</v>
      </c>
      <c r="BM4562" s="147">
        <f t="shared" si="579"/>
        <v>5.4575322043161876E-4</v>
      </c>
      <c r="BN4562" s="130">
        <f t="shared" si="580"/>
        <v>1.4330085415715415E-6</v>
      </c>
      <c r="BO4562" s="130">
        <f t="shared" ref="BO4562:BO4625" si="581">IF(BM4562&lt;(1-$BK$534),BN4562,"")</f>
        <v>1.4330085415715415E-6</v>
      </c>
      <c r="BP4562" s="122" t="str">
        <f t="shared" ref="BP4562:BP4625" si="582">IF(BM4562&lt;(1-$BK$540),BN4562,"")</f>
        <v/>
      </c>
    </row>
    <row r="4563" spans="63:68" ht="20.100000000000001" customHeight="1" x14ac:dyDescent="0.25">
      <c r="BK4563" s="130"/>
      <c r="BL4563" s="130">
        <f t="shared" ref="BL4563:BL4626" si="583">BL4562+$BO$526</f>
        <v>25.811199999998202</v>
      </c>
      <c r="BM4563" s="147">
        <f t="shared" ref="BM4563:BM4626" si="584">_xlfn.CHISQ.DIST.RT(BL4563,7)</f>
        <v>5.4432021189004722E-4</v>
      </c>
      <c r="BN4563" s="130">
        <f t="shared" ref="BN4563:BN4626" si="585">BM4563-BM4564</f>
        <v>1.4293159818044724E-6</v>
      </c>
      <c r="BO4563" s="130">
        <f t="shared" si="581"/>
        <v>1.4293159818044724E-6</v>
      </c>
      <c r="BP4563" s="122" t="str">
        <f t="shared" si="582"/>
        <v/>
      </c>
    </row>
    <row r="4564" spans="63:68" ht="20.100000000000001" customHeight="1" x14ac:dyDescent="0.25">
      <c r="BK4564" s="130"/>
      <c r="BL4564" s="130">
        <f t="shared" si="583"/>
        <v>25.817599999998201</v>
      </c>
      <c r="BM4564" s="147">
        <f t="shared" si="584"/>
        <v>5.4289089590824275E-4</v>
      </c>
      <c r="BN4564" s="130">
        <f t="shared" si="585"/>
        <v>1.4256327179128876E-6</v>
      </c>
      <c r="BO4564" s="130">
        <f t="shared" si="581"/>
        <v>1.4256327179128876E-6</v>
      </c>
      <c r="BP4564" s="122" t="str">
        <f t="shared" si="582"/>
        <v/>
      </c>
    </row>
    <row r="4565" spans="63:68" ht="20.100000000000001" customHeight="1" x14ac:dyDescent="0.25">
      <c r="BK4565" s="130"/>
      <c r="BL4565" s="130">
        <f t="shared" si="583"/>
        <v>25.8239999999982</v>
      </c>
      <c r="BM4565" s="147">
        <f t="shared" si="584"/>
        <v>5.4146526319032986E-4</v>
      </c>
      <c r="BN4565" s="130">
        <f t="shared" si="585"/>
        <v>1.4219587271784148E-6</v>
      </c>
      <c r="BO4565" s="130">
        <f t="shared" si="581"/>
        <v>1.4219587271784148E-6</v>
      </c>
      <c r="BP4565" s="122" t="str">
        <f t="shared" si="582"/>
        <v/>
      </c>
    </row>
    <row r="4566" spans="63:68" ht="20.100000000000001" customHeight="1" x14ac:dyDescent="0.25">
      <c r="BK4566" s="130"/>
      <c r="BL4566" s="130">
        <f t="shared" si="583"/>
        <v>25.8303999999982</v>
      </c>
      <c r="BM4566" s="147">
        <f t="shared" si="584"/>
        <v>5.4004330446315145E-4</v>
      </c>
      <c r="BN4566" s="130">
        <f t="shared" si="585"/>
        <v>1.4182939869397107E-6</v>
      </c>
      <c r="BO4566" s="130">
        <f t="shared" si="581"/>
        <v>1.4182939869397107E-6</v>
      </c>
      <c r="BP4566" s="122" t="str">
        <f t="shared" si="582"/>
        <v/>
      </c>
    </row>
    <row r="4567" spans="63:68" ht="20.100000000000001" customHeight="1" x14ac:dyDescent="0.25">
      <c r="BK4567" s="130"/>
      <c r="BL4567" s="130">
        <f t="shared" si="583"/>
        <v>25.836799999998199</v>
      </c>
      <c r="BM4567" s="147">
        <f t="shared" si="584"/>
        <v>5.3862501047621174E-4</v>
      </c>
      <c r="BN4567" s="130">
        <f t="shared" si="585"/>
        <v>1.4146384745889915E-6</v>
      </c>
      <c r="BO4567" s="130">
        <f t="shared" si="581"/>
        <v>1.4146384745889915E-6</v>
      </c>
      <c r="BP4567" s="122" t="str">
        <f t="shared" si="582"/>
        <v/>
      </c>
    </row>
    <row r="4568" spans="63:68" ht="20.100000000000001" customHeight="1" x14ac:dyDescent="0.25">
      <c r="BK4568" s="130"/>
      <c r="BL4568" s="130">
        <f t="shared" si="583"/>
        <v>25.843199999998198</v>
      </c>
      <c r="BM4568" s="147">
        <f t="shared" si="584"/>
        <v>5.3721037200162274E-4</v>
      </c>
      <c r="BN4568" s="130">
        <f t="shared" si="585"/>
        <v>1.4109921675669376E-6</v>
      </c>
      <c r="BO4568" s="130">
        <f t="shared" si="581"/>
        <v>1.4109921675669376E-6</v>
      </c>
      <c r="BP4568" s="122" t="str">
        <f t="shared" si="582"/>
        <v/>
      </c>
    </row>
    <row r="4569" spans="63:68" ht="20.100000000000001" customHeight="1" x14ac:dyDescent="0.25">
      <c r="BK4569" s="130"/>
      <c r="BL4569" s="130">
        <f t="shared" si="583"/>
        <v>25.849599999998198</v>
      </c>
      <c r="BM4569" s="147">
        <f t="shared" si="584"/>
        <v>5.3579937983405581E-4</v>
      </c>
      <c r="BN4569" s="130">
        <f t="shared" si="585"/>
        <v>1.4073550433725589E-6</v>
      </c>
      <c r="BO4569" s="130">
        <f t="shared" si="581"/>
        <v>1.4073550433725589E-6</v>
      </c>
      <c r="BP4569" s="122" t="str">
        <f t="shared" si="582"/>
        <v/>
      </c>
    </row>
    <row r="4570" spans="63:68" ht="20.100000000000001" customHeight="1" x14ac:dyDescent="0.25">
      <c r="BK4570" s="130"/>
      <c r="BL4570" s="130">
        <f t="shared" si="583"/>
        <v>25.855999999998197</v>
      </c>
      <c r="BM4570" s="147">
        <f t="shared" si="584"/>
        <v>5.3439202479068325E-4</v>
      </c>
      <c r="BN4570" s="130">
        <f t="shared" si="585"/>
        <v>1.403727079552896E-6</v>
      </c>
      <c r="BO4570" s="130">
        <f t="shared" si="581"/>
        <v>1.403727079552896E-6</v>
      </c>
      <c r="BP4570" s="122" t="str">
        <f t="shared" si="582"/>
        <v/>
      </c>
    </row>
    <row r="4571" spans="63:68" ht="20.100000000000001" customHeight="1" x14ac:dyDescent="0.25">
      <c r="BK4571" s="130"/>
      <c r="BL4571" s="130">
        <f t="shared" si="583"/>
        <v>25.862399999998196</v>
      </c>
      <c r="BM4571" s="147">
        <f t="shared" si="584"/>
        <v>5.3298829771113035E-4</v>
      </c>
      <c r="BN4571" s="130">
        <f t="shared" si="585"/>
        <v>1.4001082537127771E-6</v>
      </c>
      <c r="BO4571" s="130">
        <f t="shared" si="581"/>
        <v>1.4001082537127771E-6</v>
      </c>
      <c r="BP4571" s="122" t="str">
        <f t="shared" si="582"/>
        <v/>
      </c>
    </row>
    <row r="4572" spans="63:68" ht="20.100000000000001" customHeight="1" x14ac:dyDescent="0.25">
      <c r="BK4572" s="130"/>
      <c r="BL4572" s="130">
        <f t="shared" si="583"/>
        <v>25.868799999998195</v>
      </c>
      <c r="BM4572" s="147">
        <f t="shared" si="584"/>
        <v>5.3158818945741758E-4</v>
      </c>
      <c r="BN4572" s="130">
        <f t="shared" si="585"/>
        <v>1.3964985435056029E-6</v>
      </c>
      <c r="BO4572" s="130">
        <f t="shared" si="581"/>
        <v>1.3964985435056029E-6</v>
      </c>
      <c r="BP4572" s="122" t="str">
        <f t="shared" si="582"/>
        <v/>
      </c>
    </row>
    <row r="4573" spans="63:68" ht="20.100000000000001" customHeight="1" x14ac:dyDescent="0.25">
      <c r="BK4573" s="130"/>
      <c r="BL4573" s="130">
        <f t="shared" si="583"/>
        <v>25.875199999998195</v>
      </c>
      <c r="BM4573" s="147">
        <f t="shared" si="584"/>
        <v>5.3019169091391197E-4</v>
      </c>
      <c r="BN4573" s="130">
        <f t="shared" si="585"/>
        <v>1.3928979266390924E-6</v>
      </c>
      <c r="BO4573" s="130">
        <f t="shared" si="581"/>
        <v>1.3928979266390924E-6</v>
      </c>
      <c r="BP4573" s="122" t="str">
        <f t="shared" si="582"/>
        <v/>
      </c>
    </row>
    <row r="4574" spans="63:68" ht="20.100000000000001" customHeight="1" x14ac:dyDescent="0.25">
      <c r="BK4574" s="130"/>
      <c r="BL4574" s="130">
        <f t="shared" si="583"/>
        <v>25.881599999998194</v>
      </c>
      <c r="BM4574" s="147">
        <f t="shared" si="584"/>
        <v>5.2879879298727288E-4</v>
      </c>
      <c r="BN4574" s="130">
        <f t="shared" si="585"/>
        <v>1.3893063808728982E-6</v>
      </c>
      <c r="BO4574" s="130">
        <f t="shared" si="581"/>
        <v>1.3893063808728982E-6</v>
      </c>
      <c r="BP4574" s="122" t="str">
        <f t="shared" si="582"/>
        <v/>
      </c>
    </row>
    <row r="4575" spans="63:68" ht="20.100000000000001" customHeight="1" x14ac:dyDescent="0.25">
      <c r="BK4575" s="130"/>
      <c r="BL4575" s="130">
        <f t="shared" si="583"/>
        <v>25.887999999998193</v>
      </c>
      <c r="BM4575" s="147">
        <f t="shared" si="584"/>
        <v>5.2740948660639998E-4</v>
      </c>
      <c r="BN4575" s="130">
        <f t="shared" si="585"/>
        <v>1.3857238840184975E-6</v>
      </c>
      <c r="BO4575" s="130">
        <f t="shared" si="581"/>
        <v>1.3857238840184975E-6</v>
      </c>
      <c r="BP4575" s="122" t="str">
        <f t="shared" si="582"/>
        <v/>
      </c>
    </row>
    <row r="4576" spans="63:68" ht="20.100000000000001" customHeight="1" x14ac:dyDescent="0.25">
      <c r="BK4576" s="130"/>
      <c r="BL4576" s="130">
        <f t="shared" si="583"/>
        <v>25.894399999998193</v>
      </c>
      <c r="BM4576" s="147">
        <f t="shared" si="584"/>
        <v>5.2602376272238148E-4</v>
      </c>
      <c r="BN4576" s="130">
        <f t="shared" si="585"/>
        <v>1.3821504139419028E-6</v>
      </c>
      <c r="BO4576" s="130">
        <f t="shared" si="581"/>
        <v>1.3821504139419028E-6</v>
      </c>
      <c r="BP4576" s="122" t="str">
        <f t="shared" si="582"/>
        <v/>
      </c>
    </row>
    <row r="4577" spans="63:68" ht="20.100000000000001" customHeight="1" x14ac:dyDescent="0.25">
      <c r="BK4577" s="130"/>
      <c r="BL4577" s="130">
        <f t="shared" si="583"/>
        <v>25.900799999998192</v>
      </c>
      <c r="BM4577" s="147">
        <f t="shared" si="584"/>
        <v>5.2464161230843958E-4</v>
      </c>
      <c r="BN4577" s="130">
        <f t="shared" si="585"/>
        <v>1.3785859485588919E-6</v>
      </c>
      <c r="BO4577" s="130">
        <f t="shared" si="581"/>
        <v>1.3785859485588919E-6</v>
      </c>
      <c r="BP4577" s="122" t="str">
        <f t="shared" si="582"/>
        <v/>
      </c>
    </row>
    <row r="4578" spans="63:68" ht="20.100000000000001" customHeight="1" x14ac:dyDescent="0.25">
      <c r="BK4578" s="130"/>
      <c r="BL4578" s="130">
        <f t="shared" si="583"/>
        <v>25.907199999998191</v>
      </c>
      <c r="BM4578" s="147">
        <f t="shared" si="584"/>
        <v>5.2326302635988069E-4</v>
      </c>
      <c r="BN4578" s="130">
        <f t="shared" si="585"/>
        <v>1.3750304658369586E-6</v>
      </c>
      <c r="BO4578" s="130">
        <f t="shared" si="581"/>
        <v>1.3750304658369586E-6</v>
      </c>
      <c r="BP4578" s="122" t="str">
        <f t="shared" si="582"/>
        <v/>
      </c>
    </row>
    <row r="4579" spans="63:68" ht="20.100000000000001" customHeight="1" x14ac:dyDescent="0.25">
      <c r="BK4579" s="130"/>
      <c r="BL4579" s="130">
        <f t="shared" si="583"/>
        <v>25.913599999998191</v>
      </c>
      <c r="BM4579" s="147">
        <f t="shared" si="584"/>
        <v>5.2188799589404373E-4</v>
      </c>
      <c r="BN4579" s="130">
        <f t="shared" si="585"/>
        <v>1.3714839437972649E-6</v>
      </c>
      <c r="BO4579" s="130">
        <f t="shared" si="581"/>
        <v>1.3714839437972649E-6</v>
      </c>
      <c r="BP4579" s="122" t="str">
        <f t="shared" si="582"/>
        <v/>
      </c>
    </row>
    <row r="4580" spans="63:68" ht="20.100000000000001" customHeight="1" x14ac:dyDescent="0.25">
      <c r="BK4580" s="130"/>
      <c r="BL4580" s="130">
        <f t="shared" si="583"/>
        <v>25.91999999999819</v>
      </c>
      <c r="BM4580" s="147">
        <f t="shared" si="584"/>
        <v>5.2051651195024647E-4</v>
      </c>
      <c r="BN4580" s="130">
        <f t="shared" si="585"/>
        <v>1.3679463605096535E-6</v>
      </c>
      <c r="BO4580" s="130">
        <f t="shared" si="581"/>
        <v>1.3679463605096535E-6</v>
      </c>
      <c r="BP4580" s="122" t="str">
        <f t="shared" si="582"/>
        <v/>
      </c>
    </row>
    <row r="4581" spans="63:68" ht="20.100000000000001" customHeight="1" x14ac:dyDescent="0.25">
      <c r="BK4581" s="130"/>
      <c r="BL4581" s="130">
        <f t="shared" si="583"/>
        <v>25.926399999998189</v>
      </c>
      <c r="BM4581" s="147">
        <f t="shared" si="584"/>
        <v>5.1914856558973681E-4</v>
      </c>
      <c r="BN4581" s="130">
        <f t="shared" si="585"/>
        <v>1.3644176941005623E-6</v>
      </c>
      <c r="BO4581" s="130">
        <f t="shared" si="581"/>
        <v>1.3644176941005623E-6</v>
      </c>
      <c r="BP4581" s="122" t="str">
        <f t="shared" si="582"/>
        <v/>
      </c>
    </row>
    <row r="4582" spans="63:68" ht="20.100000000000001" customHeight="1" x14ac:dyDescent="0.25">
      <c r="BK4582" s="130"/>
      <c r="BL4582" s="130">
        <f t="shared" si="583"/>
        <v>25.932799999998188</v>
      </c>
      <c r="BM4582" s="147">
        <f t="shared" si="584"/>
        <v>5.1778414789563625E-4</v>
      </c>
      <c r="BN4582" s="130">
        <f t="shared" si="585"/>
        <v>1.3608979227430502E-6</v>
      </c>
      <c r="BO4582" s="130">
        <f t="shared" si="581"/>
        <v>1.3608979227430502E-6</v>
      </c>
      <c r="BP4582" s="122" t="str">
        <f t="shared" si="582"/>
        <v/>
      </c>
    </row>
    <row r="4583" spans="63:68" ht="20.100000000000001" customHeight="1" x14ac:dyDescent="0.25">
      <c r="BK4583" s="130"/>
      <c r="BL4583" s="130">
        <f t="shared" si="583"/>
        <v>25.939199999998188</v>
      </c>
      <c r="BM4583" s="147">
        <f t="shared" si="584"/>
        <v>5.164232499728932E-4</v>
      </c>
      <c r="BN4583" s="130">
        <f t="shared" si="585"/>
        <v>1.3573870246630848E-6</v>
      </c>
      <c r="BO4583" s="130">
        <f t="shared" si="581"/>
        <v>1.3573870246630848E-6</v>
      </c>
      <c r="BP4583" s="122" t="str">
        <f t="shared" si="582"/>
        <v/>
      </c>
    </row>
    <row r="4584" spans="63:68" ht="20.100000000000001" customHeight="1" x14ac:dyDescent="0.25">
      <c r="BK4584" s="130"/>
      <c r="BL4584" s="130">
        <f t="shared" si="583"/>
        <v>25.945599999998187</v>
      </c>
      <c r="BM4584" s="147">
        <f t="shared" si="584"/>
        <v>5.1506586294823012E-4</v>
      </c>
      <c r="BN4584" s="130">
        <f t="shared" si="585"/>
        <v>1.353884978140844E-6</v>
      </c>
      <c r="BO4584" s="130">
        <f t="shared" si="581"/>
        <v>1.353884978140844E-6</v>
      </c>
      <c r="BP4584" s="122" t="str">
        <f t="shared" si="582"/>
        <v/>
      </c>
    </row>
    <row r="4585" spans="63:68" ht="20.100000000000001" customHeight="1" x14ac:dyDescent="0.25">
      <c r="BK4585" s="130"/>
      <c r="BL4585" s="130">
        <f t="shared" si="583"/>
        <v>25.951999999998186</v>
      </c>
      <c r="BM4585" s="147">
        <f t="shared" si="584"/>
        <v>5.1371197797008927E-4</v>
      </c>
      <c r="BN4585" s="130">
        <f t="shared" si="585"/>
        <v>1.3503917615012833E-6</v>
      </c>
      <c r="BO4585" s="130">
        <f t="shared" si="581"/>
        <v>1.3503917615012833E-6</v>
      </c>
      <c r="BP4585" s="122" t="str">
        <f t="shared" si="582"/>
        <v/>
      </c>
    </row>
    <row r="4586" spans="63:68" ht="20.100000000000001" customHeight="1" x14ac:dyDescent="0.25">
      <c r="BK4586" s="130"/>
      <c r="BL4586" s="130">
        <f t="shared" si="583"/>
        <v>25.958399999998186</v>
      </c>
      <c r="BM4586" s="147">
        <f t="shared" si="584"/>
        <v>5.1236158620858799E-4</v>
      </c>
      <c r="BN4586" s="130">
        <f t="shared" si="585"/>
        <v>1.3469073531277966E-6</v>
      </c>
      <c r="BO4586" s="130">
        <f t="shared" si="581"/>
        <v>1.3469073531277966E-6</v>
      </c>
      <c r="BP4586" s="122" t="str">
        <f t="shared" si="582"/>
        <v/>
      </c>
    </row>
    <row r="4587" spans="63:68" ht="20.100000000000001" customHeight="1" x14ac:dyDescent="0.25">
      <c r="BK4587" s="130"/>
      <c r="BL4587" s="130">
        <f t="shared" si="583"/>
        <v>25.964799999998185</v>
      </c>
      <c r="BM4587" s="147">
        <f t="shared" si="584"/>
        <v>5.1101467885546019E-4</v>
      </c>
      <c r="BN4587" s="130">
        <f t="shared" si="585"/>
        <v>1.3434317314479048E-6</v>
      </c>
      <c r="BO4587" s="130">
        <f t="shared" si="581"/>
        <v>1.3434317314479048E-6</v>
      </c>
      <c r="BP4587" s="122" t="str">
        <f t="shared" si="582"/>
        <v/>
      </c>
    </row>
    <row r="4588" spans="63:68" ht="20.100000000000001" customHeight="1" x14ac:dyDescent="0.25">
      <c r="BK4588" s="130"/>
      <c r="BL4588" s="130">
        <f t="shared" si="583"/>
        <v>25.971199999998184</v>
      </c>
      <c r="BM4588" s="147">
        <f t="shared" si="584"/>
        <v>5.0967124712401229E-4</v>
      </c>
      <c r="BN4588" s="130">
        <f t="shared" si="585"/>
        <v>1.3399648749447485E-6</v>
      </c>
      <c r="BO4588" s="130">
        <f t="shared" si="581"/>
        <v>1.3399648749447485E-6</v>
      </c>
      <c r="BP4588" s="122" t="str">
        <f t="shared" si="582"/>
        <v/>
      </c>
    </row>
    <row r="4589" spans="63:68" ht="20.100000000000001" customHeight="1" x14ac:dyDescent="0.25">
      <c r="BK4589" s="130"/>
      <c r="BL4589" s="130">
        <f t="shared" si="583"/>
        <v>25.977599999998183</v>
      </c>
      <c r="BM4589" s="147">
        <f t="shared" si="584"/>
        <v>5.0833128224906754E-4</v>
      </c>
      <c r="BN4589" s="130">
        <f t="shared" si="585"/>
        <v>1.3365067621510162E-6</v>
      </c>
      <c r="BO4589" s="130">
        <f t="shared" si="581"/>
        <v>1.3365067621510162E-6</v>
      </c>
      <c r="BP4589" s="122" t="str">
        <f t="shared" si="582"/>
        <v/>
      </c>
    </row>
    <row r="4590" spans="63:68" ht="20.100000000000001" customHeight="1" x14ac:dyDescent="0.25">
      <c r="BK4590" s="130"/>
      <c r="BL4590" s="130">
        <f t="shared" si="583"/>
        <v>25.983999999998183</v>
      </c>
      <c r="BM4590" s="147">
        <f t="shared" si="584"/>
        <v>5.0699477548691652E-4</v>
      </c>
      <c r="BN4590" s="130">
        <f t="shared" si="585"/>
        <v>1.3330573716487278E-6</v>
      </c>
      <c r="BO4590" s="130">
        <f t="shared" si="581"/>
        <v>1.3330573716487278E-6</v>
      </c>
      <c r="BP4590" s="122" t="str">
        <f t="shared" si="582"/>
        <v/>
      </c>
    </row>
    <row r="4591" spans="63:68" ht="20.100000000000001" customHeight="1" x14ac:dyDescent="0.25">
      <c r="BK4591" s="130"/>
      <c r="BL4591" s="130">
        <f t="shared" si="583"/>
        <v>25.990399999998182</v>
      </c>
      <c r="BM4591" s="147">
        <f t="shared" si="584"/>
        <v>5.0566171811526779E-4</v>
      </c>
      <c r="BN4591" s="130">
        <f t="shared" si="585"/>
        <v>1.3296166820695593E-6</v>
      </c>
      <c r="BO4591" s="130">
        <f t="shared" si="581"/>
        <v>1.3296166820695593E-6</v>
      </c>
      <c r="BP4591" s="122" t="str">
        <f t="shared" si="582"/>
        <v/>
      </c>
    </row>
    <row r="4592" spans="63:68" ht="20.100000000000001" customHeight="1" x14ac:dyDescent="0.25">
      <c r="BK4592" s="130"/>
      <c r="BL4592" s="130">
        <f t="shared" si="583"/>
        <v>25.996799999998181</v>
      </c>
      <c r="BM4592" s="147">
        <f t="shared" si="584"/>
        <v>5.0433210143319823E-4</v>
      </c>
      <c r="BN4592" s="130">
        <f t="shared" si="585"/>
        <v>1.326184672099614E-6</v>
      </c>
      <c r="BO4592" s="130">
        <f t="shared" si="581"/>
        <v>1.326184672099614E-6</v>
      </c>
      <c r="BP4592" s="122" t="str">
        <f t="shared" si="582"/>
        <v/>
      </c>
    </row>
    <row r="4593" spans="63:68" ht="20.100000000000001" customHeight="1" x14ac:dyDescent="0.25">
      <c r="BK4593" s="130"/>
      <c r="BL4593" s="130">
        <f t="shared" si="583"/>
        <v>26.003199999998181</v>
      </c>
      <c r="BM4593" s="147">
        <f t="shared" si="584"/>
        <v>5.0300591676109862E-4</v>
      </c>
      <c r="BN4593" s="130">
        <f t="shared" si="585"/>
        <v>1.3227613204722663E-6</v>
      </c>
      <c r="BO4593" s="130">
        <f t="shared" si="581"/>
        <v>1.3227613204722663E-6</v>
      </c>
      <c r="BP4593" s="122" t="str">
        <f t="shared" si="582"/>
        <v/>
      </c>
    </row>
    <row r="4594" spans="63:68" ht="20.100000000000001" customHeight="1" x14ac:dyDescent="0.25">
      <c r="BK4594" s="130"/>
      <c r="BL4594" s="130">
        <f t="shared" si="583"/>
        <v>26.00959999999818</v>
      </c>
      <c r="BM4594" s="147">
        <f t="shared" si="584"/>
        <v>5.0168315544062635E-4</v>
      </c>
      <c r="BN4594" s="130">
        <f t="shared" si="585"/>
        <v>1.3193466059690292E-6</v>
      </c>
      <c r="BO4594" s="130">
        <f t="shared" si="581"/>
        <v>1.3193466059690292E-6</v>
      </c>
      <c r="BP4594" s="122" t="str">
        <f t="shared" si="582"/>
        <v/>
      </c>
    </row>
    <row r="4595" spans="63:68" ht="20.100000000000001" customHeight="1" x14ac:dyDescent="0.25">
      <c r="BK4595" s="130"/>
      <c r="BL4595" s="130">
        <f t="shared" si="583"/>
        <v>26.015999999998179</v>
      </c>
      <c r="BM4595" s="147">
        <f t="shared" si="584"/>
        <v>5.0036380883465733E-4</v>
      </c>
      <c r="BN4595" s="130">
        <f t="shared" si="585"/>
        <v>1.3159405074270351E-6</v>
      </c>
      <c r="BO4595" s="130">
        <f t="shared" si="581"/>
        <v>1.3159405074270351E-6</v>
      </c>
      <c r="BP4595" s="122" t="str">
        <f t="shared" si="582"/>
        <v/>
      </c>
    </row>
    <row r="4596" spans="63:68" ht="20.100000000000001" customHeight="1" x14ac:dyDescent="0.25">
      <c r="BK4596" s="130"/>
      <c r="BL4596" s="130">
        <f t="shared" si="583"/>
        <v>26.022399999998179</v>
      </c>
      <c r="BM4596" s="147">
        <f t="shared" si="584"/>
        <v>4.9904786832723029E-4</v>
      </c>
      <c r="BN4596" s="130">
        <f t="shared" si="585"/>
        <v>1.3125430037268931E-6</v>
      </c>
      <c r="BO4596" s="130">
        <f t="shared" si="581"/>
        <v>1.3125430037268931E-6</v>
      </c>
      <c r="BP4596" s="122" t="str">
        <f t="shared" si="582"/>
        <v/>
      </c>
    </row>
    <row r="4597" spans="63:68" ht="20.100000000000001" customHeight="1" x14ac:dyDescent="0.25">
      <c r="BK4597" s="130"/>
      <c r="BL4597" s="130">
        <f t="shared" si="583"/>
        <v>26.028799999998178</v>
      </c>
      <c r="BM4597" s="147">
        <f t="shared" si="584"/>
        <v>4.977353253235034E-4</v>
      </c>
      <c r="BN4597" s="130">
        <f t="shared" si="585"/>
        <v>1.3091540738058077E-6</v>
      </c>
      <c r="BO4597" s="130">
        <f t="shared" si="581"/>
        <v>1.3091540738058077E-6</v>
      </c>
      <c r="BP4597" s="122" t="str">
        <f t="shared" si="582"/>
        <v/>
      </c>
    </row>
    <row r="4598" spans="63:68" ht="20.100000000000001" customHeight="1" x14ac:dyDescent="0.25">
      <c r="BK4598" s="130"/>
      <c r="BL4598" s="130">
        <f t="shared" si="583"/>
        <v>26.035199999998177</v>
      </c>
      <c r="BM4598" s="147">
        <f t="shared" si="584"/>
        <v>4.9642617124969759E-4</v>
      </c>
      <c r="BN4598" s="130">
        <f t="shared" si="585"/>
        <v>1.3057736966442428E-6</v>
      </c>
      <c r="BO4598" s="130">
        <f t="shared" si="581"/>
        <v>1.3057736966442428E-6</v>
      </c>
      <c r="BP4598" s="122" t="str">
        <f t="shared" si="582"/>
        <v/>
      </c>
    </row>
    <row r="4599" spans="63:68" ht="20.100000000000001" customHeight="1" x14ac:dyDescent="0.25">
      <c r="BK4599" s="130"/>
      <c r="BL4599" s="130">
        <f t="shared" si="583"/>
        <v>26.041599999998176</v>
      </c>
      <c r="BM4599" s="147">
        <f t="shared" si="584"/>
        <v>4.9512039755305335E-4</v>
      </c>
      <c r="BN4599" s="130">
        <f t="shared" si="585"/>
        <v>1.3024018512758969E-6</v>
      </c>
      <c r="BO4599" s="130">
        <f t="shared" si="581"/>
        <v>1.3024018512758969E-6</v>
      </c>
      <c r="BP4599" s="122" t="str">
        <f t="shared" si="582"/>
        <v/>
      </c>
    </row>
    <row r="4600" spans="63:68" ht="20.100000000000001" customHeight="1" x14ac:dyDescent="0.25">
      <c r="BK4600" s="130"/>
      <c r="BL4600" s="130">
        <f t="shared" si="583"/>
        <v>26.047999999998176</v>
      </c>
      <c r="BM4600" s="147">
        <f t="shared" si="584"/>
        <v>4.9381799570177745E-4</v>
      </c>
      <c r="BN4600" s="130">
        <f t="shared" si="585"/>
        <v>1.299038516783149E-6</v>
      </c>
      <c r="BO4600" s="130">
        <f t="shared" si="581"/>
        <v>1.299038516783149E-6</v>
      </c>
      <c r="BP4600" s="122" t="str">
        <f t="shared" si="582"/>
        <v/>
      </c>
    </row>
    <row r="4601" spans="63:68" ht="20.100000000000001" customHeight="1" x14ac:dyDescent="0.25">
      <c r="BK4601" s="130"/>
      <c r="BL4601" s="130">
        <f t="shared" si="583"/>
        <v>26.054399999998175</v>
      </c>
      <c r="BM4601" s="147">
        <f t="shared" si="584"/>
        <v>4.925189571849943E-4</v>
      </c>
      <c r="BN4601" s="130">
        <f t="shared" si="585"/>
        <v>1.2956836722978178E-6</v>
      </c>
      <c r="BO4601" s="130">
        <f t="shared" si="581"/>
        <v>1.2956836722978178E-6</v>
      </c>
      <c r="BP4601" s="122" t="str">
        <f t="shared" si="582"/>
        <v/>
      </c>
    </row>
    <row r="4602" spans="63:68" ht="20.100000000000001" customHeight="1" x14ac:dyDescent="0.25">
      <c r="BK4602" s="130"/>
      <c r="BL4602" s="130">
        <f t="shared" si="583"/>
        <v>26.060799999998174</v>
      </c>
      <c r="BM4602" s="147">
        <f t="shared" si="584"/>
        <v>4.9122327351269648E-4</v>
      </c>
      <c r="BN4602" s="130">
        <f t="shared" si="585"/>
        <v>1.2923372970009448E-6</v>
      </c>
      <c r="BO4602" s="130">
        <f t="shared" si="581"/>
        <v>1.2923372970009448E-6</v>
      </c>
      <c r="BP4602" s="122" t="str">
        <f t="shared" si="582"/>
        <v/>
      </c>
    </row>
    <row r="4603" spans="63:68" ht="20.100000000000001" customHeight="1" x14ac:dyDescent="0.25">
      <c r="BK4603" s="130"/>
      <c r="BL4603" s="130">
        <f t="shared" si="583"/>
        <v>26.067199999998174</v>
      </c>
      <c r="BM4603" s="147">
        <f t="shared" si="584"/>
        <v>4.8993093621569554E-4</v>
      </c>
      <c r="BN4603" s="130">
        <f t="shared" si="585"/>
        <v>1.2889993701213848E-6</v>
      </c>
      <c r="BO4603" s="130">
        <f t="shared" si="581"/>
        <v>1.2889993701213848E-6</v>
      </c>
      <c r="BP4603" s="122" t="str">
        <f t="shared" si="582"/>
        <v/>
      </c>
    </row>
    <row r="4604" spans="63:68" ht="20.100000000000001" customHeight="1" x14ac:dyDescent="0.25">
      <c r="BK4604" s="130"/>
      <c r="BL4604" s="130">
        <f t="shared" si="583"/>
        <v>26.073599999998173</v>
      </c>
      <c r="BM4604" s="147">
        <f t="shared" si="584"/>
        <v>4.8864193684557415E-4</v>
      </c>
      <c r="BN4604" s="130">
        <f t="shared" si="585"/>
        <v>1.2856698709407389E-6</v>
      </c>
      <c r="BO4604" s="130">
        <f t="shared" si="581"/>
        <v>1.2856698709407389E-6</v>
      </c>
      <c r="BP4604" s="122" t="str">
        <f t="shared" si="582"/>
        <v/>
      </c>
    </row>
    <row r="4605" spans="63:68" ht="20.100000000000001" customHeight="1" x14ac:dyDescent="0.25">
      <c r="BK4605" s="130"/>
      <c r="BL4605" s="130">
        <f t="shared" si="583"/>
        <v>26.079999999998172</v>
      </c>
      <c r="BM4605" s="147">
        <f t="shared" si="584"/>
        <v>4.8735626697463341E-4</v>
      </c>
      <c r="BN4605" s="130">
        <f t="shared" si="585"/>
        <v>1.282348778784085E-6</v>
      </c>
      <c r="BO4605" s="130">
        <f t="shared" si="581"/>
        <v>1.282348778784085E-6</v>
      </c>
      <c r="BP4605" s="122" t="str">
        <f t="shared" si="582"/>
        <v/>
      </c>
    </row>
    <row r="4606" spans="63:68" ht="20.100000000000001" customHeight="1" x14ac:dyDescent="0.25">
      <c r="BK4606" s="130"/>
      <c r="BL4606" s="130">
        <f t="shared" si="583"/>
        <v>26.086399999998171</v>
      </c>
      <c r="BM4606" s="147">
        <f t="shared" si="584"/>
        <v>4.8607391819584933E-4</v>
      </c>
      <c r="BN4606" s="130">
        <f t="shared" si="585"/>
        <v>1.279036073030006E-6</v>
      </c>
      <c r="BO4606" s="130">
        <f t="shared" si="581"/>
        <v>1.279036073030006E-6</v>
      </c>
      <c r="BP4606" s="122" t="str">
        <f t="shared" si="582"/>
        <v/>
      </c>
    </row>
    <row r="4607" spans="63:68" ht="20.100000000000001" customHeight="1" x14ac:dyDescent="0.25">
      <c r="BK4607" s="130"/>
      <c r="BL4607" s="130">
        <f t="shared" si="583"/>
        <v>26.092799999998171</v>
      </c>
      <c r="BM4607" s="147">
        <f t="shared" si="584"/>
        <v>4.8479488212281932E-4</v>
      </c>
      <c r="BN4607" s="130">
        <f t="shared" si="585"/>
        <v>1.2757317331024589E-6</v>
      </c>
      <c r="BO4607" s="130">
        <f t="shared" si="581"/>
        <v>1.2757317331024589E-6</v>
      </c>
      <c r="BP4607" s="122" t="str">
        <f t="shared" si="582"/>
        <v/>
      </c>
    </row>
    <row r="4608" spans="63:68" ht="20.100000000000001" customHeight="1" x14ac:dyDescent="0.25">
      <c r="BK4608" s="130"/>
      <c r="BL4608" s="130">
        <f t="shared" si="583"/>
        <v>26.09919999999817</v>
      </c>
      <c r="BM4608" s="147">
        <f t="shared" si="584"/>
        <v>4.8351915038971686E-4</v>
      </c>
      <c r="BN4608" s="130">
        <f t="shared" si="585"/>
        <v>1.2724357384770631E-6</v>
      </c>
      <c r="BO4608" s="130">
        <f t="shared" si="581"/>
        <v>1.2724357384770631E-6</v>
      </c>
      <c r="BP4608" s="122" t="str">
        <f t="shared" si="582"/>
        <v/>
      </c>
    </row>
    <row r="4609" spans="63:68" ht="20.100000000000001" customHeight="1" x14ac:dyDescent="0.25">
      <c r="BK4609" s="130"/>
      <c r="BL4609" s="130">
        <f t="shared" si="583"/>
        <v>26.105599999998169</v>
      </c>
      <c r="BM4609" s="147">
        <f t="shared" si="584"/>
        <v>4.822467146512398E-4</v>
      </c>
      <c r="BN4609" s="130">
        <f t="shared" si="585"/>
        <v>1.269148068676004E-6</v>
      </c>
      <c r="BO4609" s="130">
        <f t="shared" si="581"/>
        <v>1.269148068676004E-6</v>
      </c>
      <c r="BP4609" s="122" t="str">
        <f t="shared" si="582"/>
        <v/>
      </c>
    </row>
    <row r="4610" spans="63:68" ht="20.100000000000001" customHeight="1" x14ac:dyDescent="0.25">
      <c r="BK4610" s="130"/>
      <c r="BL4610" s="130">
        <f t="shared" si="583"/>
        <v>26.111999999998169</v>
      </c>
      <c r="BM4610" s="147">
        <f t="shared" si="584"/>
        <v>4.809775665825638E-4</v>
      </c>
      <c r="BN4610" s="130">
        <f t="shared" si="585"/>
        <v>1.265868703268576E-6</v>
      </c>
      <c r="BO4610" s="130">
        <f t="shared" si="581"/>
        <v>1.265868703268576E-6</v>
      </c>
      <c r="BP4610" s="122" t="str">
        <f t="shared" si="582"/>
        <v/>
      </c>
    </row>
    <row r="4611" spans="63:68" ht="20.100000000000001" customHeight="1" x14ac:dyDescent="0.25">
      <c r="BK4611" s="130"/>
      <c r="BL4611" s="130">
        <f t="shared" si="583"/>
        <v>26.118399999998168</v>
      </c>
      <c r="BM4611" s="147">
        <f t="shared" si="584"/>
        <v>4.7971169787929522E-4</v>
      </c>
      <c r="BN4611" s="130">
        <f t="shared" si="585"/>
        <v>1.2625976218764946E-6</v>
      </c>
      <c r="BO4611" s="130">
        <f t="shared" si="581"/>
        <v>1.2625976218764946E-6</v>
      </c>
      <c r="BP4611" s="122" t="str">
        <f t="shared" si="582"/>
        <v/>
      </c>
    </row>
    <row r="4612" spans="63:68" ht="20.100000000000001" customHeight="1" x14ac:dyDescent="0.25">
      <c r="BK4612" s="130"/>
      <c r="BL4612" s="130">
        <f t="shared" si="583"/>
        <v>26.124799999998167</v>
      </c>
      <c r="BM4612" s="147">
        <f t="shared" si="584"/>
        <v>4.7844910025741873E-4</v>
      </c>
      <c r="BN4612" s="130">
        <f t="shared" si="585"/>
        <v>1.2593348041642469E-6</v>
      </c>
      <c r="BO4612" s="130">
        <f t="shared" si="581"/>
        <v>1.2593348041642469E-6</v>
      </c>
      <c r="BP4612" s="122" t="str">
        <f t="shared" si="582"/>
        <v/>
      </c>
    </row>
    <row r="4613" spans="63:68" ht="20.100000000000001" customHeight="1" x14ac:dyDescent="0.25">
      <c r="BK4613" s="130"/>
      <c r="BL4613" s="130">
        <f t="shared" si="583"/>
        <v>26.131199999998167</v>
      </c>
      <c r="BM4613" s="147">
        <f t="shared" si="584"/>
        <v>4.7718976545325448E-4</v>
      </c>
      <c r="BN4613" s="130">
        <f t="shared" si="585"/>
        <v>1.2560802298486329E-6</v>
      </c>
      <c r="BO4613" s="130">
        <f t="shared" si="581"/>
        <v>1.2560802298486329E-6</v>
      </c>
      <c r="BP4613" s="122" t="str">
        <f t="shared" si="582"/>
        <v/>
      </c>
    </row>
    <row r="4614" spans="63:68" ht="20.100000000000001" customHeight="1" x14ac:dyDescent="0.25">
      <c r="BK4614" s="130"/>
      <c r="BL4614" s="130">
        <f t="shared" si="583"/>
        <v>26.137599999998166</v>
      </c>
      <c r="BM4614" s="147">
        <f t="shared" si="584"/>
        <v>4.7593368522340585E-4</v>
      </c>
      <c r="BN4614" s="130">
        <f t="shared" si="585"/>
        <v>1.2528338786942116E-6</v>
      </c>
      <c r="BO4614" s="130">
        <f t="shared" si="581"/>
        <v>1.2528338786942116E-6</v>
      </c>
      <c r="BP4614" s="122" t="str">
        <f t="shared" si="582"/>
        <v/>
      </c>
    </row>
    <row r="4615" spans="63:68" ht="20.100000000000001" customHeight="1" x14ac:dyDescent="0.25">
      <c r="BK4615" s="130"/>
      <c r="BL4615" s="130">
        <f t="shared" si="583"/>
        <v>26.143999999998165</v>
      </c>
      <c r="BM4615" s="147">
        <f t="shared" si="584"/>
        <v>4.7468085134471164E-4</v>
      </c>
      <c r="BN4615" s="130">
        <f t="shared" si="585"/>
        <v>1.2495957305084767E-6</v>
      </c>
      <c r="BO4615" s="130">
        <f t="shared" si="581"/>
        <v>1.2495957305084767E-6</v>
      </c>
      <c r="BP4615" s="122" t="str">
        <f t="shared" si="582"/>
        <v/>
      </c>
    </row>
    <row r="4616" spans="63:68" ht="20.100000000000001" customHeight="1" x14ac:dyDescent="0.25">
      <c r="BK4616" s="130"/>
      <c r="BL4616" s="130">
        <f t="shared" si="583"/>
        <v>26.150399999998164</v>
      </c>
      <c r="BM4616" s="147">
        <f t="shared" si="584"/>
        <v>4.7343125561420316E-4</v>
      </c>
      <c r="BN4616" s="130">
        <f t="shared" si="585"/>
        <v>1.246365765153511E-6</v>
      </c>
      <c r="BO4616" s="130">
        <f t="shared" si="581"/>
        <v>1.246365765153511E-6</v>
      </c>
      <c r="BP4616" s="122" t="str">
        <f t="shared" si="582"/>
        <v/>
      </c>
    </row>
    <row r="4617" spans="63:68" ht="20.100000000000001" customHeight="1" x14ac:dyDescent="0.25">
      <c r="BK4617" s="130"/>
      <c r="BL4617" s="130">
        <f t="shared" si="583"/>
        <v>26.156799999998164</v>
      </c>
      <c r="BM4617" s="147">
        <f t="shared" si="584"/>
        <v>4.7218488984904965E-4</v>
      </c>
      <c r="BN4617" s="130">
        <f t="shared" si="585"/>
        <v>1.2431439625344948E-6</v>
      </c>
      <c r="BO4617" s="130">
        <f t="shared" si="581"/>
        <v>1.2431439625344948E-6</v>
      </c>
      <c r="BP4617" s="122" t="str">
        <f t="shared" si="582"/>
        <v/>
      </c>
    </row>
    <row r="4618" spans="63:68" ht="20.100000000000001" customHeight="1" x14ac:dyDescent="0.25">
      <c r="BK4618" s="130"/>
      <c r="BL4618" s="130">
        <f t="shared" si="583"/>
        <v>26.163199999998163</v>
      </c>
      <c r="BM4618" s="147">
        <f t="shared" si="584"/>
        <v>4.7094174588651515E-4</v>
      </c>
      <c r="BN4618" s="130">
        <f t="shared" si="585"/>
        <v>1.2399303026048008E-6</v>
      </c>
      <c r="BO4618" s="130">
        <f t="shared" si="581"/>
        <v>1.2399303026048008E-6</v>
      </c>
      <c r="BP4618" s="122" t="str">
        <f t="shared" si="582"/>
        <v/>
      </c>
    </row>
    <row r="4619" spans="63:68" ht="20.100000000000001" customHeight="1" x14ac:dyDescent="0.25">
      <c r="BK4619" s="130"/>
      <c r="BL4619" s="130">
        <f t="shared" si="583"/>
        <v>26.169599999998162</v>
      </c>
      <c r="BM4619" s="147">
        <f t="shared" si="584"/>
        <v>4.6970181558391035E-4</v>
      </c>
      <c r="BN4619" s="130">
        <f t="shared" si="585"/>
        <v>1.2367247653661574E-6</v>
      </c>
      <c r="BO4619" s="130">
        <f t="shared" si="581"/>
        <v>1.2367247653661574E-6</v>
      </c>
      <c r="BP4619" s="122" t="str">
        <f t="shared" si="582"/>
        <v/>
      </c>
    </row>
    <row r="4620" spans="63:68" ht="20.100000000000001" customHeight="1" x14ac:dyDescent="0.25">
      <c r="BK4620" s="130"/>
      <c r="BL4620" s="130">
        <f t="shared" si="583"/>
        <v>26.175999999998162</v>
      </c>
      <c r="BM4620" s="147">
        <f t="shared" si="584"/>
        <v>4.6846509081854419E-4</v>
      </c>
      <c r="BN4620" s="130">
        <f t="shared" si="585"/>
        <v>1.2335273308679436E-6</v>
      </c>
      <c r="BO4620" s="130">
        <f t="shared" si="581"/>
        <v>1.2335273308679436E-6</v>
      </c>
      <c r="BP4620" s="122" t="str">
        <f t="shared" si="582"/>
        <v/>
      </c>
    </row>
    <row r="4621" spans="63:68" ht="20.100000000000001" customHeight="1" x14ac:dyDescent="0.25">
      <c r="BK4621" s="130"/>
      <c r="BL4621" s="130">
        <f t="shared" si="583"/>
        <v>26.182399999998161</v>
      </c>
      <c r="BM4621" s="147">
        <f t="shared" si="584"/>
        <v>4.6723156348767625E-4</v>
      </c>
      <c r="BN4621" s="130">
        <f t="shared" si="585"/>
        <v>1.2303379792031775E-6</v>
      </c>
      <c r="BO4621" s="130">
        <f t="shared" si="581"/>
        <v>1.2303379792031775E-6</v>
      </c>
      <c r="BP4621" s="122" t="str">
        <f t="shared" si="582"/>
        <v/>
      </c>
    </row>
    <row r="4622" spans="63:68" ht="20.100000000000001" customHeight="1" x14ac:dyDescent="0.25">
      <c r="BK4622" s="130"/>
      <c r="BL4622" s="130">
        <f t="shared" si="583"/>
        <v>26.18879999999816</v>
      </c>
      <c r="BM4622" s="147">
        <f t="shared" si="584"/>
        <v>4.6600122550847307E-4</v>
      </c>
      <c r="BN4622" s="130">
        <f t="shared" si="585"/>
        <v>1.2271566905185994E-6</v>
      </c>
      <c r="BO4622" s="130">
        <f t="shared" si="581"/>
        <v>1.2271566905185994E-6</v>
      </c>
      <c r="BP4622" s="122" t="str">
        <f t="shared" si="582"/>
        <v/>
      </c>
    </row>
    <row r="4623" spans="63:68" ht="20.100000000000001" customHeight="1" x14ac:dyDescent="0.25">
      <c r="BK4623" s="130"/>
      <c r="BL4623" s="130">
        <f t="shared" si="583"/>
        <v>26.19519999999816</v>
      </c>
      <c r="BM4623" s="147">
        <f t="shared" si="584"/>
        <v>4.6477406881795447E-4</v>
      </c>
      <c r="BN4623" s="130">
        <f t="shared" si="585"/>
        <v>1.2239834450016073E-6</v>
      </c>
      <c r="BO4623" s="130">
        <f t="shared" si="581"/>
        <v>1.2239834450016073E-6</v>
      </c>
      <c r="BP4623" s="122" t="str">
        <f t="shared" si="582"/>
        <v/>
      </c>
    </row>
    <row r="4624" spans="63:68" ht="20.100000000000001" customHeight="1" x14ac:dyDescent="0.25">
      <c r="BK4624" s="130"/>
      <c r="BL4624" s="130">
        <f t="shared" si="583"/>
        <v>26.201599999998159</v>
      </c>
      <c r="BM4624" s="147">
        <f t="shared" si="584"/>
        <v>4.6355008537295287E-4</v>
      </c>
      <c r="BN4624" s="130">
        <f t="shared" si="585"/>
        <v>1.2208182228887134E-6</v>
      </c>
      <c r="BO4624" s="130">
        <f t="shared" si="581"/>
        <v>1.2208182228887134E-6</v>
      </c>
      <c r="BP4624" s="122" t="str">
        <f t="shared" si="582"/>
        <v/>
      </c>
    </row>
    <row r="4625" spans="63:68" ht="20.100000000000001" customHeight="1" x14ac:dyDescent="0.25">
      <c r="BK4625" s="130"/>
      <c r="BL4625" s="130">
        <f t="shared" si="583"/>
        <v>26.207999999998158</v>
      </c>
      <c r="BM4625" s="147">
        <f t="shared" si="584"/>
        <v>4.6232926715006415E-4</v>
      </c>
      <c r="BN4625" s="130">
        <f t="shared" si="585"/>
        <v>1.2176610044638096E-6</v>
      </c>
      <c r="BO4625" s="130">
        <f t="shared" si="581"/>
        <v>1.2176610044638096E-6</v>
      </c>
      <c r="BP4625" s="122" t="str">
        <f t="shared" si="582"/>
        <v/>
      </c>
    </row>
    <row r="4626" spans="63:68" ht="20.100000000000001" customHeight="1" x14ac:dyDescent="0.25">
      <c r="BK4626" s="130"/>
      <c r="BL4626" s="130">
        <f t="shared" si="583"/>
        <v>26.214399999998157</v>
      </c>
      <c r="BM4626" s="147">
        <f t="shared" si="584"/>
        <v>4.6111160614560034E-4</v>
      </c>
      <c r="BN4626" s="130">
        <f t="shared" si="585"/>
        <v>1.2145117700588723E-6</v>
      </c>
      <c r="BO4626" s="130">
        <f t="shared" ref="BO4626:BO4689" si="586">IF(BM4626&lt;(1-$BK$534),BN4626,"")</f>
        <v>1.2145117700588723E-6</v>
      </c>
      <c r="BP4626" s="122" t="str">
        <f t="shared" ref="BP4626:BP4689" si="587">IF(BM4626&lt;(1-$BK$540),BN4626,"")</f>
        <v/>
      </c>
    </row>
    <row r="4627" spans="63:68" ht="20.100000000000001" customHeight="1" x14ac:dyDescent="0.25">
      <c r="BK4627" s="130"/>
      <c r="BL4627" s="130">
        <f t="shared" ref="BL4627:BL4690" si="588">BL4626+$BO$526</f>
        <v>26.220799999998157</v>
      </c>
      <c r="BM4627" s="147">
        <f t="shared" ref="BM4627:BM4690" si="589">_xlfn.CHISQ.DIST.RT(BL4627,7)</f>
        <v>4.5989709437554147E-4</v>
      </c>
      <c r="BN4627" s="130">
        <f t="shared" ref="BN4627:BN4690" si="590">BM4627-BM4628</f>
        <v>1.2113705000464268E-6</v>
      </c>
      <c r="BO4627" s="130">
        <f t="shared" si="586"/>
        <v>1.2113705000464268E-6</v>
      </c>
      <c r="BP4627" s="122" t="str">
        <f t="shared" si="587"/>
        <v/>
      </c>
    </row>
    <row r="4628" spans="63:68" ht="20.100000000000001" customHeight="1" x14ac:dyDescent="0.25">
      <c r="BK4628" s="130"/>
      <c r="BL4628" s="130">
        <f t="shared" si="588"/>
        <v>26.227199999998156</v>
      </c>
      <c r="BM4628" s="147">
        <f t="shared" si="589"/>
        <v>4.5868572387549504E-4</v>
      </c>
      <c r="BN4628" s="130">
        <f t="shared" si="590"/>
        <v>1.2082371748533172E-6</v>
      </c>
      <c r="BO4628" s="130">
        <f t="shared" si="586"/>
        <v>1.2082371748533172E-6</v>
      </c>
      <c r="BP4628" s="122" t="str">
        <f t="shared" si="587"/>
        <v/>
      </c>
    </row>
    <row r="4629" spans="63:68" ht="20.100000000000001" customHeight="1" x14ac:dyDescent="0.25">
      <c r="BK4629" s="130"/>
      <c r="BL4629" s="130">
        <f t="shared" si="588"/>
        <v>26.233599999998155</v>
      </c>
      <c r="BM4629" s="147">
        <f t="shared" si="589"/>
        <v>4.5747748670064173E-4</v>
      </c>
      <c r="BN4629" s="130">
        <f t="shared" si="590"/>
        <v>1.2051117749480749E-6</v>
      </c>
      <c r="BO4629" s="130">
        <f t="shared" si="586"/>
        <v>1.2051117749480749E-6</v>
      </c>
      <c r="BP4629" s="122" t="str">
        <f t="shared" si="587"/>
        <v/>
      </c>
    </row>
    <row r="4630" spans="63:68" ht="20.100000000000001" customHeight="1" x14ac:dyDescent="0.25">
      <c r="BK4630" s="130"/>
      <c r="BL4630" s="130">
        <f t="shared" si="588"/>
        <v>26.239999999998155</v>
      </c>
      <c r="BM4630" s="147">
        <f t="shared" si="589"/>
        <v>4.5627237492569365E-4</v>
      </c>
      <c r="BN4630" s="130">
        <f t="shared" si="590"/>
        <v>1.201994280844497E-6</v>
      </c>
      <c r="BO4630" s="130">
        <f t="shared" si="586"/>
        <v>1.201994280844497E-6</v>
      </c>
      <c r="BP4630" s="122" t="str">
        <f t="shared" si="587"/>
        <v/>
      </c>
    </row>
    <row r="4631" spans="63:68" ht="20.100000000000001" customHeight="1" x14ac:dyDescent="0.25">
      <c r="BK4631" s="130"/>
      <c r="BL4631" s="130">
        <f t="shared" si="588"/>
        <v>26.246399999998154</v>
      </c>
      <c r="BM4631" s="147">
        <f t="shared" si="589"/>
        <v>4.5507038064484916E-4</v>
      </c>
      <c r="BN4631" s="130">
        <f t="shared" si="590"/>
        <v>1.1988846731070669E-6</v>
      </c>
      <c r="BO4631" s="130">
        <f t="shared" si="586"/>
        <v>1.1988846731070669E-6</v>
      </c>
      <c r="BP4631" s="122" t="str">
        <f t="shared" si="587"/>
        <v/>
      </c>
    </row>
    <row r="4632" spans="63:68" ht="20.100000000000001" customHeight="1" x14ac:dyDescent="0.25">
      <c r="BK4632" s="130"/>
      <c r="BL4632" s="130">
        <f t="shared" si="588"/>
        <v>26.252799999998153</v>
      </c>
      <c r="BM4632" s="147">
        <f t="shared" si="589"/>
        <v>4.5387149597174209E-4</v>
      </c>
      <c r="BN4632" s="130">
        <f t="shared" si="590"/>
        <v>1.1957829323412509E-6</v>
      </c>
      <c r="BO4632" s="130">
        <f t="shared" si="586"/>
        <v>1.1957829323412509E-6</v>
      </c>
      <c r="BP4632" s="122" t="str">
        <f t="shared" si="587"/>
        <v/>
      </c>
    </row>
    <row r="4633" spans="63:68" ht="20.100000000000001" customHeight="1" x14ac:dyDescent="0.25">
      <c r="BK4633" s="130"/>
      <c r="BL4633" s="130">
        <f t="shared" si="588"/>
        <v>26.259199999998152</v>
      </c>
      <c r="BM4633" s="147">
        <f t="shared" si="589"/>
        <v>4.5267571303940084E-4</v>
      </c>
      <c r="BN4633" s="130">
        <f t="shared" si="590"/>
        <v>1.192689039203527E-6</v>
      </c>
      <c r="BO4633" s="130">
        <f t="shared" si="586"/>
        <v>1.192689039203527E-6</v>
      </c>
      <c r="BP4633" s="122" t="str">
        <f t="shared" si="587"/>
        <v/>
      </c>
    </row>
    <row r="4634" spans="63:68" ht="20.100000000000001" customHeight="1" x14ac:dyDescent="0.25">
      <c r="BK4634" s="130"/>
      <c r="BL4634" s="130">
        <f t="shared" si="588"/>
        <v>26.265599999998152</v>
      </c>
      <c r="BM4634" s="147">
        <f t="shared" si="589"/>
        <v>4.5148302400019731E-4</v>
      </c>
      <c r="BN4634" s="130">
        <f t="shared" si="590"/>
        <v>1.1896029743903801E-6</v>
      </c>
      <c r="BO4634" s="130">
        <f t="shared" si="586"/>
        <v>1.1896029743903801E-6</v>
      </c>
      <c r="BP4634" s="122" t="str">
        <f t="shared" si="587"/>
        <v/>
      </c>
    </row>
    <row r="4635" spans="63:68" ht="20.100000000000001" customHeight="1" x14ac:dyDescent="0.25">
      <c r="BK4635" s="130"/>
      <c r="BL4635" s="130">
        <f t="shared" si="588"/>
        <v>26.271999999998151</v>
      </c>
      <c r="BM4635" s="147">
        <f t="shared" si="589"/>
        <v>4.5029342102580693E-4</v>
      </c>
      <c r="BN4635" s="130">
        <f t="shared" si="590"/>
        <v>1.1865247186498493E-6</v>
      </c>
      <c r="BO4635" s="130">
        <f t="shared" si="586"/>
        <v>1.1865247186498493E-6</v>
      </c>
      <c r="BP4635" s="122" t="str">
        <f t="shared" si="587"/>
        <v/>
      </c>
    </row>
    <row r="4636" spans="63:68" ht="20.100000000000001" customHeight="1" x14ac:dyDescent="0.25">
      <c r="BK4636" s="130"/>
      <c r="BL4636" s="130">
        <f t="shared" si="588"/>
        <v>26.27839999999815</v>
      </c>
      <c r="BM4636" s="147">
        <f t="shared" si="589"/>
        <v>4.4910689630715708E-4</v>
      </c>
      <c r="BN4636" s="130">
        <f t="shared" si="590"/>
        <v>1.1834542527709561E-6</v>
      </c>
      <c r="BO4636" s="130">
        <f t="shared" si="586"/>
        <v>1.1834542527709561E-6</v>
      </c>
      <c r="BP4636" s="122" t="str">
        <f t="shared" si="587"/>
        <v/>
      </c>
    </row>
    <row r="4637" spans="63:68" ht="20.100000000000001" customHeight="1" x14ac:dyDescent="0.25">
      <c r="BK4637" s="130"/>
      <c r="BL4637" s="130">
        <f t="shared" si="588"/>
        <v>26.28479999999815</v>
      </c>
      <c r="BM4637" s="147">
        <f t="shared" si="589"/>
        <v>4.4792344205438613E-4</v>
      </c>
      <c r="BN4637" s="130">
        <f t="shared" si="590"/>
        <v>1.180391557591403E-6</v>
      </c>
      <c r="BO4637" s="130">
        <f t="shared" si="586"/>
        <v>1.180391557591403E-6</v>
      </c>
      <c r="BP4637" s="122" t="str">
        <f t="shared" si="587"/>
        <v/>
      </c>
    </row>
    <row r="4638" spans="63:68" ht="20.100000000000001" customHeight="1" x14ac:dyDescent="0.25">
      <c r="BK4638" s="130"/>
      <c r="BL4638" s="130">
        <f t="shared" si="588"/>
        <v>26.291199999998149</v>
      </c>
      <c r="BM4638" s="147">
        <f t="shared" si="589"/>
        <v>4.4674305049679472E-4</v>
      </c>
      <c r="BN4638" s="130">
        <f t="shared" si="590"/>
        <v>1.1773366139923146E-6</v>
      </c>
      <c r="BO4638" s="130">
        <f t="shared" si="586"/>
        <v>1.1773366139923146E-6</v>
      </c>
      <c r="BP4638" s="122" t="str">
        <f t="shared" si="587"/>
        <v/>
      </c>
    </row>
    <row r="4639" spans="63:68" ht="20.100000000000001" customHeight="1" x14ac:dyDescent="0.25">
      <c r="BK4639" s="130"/>
      <c r="BL4639" s="130">
        <f t="shared" si="588"/>
        <v>26.297599999998148</v>
      </c>
      <c r="BM4639" s="147">
        <f t="shared" si="589"/>
        <v>4.4556571388280241E-4</v>
      </c>
      <c r="BN4639" s="130">
        <f t="shared" si="590"/>
        <v>1.1742894029007859E-6</v>
      </c>
      <c r="BO4639" s="130">
        <f t="shared" si="586"/>
        <v>1.1742894029007859E-6</v>
      </c>
      <c r="BP4639" s="122" t="str">
        <f t="shared" si="587"/>
        <v/>
      </c>
    </row>
    <row r="4640" spans="63:68" ht="20.100000000000001" customHeight="1" x14ac:dyDescent="0.25">
      <c r="BK4640" s="130"/>
      <c r="BL4640" s="130">
        <f t="shared" si="588"/>
        <v>26.303999999998148</v>
      </c>
      <c r="BM4640" s="147">
        <f t="shared" si="589"/>
        <v>4.4439142447990162E-4</v>
      </c>
      <c r="BN4640" s="130">
        <f t="shared" si="590"/>
        <v>1.1712499052906949E-6</v>
      </c>
      <c r="BO4640" s="130">
        <f t="shared" si="586"/>
        <v>1.1712499052906949E-6</v>
      </c>
      <c r="BP4640" s="122" t="str">
        <f t="shared" si="587"/>
        <v/>
      </c>
    </row>
    <row r="4641" spans="63:68" ht="20.100000000000001" customHeight="1" x14ac:dyDescent="0.25">
      <c r="BK4641" s="130"/>
      <c r="BL4641" s="130">
        <f t="shared" si="588"/>
        <v>26.310399999998147</v>
      </c>
      <c r="BM4641" s="147">
        <f t="shared" si="589"/>
        <v>4.4322017457461093E-4</v>
      </c>
      <c r="BN4641" s="130">
        <f t="shared" si="590"/>
        <v>1.1682181021781496E-6</v>
      </c>
      <c r="BO4641" s="130">
        <f t="shared" si="586"/>
        <v>1.1682181021781496E-6</v>
      </c>
      <c r="BP4641" s="122" t="str">
        <f t="shared" si="587"/>
        <v/>
      </c>
    </row>
    <row r="4642" spans="63:68" ht="20.100000000000001" customHeight="1" x14ac:dyDescent="0.25">
      <c r="BK4642" s="130"/>
      <c r="BL4642" s="130">
        <f t="shared" si="588"/>
        <v>26.316799999998146</v>
      </c>
      <c r="BM4642" s="147">
        <f t="shared" si="589"/>
        <v>4.4205195647243278E-4</v>
      </c>
      <c r="BN4642" s="130">
        <f t="shared" si="590"/>
        <v>1.1651939746253905E-6</v>
      </c>
      <c r="BO4642" s="130">
        <f t="shared" si="586"/>
        <v>1.1651939746253905E-6</v>
      </c>
      <c r="BP4642" s="122" t="str">
        <f t="shared" si="587"/>
        <v/>
      </c>
    </row>
    <row r="4643" spans="63:68" ht="20.100000000000001" customHeight="1" x14ac:dyDescent="0.25">
      <c r="BK4643" s="130"/>
      <c r="BL4643" s="130">
        <f t="shared" si="588"/>
        <v>26.323199999998145</v>
      </c>
      <c r="BM4643" s="147">
        <f t="shared" si="589"/>
        <v>4.4088676249780739E-4</v>
      </c>
      <c r="BN4643" s="130">
        <f t="shared" si="590"/>
        <v>1.1621775037405743E-6</v>
      </c>
      <c r="BO4643" s="130">
        <f t="shared" si="586"/>
        <v>1.1621775037405743E-6</v>
      </c>
      <c r="BP4643" s="122" t="str">
        <f t="shared" si="587"/>
        <v/>
      </c>
    </row>
    <row r="4644" spans="63:68" ht="20.100000000000001" customHeight="1" x14ac:dyDescent="0.25">
      <c r="BK4644" s="130"/>
      <c r="BL4644" s="130">
        <f t="shared" si="588"/>
        <v>26.329599999998145</v>
      </c>
      <c r="BM4644" s="147">
        <f t="shared" si="589"/>
        <v>4.3972458499406681E-4</v>
      </c>
      <c r="BN4644" s="130">
        <f t="shared" si="590"/>
        <v>1.1591686706766894E-6</v>
      </c>
      <c r="BO4644" s="130">
        <f t="shared" si="586"/>
        <v>1.1591686706766894E-6</v>
      </c>
      <c r="BP4644" s="122" t="str">
        <f t="shared" si="587"/>
        <v/>
      </c>
    </row>
    <row r="4645" spans="63:68" ht="20.100000000000001" customHeight="1" x14ac:dyDescent="0.25">
      <c r="BK4645" s="130"/>
      <c r="BL4645" s="130">
        <f t="shared" si="588"/>
        <v>26.335999999998144</v>
      </c>
      <c r="BM4645" s="147">
        <f t="shared" si="589"/>
        <v>4.3856541632339012E-4</v>
      </c>
      <c r="BN4645" s="130">
        <f t="shared" si="590"/>
        <v>1.1561674566288455E-6</v>
      </c>
      <c r="BO4645" s="130">
        <f t="shared" si="586"/>
        <v>1.1561674566288455E-6</v>
      </c>
      <c r="BP4645" s="122" t="str">
        <f t="shared" si="587"/>
        <v/>
      </c>
    </row>
    <row r="4646" spans="63:68" ht="20.100000000000001" customHeight="1" x14ac:dyDescent="0.25">
      <c r="BK4646" s="130"/>
      <c r="BL4646" s="130">
        <f t="shared" si="588"/>
        <v>26.342399999998143</v>
      </c>
      <c r="BM4646" s="147">
        <f t="shared" si="589"/>
        <v>4.3740924886676128E-4</v>
      </c>
      <c r="BN4646" s="130">
        <f t="shared" si="590"/>
        <v>1.1531738428396401E-6</v>
      </c>
      <c r="BO4646" s="130">
        <f t="shared" si="586"/>
        <v>1.1531738428396401E-6</v>
      </c>
      <c r="BP4646" s="122" t="str">
        <f t="shared" si="587"/>
        <v/>
      </c>
    </row>
    <row r="4647" spans="63:68" ht="20.100000000000001" customHeight="1" x14ac:dyDescent="0.25">
      <c r="BK4647" s="130"/>
      <c r="BL4647" s="130">
        <f t="shared" si="588"/>
        <v>26.348799999998143</v>
      </c>
      <c r="BM4647" s="147">
        <f t="shared" si="589"/>
        <v>4.3625607502392164E-4</v>
      </c>
      <c r="BN4647" s="130">
        <f t="shared" si="590"/>
        <v>1.150187810595039E-6</v>
      </c>
      <c r="BO4647" s="130">
        <f t="shared" si="586"/>
        <v>1.150187810595039E-6</v>
      </c>
      <c r="BP4647" s="122" t="str">
        <f t="shared" si="587"/>
        <v/>
      </c>
    </row>
    <row r="4648" spans="63:68" ht="20.100000000000001" customHeight="1" x14ac:dyDescent="0.25">
      <c r="BK4648" s="130"/>
      <c r="BL4648" s="130">
        <f t="shared" si="588"/>
        <v>26.355199999998142</v>
      </c>
      <c r="BM4648" s="147">
        <f t="shared" si="589"/>
        <v>4.351058872133266E-4</v>
      </c>
      <c r="BN4648" s="130">
        <f t="shared" si="590"/>
        <v>1.1472093412263277E-6</v>
      </c>
      <c r="BO4648" s="130">
        <f t="shared" si="586"/>
        <v>1.1472093412263277E-6</v>
      </c>
      <c r="BP4648" s="122" t="str">
        <f t="shared" si="587"/>
        <v/>
      </c>
    </row>
    <row r="4649" spans="63:68" ht="20.100000000000001" customHeight="1" x14ac:dyDescent="0.25">
      <c r="BK4649" s="130"/>
      <c r="BL4649" s="130">
        <f t="shared" si="588"/>
        <v>26.361599999998141</v>
      </c>
      <c r="BM4649" s="147">
        <f t="shared" si="589"/>
        <v>4.3395867787210027E-4</v>
      </c>
      <c r="BN4649" s="130">
        <f t="shared" si="590"/>
        <v>1.1442384161056661E-6</v>
      </c>
      <c r="BO4649" s="130">
        <f t="shared" si="586"/>
        <v>1.1442384161056661E-6</v>
      </c>
      <c r="BP4649" s="122" t="str">
        <f t="shared" si="587"/>
        <v/>
      </c>
    </row>
    <row r="4650" spans="63:68" ht="20.100000000000001" customHeight="1" x14ac:dyDescent="0.25">
      <c r="BK4650" s="130"/>
      <c r="BL4650" s="130">
        <f t="shared" si="588"/>
        <v>26.36799999999814</v>
      </c>
      <c r="BM4650" s="147">
        <f t="shared" si="589"/>
        <v>4.328144394559946E-4</v>
      </c>
      <c r="BN4650" s="130">
        <f t="shared" si="590"/>
        <v>1.1412750166554125E-6</v>
      </c>
      <c r="BO4650" s="130">
        <f t="shared" si="586"/>
        <v>1.1412750166554125E-6</v>
      </c>
      <c r="BP4650" s="122" t="str">
        <f t="shared" si="587"/>
        <v/>
      </c>
    </row>
    <row r="4651" spans="63:68" ht="20.100000000000001" customHeight="1" x14ac:dyDescent="0.25">
      <c r="BK4651" s="130"/>
      <c r="BL4651" s="130">
        <f t="shared" si="588"/>
        <v>26.37439999999814</v>
      </c>
      <c r="BM4651" s="147">
        <f t="shared" si="589"/>
        <v>4.3167316443933919E-4</v>
      </c>
      <c r="BN4651" s="130">
        <f t="shared" si="590"/>
        <v>1.1383191243356555E-6</v>
      </c>
      <c r="BO4651" s="130">
        <f t="shared" si="586"/>
        <v>1.1383191243356555E-6</v>
      </c>
      <c r="BP4651" s="122" t="str">
        <f t="shared" si="587"/>
        <v/>
      </c>
    </row>
    <row r="4652" spans="63:68" ht="20.100000000000001" customHeight="1" x14ac:dyDescent="0.25">
      <c r="BK4652" s="130"/>
      <c r="BL4652" s="130">
        <f t="shared" si="588"/>
        <v>26.380799999998139</v>
      </c>
      <c r="BM4652" s="147">
        <f t="shared" si="589"/>
        <v>4.3053484531500354E-4</v>
      </c>
      <c r="BN4652" s="130">
        <f t="shared" si="590"/>
        <v>1.1353707206560319E-6</v>
      </c>
      <c r="BO4652" s="130">
        <f t="shared" si="586"/>
        <v>1.1353707206560319E-6</v>
      </c>
      <c r="BP4652" s="122" t="str">
        <f t="shared" si="587"/>
        <v/>
      </c>
    </row>
    <row r="4653" spans="63:68" ht="20.100000000000001" customHeight="1" x14ac:dyDescent="0.25">
      <c r="BK4653" s="130"/>
      <c r="BL4653" s="130">
        <f t="shared" si="588"/>
        <v>26.387199999998138</v>
      </c>
      <c r="BM4653" s="147">
        <f t="shared" si="589"/>
        <v>4.293994745943475E-4</v>
      </c>
      <c r="BN4653" s="130">
        <f t="shared" si="590"/>
        <v>1.1324297871648302E-6</v>
      </c>
      <c r="BO4653" s="130">
        <f t="shared" si="586"/>
        <v>1.1324297871648302E-6</v>
      </c>
      <c r="BP4653" s="122" t="str">
        <f t="shared" si="587"/>
        <v/>
      </c>
    </row>
    <row r="4654" spans="63:68" ht="20.100000000000001" customHeight="1" x14ac:dyDescent="0.25">
      <c r="BK4654" s="130"/>
      <c r="BL4654" s="130">
        <f t="shared" si="588"/>
        <v>26.393599999998138</v>
      </c>
      <c r="BM4654" s="147">
        <f t="shared" si="589"/>
        <v>4.2826704480718267E-4</v>
      </c>
      <c r="BN4654" s="130">
        <f t="shared" si="590"/>
        <v>1.1294963054590194E-6</v>
      </c>
      <c r="BO4654" s="130">
        <f t="shared" si="586"/>
        <v>1.1294963054590194E-6</v>
      </c>
      <c r="BP4654" s="122" t="str">
        <f t="shared" si="587"/>
        <v/>
      </c>
    </row>
    <row r="4655" spans="63:68" ht="20.100000000000001" customHeight="1" x14ac:dyDescent="0.25">
      <c r="BK4655" s="130"/>
      <c r="BL4655" s="130">
        <f t="shared" si="588"/>
        <v>26.399999999998137</v>
      </c>
      <c r="BM4655" s="147">
        <f t="shared" si="589"/>
        <v>4.2713754850172365E-4</v>
      </c>
      <c r="BN4655" s="130">
        <f t="shared" si="590"/>
        <v>1.1265702571767685E-6</v>
      </c>
      <c r="BO4655" s="130">
        <f t="shared" si="586"/>
        <v>1.1265702571767685E-6</v>
      </c>
      <c r="BP4655" s="122" t="str">
        <f t="shared" si="587"/>
        <v/>
      </c>
    </row>
    <row r="4656" spans="63:68" ht="20.100000000000001" customHeight="1" x14ac:dyDescent="0.25">
      <c r="BK4656" s="130"/>
      <c r="BL4656" s="130">
        <f t="shared" si="588"/>
        <v>26.406399999998136</v>
      </c>
      <c r="BM4656" s="147">
        <f t="shared" si="589"/>
        <v>4.2601097824454689E-4</v>
      </c>
      <c r="BN4656" s="130">
        <f t="shared" si="590"/>
        <v>1.1236516239985844E-6</v>
      </c>
      <c r="BO4656" s="130">
        <f t="shared" si="586"/>
        <v>1.1236516239985844E-6</v>
      </c>
      <c r="BP4656" s="122" t="str">
        <f t="shared" si="587"/>
        <v/>
      </c>
    </row>
    <row r="4657" spans="63:68" ht="20.100000000000001" customHeight="1" x14ac:dyDescent="0.25">
      <c r="BK4657" s="130"/>
      <c r="BL4657" s="130">
        <f t="shared" si="588"/>
        <v>26.412799999998136</v>
      </c>
      <c r="BM4657" s="147">
        <f t="shared" si="589"/>
        <v>4.248873266205483E-4</v>
      </c>
      <c r="BN4657" s="130">
        <f t="shared" si="590"/>
        <v>1.1207403876513779E-6</v>
      </c>
      <c r="BO4657" s="130">
        <f t="shared" si="586"/>
        <v>1.1207403876513779E-6</v>
      </c>
      <c r="BP4657" s="122" t="str">
        <f t="shared" si="587"/>
        <v/>
      </c>
    </row>
    <row r="4658" spans="63:68" ht="20.100000000000001" customHeight="1" x14ac:dyDescent="0.25">
      <c r="BK4658" s="130"/>
      <c r="BL4658" s="130">
        <f t="shared" si="588"/>
        <v>26.419199999998135</v>
      </c>
      <c r="BM4658" s="147">
        <f t="shared" si="589"/>
        <v>4.2376658623289692E-4</v>
      </c>
      <c r="BN4658" s="130">
        <f t="shared" si="590"/>
        <v>1.1178365299038015E-6</v>
      </c>
      <c r="BO4658" s="130">
        <f t="shared" si="586"/>
        <v>1.1178365299038015E-6</v>
      </c>
      <c r="BP4658" s="122" t="str">
        <f t="shared" si="587"/>
        <v/>
      </c>
    </row>
    <row r="4659" spans="63:68" ht="20.100000000000001" customHeight="1" x14ac:dyDescent="0.25">
      <c r="BK4659" s="130"/>
      <c r="BL4659" s="130">
        <f t="shared" si="588"/>
        <v>26.425599999998134</v>
      </c>
      <c r="BM4659" s="147">
        <f t="shared" si="589"/>
        <v>4.2264874970299312E-4</v>
      </c>
      <c r="BN4659" s="130">
        <f t="shared" si="590"/>
        <v>1.114940032569448E-6</v>
      </c>
      <c r="BO4659" s="130">
        <f t="shared" si="586"/>
        <v>1.114940032569448E-6</v>
      </c>
      <c r="BP4659" s="122" t="str">
        <f t="shared" si="587"/>
        <v/>
      </c>
    </row>
    <row r="4660" spans="63:68" ht="20.100000000000001" customHeight="1" x14ac:dyDescent="0.25">
      <c r="BK4660" s="130"/>
      <c r="BL4660" s="130">
        <f t="shared" si="588"/>
        <v>26.431999999998133</v>
      </c>
      <c r="BM4660" s="147">
        <f t="shared" si="589"/>
        <v>4.2153380967042367E-4</v>
      </c>
      <c r="BN4660" s="130">
        <f t="shared" si="590"/>
        <v>1.1120508775012668E-6</v>
      </c>
      <c r="BO4660" s="130">
        <f t="shared" si="586"/>
        <v>1.1120508775012668E-6</v>
      </c>
      <c r="BP4660" s="122" t="str">
        <f t="shared" si="587"/>
        <v/>
      </c>
    </row>
    <row r="4661" spans="63:68" ht="20.100000000000001" customHeight="1" x14ac:dyDescent="0.25">
      <c r="BK4661" s="130"/>
      <c r="BL4661" s="130">
        <f t="shared" si="588"/>
        <v>26.438399999998133</v>
      </c>
      <c r="BM4661" s="147">
        <f t="shared" si="589"/>
        <v>4.2042175879292241E-4</v>
      </c>
      <c r="BN4661" s="130">
        <f t="shared" si="590"/>
        <v>1.1091690466002373E-6</v>
      </c>
      <c r="BO4661" s="130">
        <f t="shared" si="586"/>
        <v>1.1091690466002373E-6</v>
      </c>
      <c r="BP4661" s="122" t="str">
        <f t="shared" si="587"/>
        <v/>
      </c>
    </row>
    <row r="4662" spans="63:68" ht="20.100000000000001" customHeight="1" x14ac:dyDescent="0.25">
      <c r="BK4662" s="130"/>
      <c r="BL4662" s="130">
        <f t="shared" si="588"/>
        <v>26.444799999998132</v>
      </c>
      <c r="BM4662" s="147">
        <f t="shared" si="589"/>
        <v>4.1931258974632217E-4</v>
      </c>
      <c r="BN4662" s="130">
        <f t="shared" si="590"/>
        <v>1.1062945218072917E-6</v>
      </c>
      <c r="BO4662" s="130">
        <f t="shared" si="586"/>
        <v>1.1062945218072917E-6</v>
      </c>
      <c r="BP4662" s="122" t="str">
        <f t="shared" si="587"/>
        <v/>
      </c>
    </row>
    <row r="4663" spans="63:68" ht="20.100000000000001" customHeight="1" x14ac:dyDescent="0.25">
      <c r="BK4663" s="130"/>
      <c r="BL4663" s="130">
        <f t="shared" si="588"/>
        <v>26.451199999998131</v>
      </c>
      <c r="BM4663" s="147">
        <f t="shared" si="589"/>
        <v>4.1820629522451488E-4</v>
      </c>
      <c r="BN4663" s="130">
        <f t="shared" si="590"/>
        <v>1.1034272851061884E-6</v>
      </c>
      <c r="BO4663" s="130">
        <f t="shared" si="586"/>
        <v>1.1034272851061884E-6</v>
      </c>
      <c r="BP4663" s="122" t="str">
        <f t="shared" si="587"/>
        <v/>
      </c>
    </row>
    <row r="4664" spans="63:68" ht="20.100000000000001" customHeight="1" x14ac:dyDescent="0.25">
      <c r="BK4664" s="130"/>
      <c r="BL4664" s="130">
        <f t="shared" si="588"/>
        <v>26.457599999998131</v>
      </c>
      <c r="BM4664" s="147">
        <f t="shared" si="589"/>
        <v>4.1710286793940869E-4</v>
      </c>
      <c r="BN4664" s="130">
        <f t="shared" si="590"/>
        <v>1.1005673185258426E-6</v>
      </c>
      <c r="BO4664" s="130">
        <f t="shared" si="586"/>
        <v>1.1005673185258426E-6</v>
      </c>
      <c r="BP4664" s="122" t="str">
        <f t="shared" si="587"/>
        <v/>
      </c>
    </row>
    <row r="4665" spans="63:68" ht="20.100000000000001" customHeight="1" x14ac:dyDescent="0.25">
      <c r="BK4665" s="130"/>
      <c r="BL4665" s="130">
        <f t="shared" si="588"/>
        <v>26.46399999999813</v>
      </c>
      <c r="BM4665" s="147">
        <f t="shared" si="589"/>
        <v>4.1600230062088285E-4</v>
      </c>
      <c r="BN4665" s="130">
        <f t="shared" si="590"/>
        <v>1.0977146041347974E-6</v>
      </c>
      <c r="BO4665" s="130">
        <f t="shared" si="586"/>
        <v>1.0977146041347974E-6</v>
      </c>
      <c r="BP4665" s="122" t="str">
        <f t="shared" si="587"/>
        <v/>
      </c>
    </row>
    <row r="4666" spans="63:68" ht="20.100000000000001" customHeight="1" x14ac:dyDescent="0.25">
      <c r="BK4666" s="130"/>
      <c r="BL4666" s="130">
        <f t="shared" si="588"/>
        <v>26.470399999998129</v>
      </c>
      <c r="BM4666" s="147">
        <f t="shared" si="589"/>
        <v>4.1490458601674805E-4</v>
      </c>
      <c r="BN4666" s="130">
        <f t="shared" si="590"/>
        <v>1.0948691240476199E-6</v>
      </c>
      <c r="BO4666" s="130">
        <f t="shared" si="586"/>
        <v>1.0948691240476199E-6</v>
      </c>
      <c r="BP4666" s="122" t="str">
        <f t="shared" si="587"/>
        <v/>
      </c>
    </row>
    <row r="4667" spans="63:68" ht="20.100000000000001" customHeight="1" x14ac:dyDescent="0.25">
      <c r="BK4667" s="130"/>
      <c r="BL4667" s="130">
        <f t="shared" si="588"/>
        <v>26.476799999998128</v>
      </c>
      <c r="BM4667" s="147">
        <f t="shared" si="589"/>
        <v>4.1380971689270043E-4</v>
      </c>
      <c r="BN4667" s="130">
        <f t="shared" si="590"/>
        <v>1.092030860418505E-6</v>
      </c>
      <c r="BO4667" s="130">
        <f t="shared" si="586"/>
        <v>1.092030860418505E-6</v>
      </c>
      <c r="BP4667" s="122" t="str">
        <f t="shared" si="587"/>
        <v/>
      </c>
    </row>
    <row r="4668" spans="63:68" ht="20.100000000000001" customHeight="1" x14ac:dyDescent="0.25">
      <c r="BK4668" s="130"/>
      <c r="BL4668" s="130">
        <f t="shared" si="588"/>
        <v>26.483199999998128</v>
      </c>
      <c r="BM4668" s="147">
        <f t="shared" si="589"/>
        <v>4.1271768603228193E-4</v>
      </c>
      <c r="BN4668" s="130">
        <f t="shared" si="590"/>
        <v>1.0891997954445279E-6</v>
      </c>
      <c r="BO4668" s="130">
        <f t="shared" si="586"/>
        <v>1.0891997954445279E-6</v>
      </c>
      <c r="BP4668" s="122" t="str">
        <f t="shared" si="587"/>
        <v/>
      </c>
    </row>
    <row r="4669" spans="63:68" ht="20.100000000000001" customHeight="1" x14ac:dyDescent="0.25">
      <c r="BK4669" s="130"/>
      <c r="BL4669" s="130">
        <f t="shared" si="588"/>
        <v>26.489599999998127</v>
      </c>
      <c r="BM4669" s="147">
        <f t="shared" si="589"/>
        <v>4.116284862368374E-4</v>
      </c>
      <c r="BN4669" s="130">
        <f t="shared" si="590"/>
        <v>1.0863759113681373E-6</v>
      </c>
      <c r="BO4669" s="130">
        <f t="shared" si="586"/>
        <v>1.0863759113681373E-6</v>
      </c>
      <c r="BP4669" s="122" t="str">
        <f t="shared" si="587"/>
        <v/>
      </c>
    </row>
    <row r="4670" spans="63:68" ht="20.100000000000001" customHeight="1" x14ac:dyDescent="0.25">
      <c r="BK4670" s="130"/>
      <c r="BL4670" s="130">
        <f t="shared" si="588"/>
        <v>26.495999999998126</v>
      </c>
      <c r="BM4670" s="147">
        <f t="shared" si="589"/>
        <v>4.1054211032546926E-4</v>
      </c>
      <c r="BN4670" s="130">
        <f t="shared" si="590"/>
        <v>1.0835591904700547E-6</v>
      </c>
      <c r="BO4670" s="130">
        <f t="shared" si="586"/>
        <v>1.0835591904700547E-6</v>
      </c>
      <c r="BP4670" s="122" t="str">
        <f t="shared" si="587"/>
        <v/>
      </c>
    </row>
    <row r="4671" spans="63:68" ht="20.100000000000001" customHeight="1" x14ac:dyDescent="0.25">
      <c r="BK4671" s="130"/>
      <c r="BL4671" s="130">
        <f t="shared" si="588"/>
        <v>26.502399999998126</v>
      </c>
      <c r="BM4671" s="147">
        <f t="shared" si="589"/>
        <v>4.0945855113499921E-4</v>
      </c>
      <c r="BN4671" s="130">
        <f t="shared" si="590"/>
        <v>1.0807496150737187E-6</v>
      </c>
      <c r="BO4671" s="130">
        <f t="shared" si="586"/>
        <v>1.0807496150737187E-6</v>
      </c>
      <c r="BP4671" s="122" t="str">
        <f t="shared" si="587"/>
        <v/>
      </c>
    </row>
    <row r="4672" spans="63:68" ht="20.100000000000001" customHeight="1" x14ac:dyDescent="0.25">
      <c r="BK4672" s="130"/>
      <c r="BL4672" s="130">
        <f t="shared" si="588"/>
        <v>26.508799999998125</v>
      </c>
      <c r="BM4672" s="147">
        <f t="shared" si="589"/>
        <v>4.0837780151992549E-4</v>
      </c>
      <c r="BN4672" s="130">
        <f t="shared" si="590"/>
        <v>1.0779471675486469E-6</v>
      </c>
      <c r="BO4672" s="130">
        <f t="shared" si="586"/>
        <v>1.0779471675486469E-6</v>
      </c>
      <c r="BP4672" s="122" t="str">
        <f t="shared" si="587"/>
        <v/>
      </c>
    </row>
    <row r="4673" spans="63:68" ht="20.100000000000001" customHeight="1" x14ac:dyDescent="0.25">
      <c r="BK4673" s="130"/>
      <c r="BL4673" s="130">
        <f t="shared" si="588"/>
        <v>26.515199999998124</v>
      </c>
      <c r="BM4673" s="147">
        <f t="shared" si="589"/>
        <v>4.0729985435237684E-4</v>
      </c>
      <c r="BN4673" s="130">
        <f t="shared" si="590"/>
        <v>1.0751518303016533E-6</v>
      </c>
      <c r="BO4673" s="130">
        <f t="shared" si="586"/>
        <v>1.0751518303016533E-6</v>
      </c>
      <c r="BP4673" s="122" t="str">
        <f t="shared" si="587"/>
        <v/>
      </c>
    </row>
    <row r="4674" spans="63:68" ht="20.100000000000001" customHeight="1" x14ac:dyDescent="0.25">
      <c r="BK4674" s="130"/>
      <c r="BL4674" s="130">
        <f t="shared" si="588"/>
        <v>26.521599999998124</v>
      </c>
      <c r="BM4674" s="147">
        <f t="shared" si="589"/>
        <v>4.0622470252207519E-4</v>
      </c>
      <c r="BN4674" s="130">
        <f t="shared" si="590"/>
        <v>1.0723635857819982E-6</v>
      </c>
      <c r="BO4674" s="130">
        <f t="shared" si="586"/>
        <v>1.0723635857819982E-6</v>
      </c>
      <c r="BP4674" s="122" t="str">
        <f t="shared" si="587"/>
        <v/>
      </c>
    </row>
    <row r="4675" spans="63:68" ht="20.100000000000001" customHeight="1" x14ac:dyDescent="0.25">
      <c r="BK4675" s="130"/>
      <c r="BL4675" s="130">
        <f t="shared" si="588"/>
        <v>26.527999999998123</v>
      </c>
      <c r="BM4675" s="147">
        <f t="shared" si="589"/>
        <v>4.0515233893629319E-4</v>
      </c>
      <c r="BN4675" s="130">
        <f t="shared" si="590"/>
        <v>1.0695824164842619E-6</v>
      </c>
      <c r="BO4675" s="130">
        <f t="shared" si="586"/>
        <v>1.0695824164842619E-6</v>
      </c>
      <c r="BP4675" s="122" t="str">
        <f t="shared" si="587"/>
        <v/>
      </c>
    </row>
    <row r="4676" spans="63:68" ht="20.100000000000001" customHeight="1" x14ac:dyDescent="0.25">
      <c r="BK4676" s="130"/>
      <c r="BL4676" s="130">
        <f t="shared" si="588"/>
        <v>26.534399999998122</v>
      </c>
      <c r="BM4676" s="147">
        <f t="shared" si="589"/>
        <v>4.0408275651980893E-4</v>
      </c>
      <c r="BN4676" s="130">
        <f t="shared" si="590"/>
        <v>1.0668083049412426E-6</v>
      </c>
      <c r="BO4676" s="130">
        <f t="shared" si="586"/>
        <v>1.0668083049412426E-6</v>
      </c>
      <c r="BP4676" s="122" t="str">
        <f t="shared" si="587"/>
        <v/>
      </c>
    </row>
    <row r="4677" spans="63:68" ht="20.100000000000001" customHeight="1" x14ac:dyDescent="0.25">
      <c r="BK4677" s="130"/>
      <c r="BL4677" s="130">
        <f t="shared" si="588"/>
        <v>26.540799999998121</v>
      </c>
      <c r="BM4677" s="147">
        <f t="shared" si="589"/>
        <v>4.0301594821486768E-4</v>
      </c>
      <c r="BN4677" s="130">
        <f t="shared" si="590"/>
        <v>1.064041233728131E-6</v>
      </c>
      <c r="BO4677" s="130">
        <f t="shared" si="586"/>
        <v>1.064041233728131E-6</v>
      </c>
      <c r="BP4677" s="122" t="str">
        <f t="shared" si="587"/>
        <v/>
      </c>
    </row>
    <row r="4678" spans="63:68" ht="20.100000000000001" customHeight="1" x14ac:dyDescent="0.25">
      <c r="BK4678" s="130"/>
      <c r="BL4678" s="130">
        <f t="shared" si="588"/>
        <v>26.547199999998121</v>
      </c>
      <c r="BM4678" s="147">
        <f t="shared" si="589"/>
        <v>4.0195190698113955E-4</v>
      </c>
      <c r="BN4678" s="130">
        <f t="shared" si="590"/>
        <v>1.0612811854622929E-6</v>
      </c>
      <c r="BO4678" s="130">
        <f t="shared" si="586"/>
        <v>1.0612811854622929E-6</v>
      </c>
      <c r="BP4678" s="122" t="str">
        <f t="shared" si="587"/>
        <v/>
      </c>
    </row>
    <row r="4679" spans="63:68" ht="20.100000000000001" customHeight="1" x14ac:dyDescent="0.25">
      <c r="BK4679" s="130"/>
      <c r="BL4679" s="130">
        <f t="shared" si="588"/>
        <v>26.55359999999812</v>
      </c>
      <c r="BM4679" s="147">
        <f t="shared" si="589"/>
        <v>4.0089062579567726E-4</v>
      </c>
      <c r="BN4679" s="130">
        <f t="shared" si="590"/>
        <v>1.0585281428014269E-6</v>
      </c>
      <c r="BO4679" s="130">
        <f t="shared" si="586"/>
        <v>1.0585281428014269E-6</v>
      </c>
      <c r="BP4679" s="122" t="str">
        <f t="shared" si="587"/>
        <v/>
      </c>
    </row>
    <row r="4680" spans="63:68" ht="20.100000000000001" customHeight="1" x14ac:dyDescent="0.25">
      <c r="BK4680" s="130"/>
      <c r="BL4680" s="130">
        <f t="shared" si="588"/>
        <v>26.559999999998119</v>
      </c>
      <c r="BM4680" s="147">
        <f t="shared" si="589"/>
        <v>3.9983209765287583E-4</v>
      </c>
      <c r="BN4680" s="130">
        <f t="shared" si="590"/>
        <v>1.0557820884460572E-6</v>
      </c>
      <c r="BO4680" s="130">
        <f t="shared" si="586"/>
        <v>1.0557820884460572E-6</v>
      </c>
      <c r="BP4680" s="122" t="str">
        <f t="shared" si="587"/>
        <v/>
      </c>
    </row>
    <row r="4681" spans="63:68" ht="20.100000000000001" customHeight="1" x14ac:dyDescent="0.25">
      <c r="BK4681" s="130"/>
      <c r="BL4681" s="130">
        <f t="shared" si="588"/>
        <v>26.566399999998119</v>
      </c>
      <c r="BM4681" s="147">
        <f t="shared" si="589"/>
        <v>3.9877631556442978E-4</v>
      </c>
      <c r="BN4681" s="130">
        <f t="shared" si="590"/>
        <v>1.0530430051363358E-6</v>
      </c>
      <c r="BO4681" s="130">
        <f t="shared" si="586"/>
        <v>1.0530430051363358E-6</v>
      </c>
      <c r="BP4681" s="122" t="str">
        <f t="shared" si="587"/>
        <v/>
      </c>
    </row>
    <row r="4682" spans="63:68" ht="20.100000000000001" customHeight="1" x14ac:dyDescent="0.25">
      <c r="BK4682" s="130"/>
      <c r="BL4682" s="130">
        <f t="shared" si="588"/>
        <v>26.572799999998118</v>
      </c>
      <c r="BM4682" s="147">
        <f t="shared" si="589"/>
        <v>3.9772327255929344E-4</v>
      </c>
      <c r="BN4682" s="130">
        <f t="shared" si="590"/>
        <v>1.0503108756553491E-6</v>
      </c>
      <c r="BO4682" s="130">
        <f t="shared" si="586"/>
        <v>1.0503108756553491E-6</v>
      </c>
      <c r="BP4682" s="122" t="str">
        <f t="shared" si="587"/>
        <v/>
      </c>
    </row>
    <row r="4683" spans="63:68" ht="20.100000000000001" customHeight="1" x14ac:dyDescent="0.25">
      <c r="BK4683" s="130"/>
      <c r="BL4683" s="130">
        <f t="shared" si="588"/>
        <v>26.579199999998117</v>
      </c>
      <c r="BM4683" s="147">
        <f t="shared" si="589"/>
        <v>3.9667296168363809E-4</v>
      </c>
      <c r="BN4683" s="130">
        <f t="shared" si="590"/>
        <v>1.047585682824564E-6</v>
      </c>
      <c r="BO4683" s="130">
        <f t="shared" si="586"/>
        <v>1.047585682824564E-6</v>
      </c>
      <c r="BP4683" s="122" t="str">
        <f t="shared" si="587"/>
        <v/>
      </c>
    </row>
    <row r="4684" spans="63:68" ht="20.100000000000001" customHeight="1" x14ac:dyDescent="0.25">
      <c r="BK4684" s="130"/>
      <c r="BL4684" s="130">
        <f t="shared" si="588"/>
        <v>26.585599999998117</v>
      </c>
      <c r="BM4684" s="147">
        <f t="shared" si="589"/>
        <v>3.9562537600081353E-4</v>
      </c>
      <c r="BN4684" s="130">
        <f t="shared" si="590"/>
        <v>1.044867409508328E-6</v>
      </c>
      <c r="BO4684" s="130">
        <f t="shared" si="586"/>
        <v>1.044867409508328E-6</v>
      </c>
      <c r="BP4684" s="122" t="str">
        <f t="shared" si="587"/>
        <v/>
      </c>
    </row>
    <row r="4685" spans="63:68" ht="20.100000000000001" customHeight="1" x14ac:dyDescent="0.25">
      <c r="BK4685" s="130"/>
      <c r="BL4685" s="130">
        <f t="shared" si="588"/>
        <v>26.591999999998116</v>
      </c>
      <c r="BM4685" s="147">
        <f t="shared" si="589"/>
        <v>3.945805085913052E-4</v>
      </c>
      <c r="BN4685" s="130">
        <f t="shared" si="590"/>
        <v>1.0421560386122963E-6</v>
      </c>
      <c r="BO4685" s="130">
        <f t="shared" si="586"/>
        <v>1.0421560386122963E-6</v>
      </c>
      <c r="BP4685" s="122" t="str">
        <f t="shared" si="587"/>
        <v/>
      </c>
    </row>
    <row r="4686" spans="63:68" ht="20.100000000000001" customHeight="1" x14ac:dyDescent="0.25">
      <c r="BK4686" s="130"/>
      <c r="BL4686" s="130">
        <f t="shared" si="588"/>
        <v>26.598399999998115</v>
      </c>
      <c r="BM4686" s="147">
        <f t="shared" si="589"/>
        <v>3.935383525526929E-4</v>
      </c>
      <c r="BN4686" s="130">
        <f t="shared" si="590"/>
        <v>1.0394515530814268E-6</v>
      </c>
      <c r="BO4686" s="130">
        <f t="shared" si="586"/>
        <v>1.0394515530814268E-6</v>
      </c>
      <c r="BP4686" s="122" t="str">
        <f t="shared" si="587"/>
        <v/>
      </c>
    </row>
    <row r="4687" spans="63:68" ht="20.100000000000001" customHeight="1" x14ac:dyDescent="0.25">
      <c r="BK4687" s="130"/>
      <c r="BL4687" s="130">
        <f t="shared" si="588"/>
        <v>26.604799999998114</v>
      </c>
      <c r="BM4687" s="147">
        <f t="shared" si="589"/>
        <v>3.9249890099961148E-4</v>
      </c>
      <c r="BN4687" s="130">
        <f t="shared" si="590"/>
        <v>1.0367539359018227E-6</v>
      </c>
      <c r="BO4687" s="130">
        <f t="shared" si="586"/>
        <v>1.0367539359018227E-6</v>
      </c>
      <c r="BP4687" s="122" t="str">
        <f t="shared" si="587"/>
        <v/>
      </c>
    </row>
    <row r="4688" spans="63:68" ht="20.100000000000001" customHeight="1" x14ac:dyDescent="0.25">
      <c r="BK4688" s="130"/>
      <c r="BL4688" s="130">
        <f t="shared" si="588"/>
        <v>26.611199999998114</v>
      </c>
      <c r="BM4688" s="147">
        <f t="shared" si="589"/>
        <v>3.9146214706370965E-4</v>
      </c>
      <c r="BN4688" s="130">
        <f t="shared" si="590"/>
        <v>1.0340631700997568E-6</v>
      </c>
      <c r="BO4688" s="130">
        <f t="shared" si="586"/>
        <v>1.0340631700997568E-6</v>
      </c>
      <c r="BP4688" s="122" t="str">
        <f t="shared" si="587"/>
        <v/>
      </c>
    </row>
    <row r="4689" spans="63:68" ht="20.100000000000001" customHeight="1" x14ac:dyDescent="0.25">
      <c r="BK4689" s="130"/>
      <c r="BL4689" s="130">
        <f t="shared" si="588"/>
        <v>26.617599999998113</v>
      </c>
      <c r="BM4689" s="147">
        <f t="shared" si="589"/>
        <v>3.904280838936099E-4</v>
      </c>
      <c r="BN4689" s="130">
        <f t="shared" si="590"/>
        <v>1.0313792387431895E-6</v>
      </c>
      <c r="BO4689" s="130">
        <f t="shared" si="586"/>
        <v>1.0313792387431895E-6</v>
      </c>
      <c r="BP4689" s="122" t="str">
        <f t="shared" si="587"/>
        <v/>
      </c>
    </row>
    <row r="4690" spans="63:68" ht="20.100000000000001" customHeight="1" x14ac:dyDescent="0.25">
      <c r="BK4690" s="130"/>
      <c r="BL4690" s="130">
        <f t="shared" si="588"/>
        <v>26.623999999998112</v>
      </c>
      <c r="BM4690" s="147">
        <f t="shared" si="589"/>
        <v>3.8939670465486671E-4</v>
      </c>
      <c r="BN4690" s="130">
        <f t="shared" si="590"/>
        <v>1.0287021249388959E-6</v>
      </c>
      <c r="BO4690" s="130">
        <f t="shared" ref="BO4690:BO4753" si="591">IF(BM4690&lt;(1-$BK$534),BN4690,"")</f>
        <v>1.0287021249388959E-6</v>
      </c>
      <c r="BP4690" s="122" t="str">
        <f t="shared" ref="BP4690:BP4753" si="592">IF(BM4690&lt;(1-$BK$540),BN4690,"")</f>
        <v/>
      </c>
    </row>
    <row r="4691" spans="63:68" ht="20.100000000000001" customHeight="1" x14ac:dyDescent="0.25">
      <c r="BK4691" s="130"/>
      <c r="BL4691" s="130">
        <f t="shared" ref="BL4691:BL4754" si="593">BL4690+$BO$526</f>
        <v>26.630399999998112</v>
      </c>
      <c r="BM4691" s="147">
        <f t="shared" ref="BM4691:BM4754" si="594">_xlfn.CHISQ.DIST.RT(BL4691,7)</f>
        <v>3.8836800252992781E-4</v>
      </c>
      <c r="BN4691" s="130">
        <f t="shared" ref="BN4691:BN4754" si="595">BM4691-BM4692</f>
        <v>1.0260318118365309E-6</v>
      </c>
      <c r="BO4691" s="130">
        <f t="shared" si="591"/>
        <v>1.0260318118365309E-6</v>
      </c>
      <c r="BP4691" s="122" t="str">
        <f t="shared" si="592"/>
        <v/>
      </c>
    </row>
    <row r="4692" spans="63:68" ht="20.100000000000001" customHeight="1" x14ac:dyDescent="0.25">
      <c r="BK4692" s="130"/>
      <c r="BL4692" s="130">
        <f t="shared" si="593"/>
        <v>26.636799999998111</v>
      </c>
      <c r="BM4692" s="147">
        <f t="shared" si="594"/>
        <v>3.8734197071809128E-4</v>
      </c>
      <c r="BN4692" s="130">
        <f t="shared" si="595"/>
        <v>1.0233682826207694E-6</v>
      </c>
      <c r="BO4692" s="130">
        <f t="shared" si="591"/>
        <v>1.0233682826207694E-6</v>
      </c>
      <c r="BP4692" s="122" t="str">
        <f t="shared" si="592"/>
        <v/>
      </c>
    </row>
    <row r="4693" spans="63:68" ht="20.100000000000001" customHeight="1" x14ac:dyDescent="0.25">
      <c r="BK4693" s="130"/>
      <c r="BL4693" s="130">
        <f t="shared" si="593"/>
        <v>26.64319999999811</v>
      </c>
      <c r="BM4693" s="147">
        <f t="shared" si="594"/>
        <v>3.8631860243547051E-4</v>
      </c>
      <c r="BN4693" s="130">
        <f t="shared" si="595"/>
        <v>1.0207115205240454E-6</v>
      </c>
      <c r="BO4693" s="130">
        <f t="shared" si="591"/>
        <v>1.0207115205240454E-6</v>
      </c>
      <c r="BP4693" s="122" t="str">
        <f t="shared" si="592"/>
        <v/>
      </c>
    </row>
    <row r="4694" spans="63:68" ht="20.100000000000001" customHeight="1" x14ac:dyDescent="0.25">
      <c r="BK4694" s="130"/>
      <c r="BL4694" s="130">
        <f t="shared" si="593"/>
        <v>26.649599999998109</v>
      </c>
      <c r="BM4694" s="147">
        <f t="shared" si="594"/>
        <v>3.8529789091494647E-4</v>
      </c>
      <c r="BN4694" s="130">
        <f t="shared" si="595"/>
        <v>1.018061508810343E-6</v>
      </c>
      <c r="BO4694" s="130">
        <f t="shared" si="591"/>
        <v>1.018061508810343E-6</v>
      </c>
      <c r="BP4694" s="122" t="str">
        <f t="shared" si="592"/>
        <v/>
      </c>
    </row>
    <row r="4695" spans="63:68" ht="20.100000000000001" customHeight="1" x14ac:dyDescent="0.25">
      <c r="BK4695" s="130"/>
      <c r="BL4695" s="130">
        <f t="shared" si="593"/>
        <v>26.655999999998109</v>
      </c>
      <c r="BM4695" s="147">
        <f t="shared" si="594"/>
        <v>3.8427982940613612E-4</v>
      </c>
      <c r="BN4695" s="130">
        <f t="shared" si="595"/>
        <v>1.0154182307904841E-6</v>
      </c>
      <c r="BO4695" s="130">
        <f t="shared" si="591"/>
        <v>1.0154182307904841E-6</v>
      </c>
      <c r="BP4695" s="122" t="str">
        <f t="shared" si="592"/>
        <v/>
      </c>
    </row>
    <row r="4696" spans="63:68" ht="20.100000000000001" customHeight="1" x14ac:dyDescent="0.25">
      <c r="BK4696" s="130"/>
      <c r="BL4696" s="130">
        <f t="shared" si="593"/>
        <v>26.662399999998108</v>
      </c>
      <c r="BM4696" s="147">
        <f t="shared" si="594"/>
        <v>3.8326441117534564E-4</v>
      </c>
      <c r="BN4696" s="130">
        <f t="shared" si="595"/>
        <v>1.0127816698118821E-6</v>
      </c>
      <c r="BO4696" s="130">
        <f t="shared" si="591"/>
        <v>1.0127816698118821E-6</v>
      </c>
      <c r="BP4696" s="122" t="str">
        <f t="shared" si="592"/>
        <v/>
      </c>
    </row>
    <row r="4697" spans="63:68" ht="20.100000000000001" customHeight="1" x14ac:dyDescent="0.25">
      <c r="BK4697" s="130"/>
      <c r="BL4697" s="130">
        <f t="shared" si="593"/>
        <v>26.668799999998107</v>
      </c>
      <c r="BM4697" s="147">
        <f t="shared" si="594"/>
        <v>3.8225162950553376E-4</v>
      </c>
      <c r="BN4697" s="130">
        <f t="shared" si="595"/>
        <v>1.0101518092611446E-6</v>
      </c>
      <c r="BO4697" s="130">
        <f t="shared" si="591"/>
        <v>1.0101518092611446E-6</v>
      </c>
      <c r="BP4697" s="122" t="str">
        <f t="shared" si="592"/>
        <v/>
      </c>
    </row>
    <row r="4698" spans="63:68" ht="20.100000000000001" customHeight="1" x14ac:dyDescent="0.25">
      <c r="BK4698" s="130"/>
      <c r="BL4698" s="130">
        <f t="shared" si="593"/>
        <v>26.675199999998107</v>
      </c>
      <c r="BM4698" s="147">
        <f t="shared" si="594"/>
        <v>3.8124147769627261E-4</v>
      </c>
      <c r="BN4698" s="130">
        <f t="shared" si="595"/>
        <v>1.0075286325671087E-6</v>
      </c>
      <c r="BO4698" s="130">
        <f t="shared" si="591"/>
        <v>1.0075286325671087E-6</v>
      </c>
      <c r="BP4698" s="122" t="str">
        <f t="shared" si="592"/>
        <v/>
      </c>
    </row>
    <row r="4699" spans="63:68" ht="20.100000000000001" customHeight="1" x14ac:dyDescent="0.25">
      <c r="BK4699" s="130"/>
      <c r="BL4699" s="130">
        <f t="shared" si="593"/>
        <v>26.681599999998106</v>
      </c>
      <c r="BM4699" s="147">
        <f t="shared" si="594"/>
        <v>3.802339490637055E-4</v>
      </c>
      <c r="BN4699" s="130">
        <f t="shared" si="595"/>
        <v>1.0049121231945528E-6</v>
      </c>
      <c r="BO4699" s="130">
        <f t="shared" si="591"/>
        <v>1.0049121231945528E-6</v>
      </c>
      <c r="BP4699" s="122" t="str">
        <f t="shared" si="592"/>
        <v/>
      </c>
    </row>
    <row r="4700" spans="63:68" ht="20.100000000000001" customHeight="1" x14ac:dyDescent="0.25">
      <c r="BK4700" s="130"/>
      <c r="BL4700" s="130">
        <f t="shared" si="593"/>
        <v>26.687999999998105</v>
      </c>
      <c r="BM4700" s="147">
        <f t="shared" si="594"/>
        <v>3.7922903694051095E-4</v>
      </c>
      <c r="BN4700" s="130">
        <f t="shared" si="595"/>
        <v>1.0023022646527078E-6</v>
      </c>
      <c r="BO4700" s="130">
        <f t="shared" si="591"/>
        <v>1.0023022646527078E-6</v>
      </c>
      <c r="BP4700" s="122" t="str">
        <f t="shared" si="592"/>
        <v/>
      </c>
    </row>
    <row r="4701" spans="63:68" ht="20.100000000000001" customHeight="1" x14ac:dyDescent="0.25">
      <c r="BK4701" s="130"/>
      <c r="BL4701" s="130">
        <f t="shared" si="593"/>
        <v>26.694399999998105</v>
      </c>
      <c r="BM4701" s="147">
        <f t="shared" si="594"/>
        <v>3.7822673467585824E-4</v>
      </c>
      <c r="BN4701" s="130">
        <f t="shared" si="595"/>
        <v>9.9969904048381828E-7</v>
      </c>
      <c r="BO4701" s="130">
        <f t="shared" si="591"/>
        <v>9.9969904048381828E-7</v>
      </c>
      <c r="BP4701" s="122" t="str">
        <f t="shared" si="592"/>
        <v/>
      </c>
    </row>
    <row r="4702" spans="63:68" ht="20.100000000000001" customHeight="1" x14ac:dyDescent="0.25">
      <c r="BK4702" s="130"/>
      <c r="BL4702" s="130">
        <f t="shared" si="593"/>
        <v>26.700799999998104</v>
      </c>
      <c r="BM4702" s="147">
        <f t="shared" si="594"/>
        <v>3.7722703563537442E-4</v>
      </c>
      <c r="BN4702" s="130">
        <f t="shared" si="595"/>
        <v>9.9710243427593654E-7</v>
      </c>
      <c r="BO4702" s="130">
        <f t="shared" si="591"/>
        <v>9.9710243427593654E-7</v>
      </c>
      <c r="BP4702" s="122" t="str">
        <f t="shared" si="592"/>
        <v/>
      </c>
    </row>
    <row r="4703" spans="63:68" ht="20.100000000000001" customHeight="1" x14ac:dyDescent="0.25">
      <c r="BK4703" s="130"/>
      <c r="BL4703" s="130">
        <f t="shared" si="593"/>
        <v>26.707199999998103</v>
      </c>
      <c r="BM4703" s="147">
        <f t="shared" si="594"/>
        <v>3.7622993320109849E-4</v>
      </c>
      <c r="BN4703" s="130">
        <f t="shared" si="595"/>
        <v>9.9451242965137559E-7</v>
      </c>
      <c r="BO4703" s="130">
        <f t="shared" si="591"/>
        <v>9.9451242965137559E-7</v>
      </c>
      <c r="BP4703" s="122" t="str">
        <f t="shared" si="592"/>
        <v/>
      </c>
    </row>
    <row r="4704" spans="63:68" ht="20.100000000000001" customHeight="1" x14ac:dyDescent="0.25">
      <c r="BK4704" s="130"/>
      <c r="BL4704" s="130">
        <f t="shared" si="593"/>
        <v>26.713599999998102</v>
      </c>
      <c r="BM4704" s="147">
        <f t="shared" si="594"/>
        <v>3.7523542077144711E-4</v>
      </c>
      <c r="BN4704" s="130">
        <f t="shared" si="595"/>
        <v>9.9192901027478656E-7</v>
      </c>
      <c r="BO4704" s="130">
        <f t="shared" si="591"/>
        <v>9.9192901027478656E-7</v>
      </c>
      <c r="BP4704" s="122" t="str">
        <f t="shared" si="592"/>
        <v/>
      </c>
    </row>
    <row r="4705" spans="63:68" ht="20.100000000000001" customHeight="1" x14ac:dyDescent="0.25">
      <c r="BK4705" s="130"/>
      <c r="BL4705" s="130">
        <f t="shared" si="593"/>
        <v>26.719999999998102</v>
      </c>
      <c r="BM4705" s="147">
        <f t="shared" si="594"/>
        <v>3.7424349176117233E-4</v>
      </c>
      <c r="BN4705" s="130">
        <f t="shared" si="595"/>
        <v>9.8935215984665347E-7</v>
      </c>
      <c r="BO4705" s="130">
        <f t="shared" si="591"/>
        <v>9.8935215984665347E-7</v>
      </c>
      <c r="BP4705" s="122" t="str">
        <f t="shared" si="592"/>
        <v/>
      </c>
    </row>
    <row r="4706" spans="63:68" ht="20.100000000000001" customHeight="1" x14ac:dyDescent="0.25">
      <c r="BK4706" s="130"/>
      <c r="BL4706" s="130">
        <f t="shared" si="593"/>
        <v>26.726399999998101</v>
      </c>
      <c r="BM4706" s="147">
        <f t="shared" si="594"/>
        <v>3.7325413960132567E-4</v>
      </c>
      <c r="BN4706" s="130">
        <f t="shared" si="595"/>
        <v>9.8678186210936474E-7</v>
      </c>
      <c r="BO4706" s="130">
        <f t="shared" si="591"/>
        <v>9.8678186210936474E-7</v>
      </c>
      <c r="BP4706" s="122" t="str">
        <f t="shared" si="592"/>
        <v/>
      </c>
    </row>
    <row r="4707" spans="63:68" ht="20.100000000000001" customHeight="1" x14ac:dyDescent="0.25">
      <c r="BK4707" s="130"/>
      <c r="BL4707" s="130">
        <f t="shared" si="593"/>
        <v>26.7327999999981</v>
      </c>
      <c r="BM4707" s="147">
        <f t="shared" si="594"/>
        <v>3.7226735773921631E-4</v>
      </c>
      <c r="BN4707" s="130">
        <f t="shared" si="595"/>
        <v>9.8421810084428586E-7</v>
      </c>
      <c r="BO4707" s="130">
        <f t="shared" si="591"/>
        <v>9.8421810084428586E-7</v>
      </c>
      <c r="BP4707" s="122" t="str">
        <f t="shared" si="592"/>
        <v/>
      </c>
    </row>
    <row r="4708" spans="63:68" ht="20.100000000000001" customHeight="1" x14ac:dyDescent="0.25">
      <c r="BK4708" s="130"/>
      <c r="BL4708" s="130">
        <f t="shared" si="593"/>
        <v>26.7391999999981</v>
      </c>
      <c r="BM4708" s="147">
        <f t="shared" si="594"/>
        <v>3.7128313963837202E-4</v>
      </c>
      <c r="BN4708" s="130">
        <f t="shared" si="595"/>
        <v>9.8166085986747679E-7</v>
      </c>
      <c r="BO4708" s="130">
        <f t="shared" si="591"/>
        <v>9.8166085986747679E-7</v>
      </c>
      <c r="BP4708" s="122" t="str">
        <f t="shared" si="592"/>
        <v/>
      </c>
    </row>
    <row r="4709" spans="63:68" ht="20.100000000000001" customHeight="1" x14ac:dyDescent="0.25">
      <c r="BK4709" s="130"/>
      <c r="BL4709" s="130">
        <f t="shared" si="593"/>
        <v>26.745599999998099</v>
      </c>
      <c r="BM4709" s="147">
        <f t="shared" si="594"/>
        <v>3.7030147877850454E-4</v>
      </c>
      <c r="BN4709" s="130">
        <f t="shared" si="595"/>
        <v>9.7911012303917872E-7</v>
      </c>
      <c r="BO4709" s="130">
        <f t="shared" si="591"/>
        <v>9.7911012303917872E-7</v>
      </c>
      <c r="BP4709" s="122" t="str">
        <f t="shared" si="592"/>
        <v/>
      </c>
    </row>
    <row r="4710" spans="63:68" ht="20.100000000000001" customHeight="1" x14ac:dyDescent="0.25">
      <c r="BK4710" s="130"/>
      <c r="BL4710" s="130">
        <f t="shared" si="593"/>
        <v>26.751999999998098</v>
      </c>
      <c r="BM4710" s="147">
        <f t="shared" si="594"/>
        <v>3.6932236865546537E-4</v>
      </c>
      <c r="BN4710" s="130">
        <f t="shared" si="595"/>
        <v>9.7656587425302629E-7</v>
      </c>
      <c r="BO4710" s="130">
        <f t="shared" si="591"/>
        <v>9.7656587425302629E-7</v>
      </c>
      <c r="BP4710" s="122" t="str">
        <f t="shared" si="592"/>
        <v/>
      </c>
    </row>
    <row r="4711" spans="63:68" ht="20.100000000000001" customHeight="1" x14ac:dyDescent="0.25">
      <c r="BK4711" s="130"/>
      <c r="BL4711" s="130">
        <f t="shared" si="593"/>
        <v>26.758399999998097</v>
      </c>
      <c r="BM4711" s="147">
        <f t="shared" si="594"/>
        <v>3.6834580278121234E-4</v>
      </c>
      <c r="BN4711" s="130">
        <f t="shared" si="595"/>
        <v>9.7402809744623906E-7</v>
      </c>
      <c r="BO4711" s="130">
        <f t="shared" si="591"/>
        <v>9.7402809744623906E-7</v>
      </c>
      <c r="BP4711" s="122" t="str">
        <f t="shared" si="592"/>
        <v/>
      </c>
    </row>
    <row r="4712" spans="63:68" ht="20.100000000000001" customHeight="1" x14ac:dyDescent="0.25">
      <c r="BK4712" s="130"/>
      <c r="BL4712" s="130">
        <f t="shared" si="593"/>
        <v>26.764799999998097</v>
      </c>
      <c r="BM4712" s="147">
        <f t="shared" si="594"/>
        <v>3.673717746837661E-4</v>
      </c>
      <c r="BN4712" s="130">
        <f t="shared" si="595"/>
        <v>9.7149677658926736E-7</v>
      </c>
      <c r="BO4712" s="130">
        <f t="shared" si="591"/>
        <v>9.7149677658926736E-7</v>
      </c>
      <c r="BP4712" s="122" t="str">
        <f t="shared" si="592"/>
        <v/>
      </c>
    </row>
    <row r="4713" spans="63:68" ht="20.100000000000001" customHeight="1" x14ac:dyDescent="0.25">
      <c r="BK4713" s="130"/>
      <c r="BL4713" s="130">
        <f t="shared" si="593"/>
        <v>26.771199999998096</v>
      </c>
      <c r="BM4713" s="147">
        <f t="shared" si="594"/>
        <v>3.6640027790717683E-4</v>
      </c>
      <c r="BN4713" s="130">
        <f t="shared" si="595"/>
        <v>9.689718956951165E-7</v>
      </c>
      <c r="BO4713" s="130">
        <f t="shared" si="591"/>
        <v>9.689718956951165E-7</v>
      </c>
      <c r="BP4713" s="122" t="str">
        <f t="shared" si="592"/>
        <v/>
      </c>
    </row>
    <row r="4714" spans="63:68" ht="20.100000000000001" customHeight="1" x14ac:dyDescent="0.25">
      <c r="BK4714" s="130"/>
      <c r="BL4714" s="130">
        <f t="shared" si="593"/>
        <v>26.777599999998095</v>
      </c>
      <c r="BM4714" s="147">
        <f t="shared" si="594"/>
        <v>3.6543130601148172E-4</v>
      </c>
      <c r="BN4714" s="130">
        <f t="shared" si="595"/>
        <v>9.6645343881311251E-7</v>
      </c>
      <c r="BO4714" s="130">
        <f t="shared" si="591"/>
        <v>9.6645343881311251E-7</v>
      </c>
      <c r="BP4714" s="122" t="str">
        <f t="shared" si="592"/>
        <v/>
      </c>
    </row>
    <row r="4715" spans="63:68" ht="20.100000000000001" customHeight="1" x14ac:dyDescent="0.25">
      <c r="BK4715" s="130"/>
      <c r="BL4715" s="130">
        <f t="shared" si="593"/>
        <v>26.783999999998095</v>
      </c>
      <c r="BM4715" s="147">
        <f t="shared" si="594"/>
        <v>3.644648525726686E-4</v>
      </c>
      <c r="BN4715" s="130">
        <f t="shared" si="595"/>
        <v>9.6394139003052855E-7</v>
      </c>
      <c r="BO4715" s="130">
        <f t="shared" si="591"/>
        <v>9.6394139003052855E-7</v>
      </c>
      <c r="BP4715" s="122" t="str">
        <f t="shared" si="592"/>
        <v/>
      </c>
    </row>
    <row r="4716" spans="63:68" ht="20.100000000000001" customHeight="1" x14ac:dyDescent="0.25">
      <c r="BK4716" s="130"/>
      <c r="BL4716" s="130">
        <f t="shared" si="593"/>
        <v>26.790399999998094</v>
      </c>
      <c r="BM4716" s="147">
        <f t="shared" si="594"/>
        <v>3.6350091118263808E-4</v>
      </c>
      <c r="BN4716" s="130">
        <f t="shared" si="595"/>
        <v>9.6143573347285587E-7</v>
      </c>
      <c r="BO4716" s="130">
        <f t="shared" si="591"/>
        <v>9.6143573347285587E-7</v>
      </c>
      <c r="BP4716" s="122" t="str">
        <f t="shared" si="592"/>
        <v/>
      </c>
    </row>
    <row r="4717" spans="63:68" ht="20.100000000000001" customHeight="1" x14ac:dyDescent="0.25">
      <c r="BK4717" s="130"/>
      <c r="BL4717" s="130">
        <f t="shared" si="593"/>
        <v>26.796799999998093</v>
      </c>
      <c r="BM4717" s="147">
        <f t="shared" si="594"/>
        <v>3.6253947544916522E-4</v>
      </c>
      <c r="BN4717" s="130">
        <f t="shared" si="595"/>
        <v>9.5893645330429175E-7</v>
      </c>
      <c r="BO4717" s="130">
        <f t="shared" si="591"/>
        <v>9.5893645330429175E-7</v>
      </c>
      <c r="BP4717" s="122" t="str">
        <f t="shared" si="592"/>
        <v/>
      </c>
    </row>
    <row r="4718" spans="63:68" ht="20.100000000000001" customHeight="1" x14ac:dyDescent="0.25">
      <c r="BK4718" s="130"/>
      <c r="BL4718" s="130">
        <f t="shared" si="593"/>
        <v>26.803199999998093</v>
      </c>
      <c r="BM4718" s="147">
        <f t="shared" si="594"/>
        <v>3.6158053899586093E-4</v>
      </c>
      <c r="BN4718" s="130">
        <f t="shared" si="595"/>
        <v>9.5644353372703475E-7</v>
      </c>
      <c r="BO4718" s="130">
        <f t="shared" si="591"/>
        <v>9.5644353372703475E-7</v>
      </c>
      <c r="BP4718" s="122" t="str">
        <f t="shared" si="592"/>
        <v/>
      </c>
    </row>
    <row r="4719" spans="63:68" ht="20.100000000000001" customHeight="1" x14ac:dyDescent="0.25">
      <c r="BK4719" s="130"/>
      <c r="BL4719" s="130">
        <f t="shared" si="593"/>
        <v>26.809599999998092</v>
      </c>
      <c r="BM4719" s="147">
        <f t="shared" si="594"/>
        <v>3.6062409546213389E-4</v>
      </c>
      <c r="BN4719" s="130">
        <f t="shared" si="595"/>
        <v>9.5395695897927896E-7</v>
      </c>
      <c r="BO4719" s="130">
        <f t="shared" si="591"/>
        <v>9.5395695897927896E-7</v>
      </c>
      <c r="BP4719" s="122" t="str">
        <f t="shared" si="592"/>
        <v/>
      </c>
    </row>
    <row r="4720" spans="63:68" ht="20.100000000000001" customHeight="1" x14ac:dyDescent="0.25">
      <c r="BK4720" s="130"/>
      <c r="BL4720" s="130">
        <f t="shared" si="593"/>
        <v>26.815999999998091</v>
      </c>
      <c r="BM4720" s="147">
        <f t="shared" si="594"/>
        <v>3.5967013850315461E-4</v>
      </c>
      <c r="BN4720" s="130">
        <f t="shared" si="595"/>
        <v>9.5147671333868341E-7</v>
      </c>
      <c r="BO4720" s="130">
        <f t="shared" si="591"/>
        <v>9.5147671333868341E-7</v>
      </c>
      <c r="BP4720" s="122" t="str">
        <f t="shared" si="592"/>
        <v/>
      </c>
    </row>
    <row r="4721" spans="63:68" ht="20.100000000000001" customHeight="1" x14ac:dyDescent="0.25">
      <c r="BK4721" s="130"/>
      <c r="BL4721" s="130">
        <f t="shared" si="593"/>
        <v>26.82239999999809</v>
      </c>
      <c r="BM4721" s="147">
        <f t="shared" si="594"/>
        <v>3.5871866178981593E-4</v>
      </c>
      <c r="BN4721" s="130">
        <f t="shared" si="595"/>
        <v>9.4900278111993263E-7</v>
      </c>
      <c r="BO4721" s="130">
        <f t="shared" si="591"/>
        <v>9.4900278111993263E-7</v>
      </c>
      <c r="BP4721" s="122" t="str">
        <f t="shared" si="592"/>
        <v/>
      </c>
    </row>
    <row r="4722" spans="63:68" ht="20.100000000000001" customHeight="1" x14ac:dyDescent="0.25">
      <c r="BK4722" s="130"/>
      <c r="BL4722" s="130">
        <f t="shared" si="593"/>
        <v>26.82879999999809</v>
      </c>
      <c r="BM4722" s="147">
        <f t="shared" si="594"/>
        <v>3.57769659008696E-4</v>
      </c>
      <c r="BN4722" s="130">
        <f t="shared" si="595"/>
        <v>9.4653514667641719E-7</v>
      </c>
      <c r="BO4722" s="130">
        <f t="shared" si="591"/>
        <v>9.4653514667641719E-7</v>
      </c>
      <c r="BP4722" s="122" t="str">
        <f t="shared" si="592"/>
        <v/>
      </c>
    </row>
    <row r="4723" spans="63:68" ht="20.100000000000001" customHeight="1" x14ac:dyDescent="0.25">
      <c r="BK4723" s="130"/>
      <c r="BL4723" s="130">
        <f t="shared" si="593"/>
        <v>26.835199999998089</v>
      </c>
      <c r="BM4723" s="147">
        <f t="shared" si="594"/>
        <v>3.5682312386201958E-4</v>
      </c>
      <c r="BN4723" s="130">
        <f t="shared" si="595"/>
        <v>9.4407379439513791E-7</v>
      </c>
      <c r="BO4723" s="130">
        <f t="shared" si="591"/>
        <v>9.4407379439513791E-7</v>
      </c>
      <c r="BP4723" s="122" t="str">
        <f t="shared" si="592"/>
        <v/>
      </c>
    </row>
    <row r="4724" spans="63:68" ht="20.100000000000001" customHeight="1" x14ac:dyDescent="0.25">
      <c r="BK4724" s="130"/>
      <c r="BL4724" s="130">
        <f t="shared" si="593"/>
        <v>26.841599999998088</v>
      </c>
      <c r="BM4724" s="147">
        <f t="shared" si="594"/>
        <v>3.5587905006762444E-4</v>
      </c>
      <c r="BN4724" s="130">
        <f t="shared" si="595"/>
        <v>9.4161870870630108E-7</v>
      </c>
      <c r="BO4724" s="130">
        <f t="shared" si="591"/>
        <v>9.4161870870630108E-7</v>
      </c>
      <c r="BP4724" s="122" t="str">
        <f t="shared" si="592"/>
        <v/>
      </c>
    </row>
    <row r="4725" spans="63:68" ht="20.100000000000001" customHeight="1" x14ac:dyDescent="0.25">
      <c r="BK4725" s="130"/>
      <c r="BL4725" s="130">
        <f t="shared" si="593"/>
        <v>26.847999999998088</v>
      </c>
      <c r="BM4725" s="147">
        <f t="shared" si="594"/>
        <v>3.5493743135891814E-4</v>
      </c>
      <c r="BN4725" s="130">
        <f t="shared" si="595"/>
        <v>9.3916987407128378E-7</v>
      </c>
      <c r="BO4725" s="130">
        <f t="shared" si="591"/>
        <v>9.3916987407128378E-7</v>
      </c>
      <c r="BP4725" s="122" t="str">
        <f t="shared" si="592"/>
        <v/>
      </c>
    </row>
    <row r="4726" spans="63:68" ht="20.100000000000001" customHeight="1" x14ac:dyDescent="0.25">
      <c r="BK4726" s="130"/>
      <c r="BL4726" s="130">
        <f t="shared" si="593"/>
        <v>26.854399999998087</v>
      </c>
      <c r="BM4726" s="147">
        <f t="shared" si="594"/>
        <v>3.5399826148484686E-4</v>
      </c>
      <c r="BN4726" s="130">
        <f t="shared" si="595"/>
        <v>9.3672727499466858E-7</v>
      </c>
      <c r="BO4726" s="130">
        <f t="shared" si="591"/>
        <v>9.3672727499466858E-7</v>
      </c>
      <c r="BP4726" s="122" t="str">
        <f t="shared" si="592"/>
        <v/>
      </c>
    </row>
    <row r="4727" spans="63:68" ht="20.100000000000001" customHeight="1" x14ac:dyDescent="0.25">
      <c r="BK4727" s="130"/>
      <c r="BL4727" s="130">
        <f t="shared" si="593"/>
        <v>26.860799999998086</v>
      </c>
      <c r="BM4727" s="147">
        <f t="shared" si="594"/>
        <v>3.5306153420985219E-4</v>
      </c>
      <c r="BN4727" s="130">
        <f t="shared" si="595"/>
        <v>9.3429089601275092E-7</v>
      </c>
      <c r="BO4727" s="130">
        <f t="shared" si="591"/>
        <v>9.3429089601275092E-7</v>
      </c>
      <c r="BP4727" s="122" t="str">
        <f t="shared" si="592"/>
        <v/>
      </c>
    </row>
    <row r="4728" spans="63:68" ht="20.100000000000001" customHeight="1" x14ac:dyDescent="0.25">
      <c r="BK4728" s="130"/>
      <c r="BL4728" s="130">
        <f t="shared" si="593"/>
        <v>26.867199999998086</v>
      </c>
      <c r="BM4728" s="147">
        <f t="shared" si="594"/>
        <v>3.5212724331383944E-4</v>
      </c>
      <c r="BN4728" s="130">
        <f t="shared" si="595"/>
        <v>9.3186072170345965E-7</v>
      </c>
      <c r="BO4728" s="130">
        <f t="shared" si="591"/>
        <v>9.3186072170345965E-7</v>
      </c>
      <c r="BP4728" s="122" t="str">
        <f t="shared" si="592"/>
        <v/>
      </c>
    </row>
    <row r="4729" spans="63:68" ht="20.100000000000001" customHeight="1" x14ac:dyDescent="0.25">
      <c r="BK4729" s="130"/>
      <c r="BL4729" s="130">
        <f t="shared" si="593"/>
        <v>26.873599999998085</v>
      </c>
      <c r="BM4729" s="147">
        <f t="shared" si="594"/>
        <v>3.5119538259213598E-4</v>
      </c>
      <c r="BN4729" s="130">
        <f t="shared" si="595"/>
        <v>9.2943673667670755E-7</v>
      </c>
      <c r="BO4729" s="130">
        <f t="shared" si="591"/>
        <v>9.2943673667670755E-7</v>
      </c>
      <c r="BP4729" s="122" t="str">
        <f t="shared" si="592"/>
        <v/>
      </c>
    </row>
    <row r="4730" spans="63:68" ht="20.100000000000001" customHeight="1" x14ac:dyDescent="0.25">
      <c r="BK4730" s="130"/>
      <c r="BL4730" s="130">
        <f t="shared" si="593"/>
        <v>26.879999999998084</v>
      </c>
      <c r="BM4730" s="147">
        <f t="shared" si="594"/>
        <v>3.5026594585545927E-4</v>
      </c>
      <c r="BN4730" s="130">
        <f t="shared" si="595"/>
        <v>9.2701892558371551E-7</v>
      </c>
      <c r="BO4730" s="130">
        <f t="shared" si="591"/>
        <v>9.2701892558371551E-7</v>
      </c>
      <c r="BP4730" s="122" t="str">
        <f t="shared" si="592"/>
        <v/>
      </c>
    </row>
    <row r="4731" spans="63:68" ht="20.100000000000001" customHeight="1" x14ac:dyDescent="0.25">
      <c r="BK4731" s="130"/>
      <c r="BL4731" s="130">
        <f t="shared" si="593"/>
        <v>26.886399999998083</v>
      </c>
      <c r="BM4731" s="147">
        <f t="shared" si="594"/>
        <v>3.4933892692987556E-4</v>
      </c>
      <c r="BN4731" s="130">
        <f t="shared" si="595"/>
        <v>9.2460727311104943E-7</v>
      </c>
      <c r="BO4731" s="130">
        <f t="shared" si="591"/>
        <v>9.2460727311104943E-7</v>
      </c>
      <c r="BP4731" s="122" t="str">
        <f t="shared" si="592"/>
        <v/>
      </c>
    </row>
    <row r="4732" spans="63:68" ht="20.100000000000001" customHeight="1" x14ac:dyDescent="0.25">
      <c r="BK4732" s="130"/>
      <c r="BL4732" s="130">
        <f t="shared" si="593"/>
        <v>26.892799999998083</v>
      </c>
      <c r="BM4732" s="147">
        <f t="shared" si="594"/>
        <v>3.4841431965676451E-4</v>
      </c>
      <c r="BN4732" s="130">
        <f t="shared" si="595"/>
        <v>9.2220176398089123E-7</v>
      </c>
      <c r="BO4732" s="130">
        <f t="shared" si="591"/>
        <v>9.2220176398089123E-7</v>
      </c>
      <c r="BP4732" s="122" t="str">
        <f t="shared" si="592"/>
        <v/>
      </c>
    </row>
    <row r="4733" spans="63:68" ht="20.100000000000001" customHeight="1" x14ac:dyDescent="0.25">
      <c r="BK4733" s="130"/>
      <c r="BL4733" s="130">
        <f t="shared" si="593"/>
        <v>26.899199999998082</v>
      </c>
      <c r="BM4733" s="147">
        <f t="shared" si="594"/>
        <v>3.4749211789278362E-4</v>
      </c>
      <c r="BN4733" s="130">
        <f t="shared" si="595"/>
        <v>9.1980238295374939E-7</v>
      </c>
      <c r="BO4733" s="130">
        <f t="shared" si="591"/>
        <v>9.1980238295374939E-7</v>
      </c>
      <c r="BP4733" s="122" t="str">
        <f t="shared" si="592"/>
        <v/>
      </c>
    </row>
    <row r="4734" spans="63:68" ht="20.100000000000001" customHeight="1" x14ac:dyDescent="0.25">
      <c r="BK4734" s="130"/>
      <c r="BL4734" s="130">
        <f t="shared" si="593"/>
        <v>26.905599999998081</v>
      </c>
      <c r="BM4734" s="147">
        <f t="shared" si="594"/>
        <v>3.4657231550982987E-4</v>
      </c>
      <c r="BN4734" s="130">
        <f t="shared" si="595"/>
        <v>9.1740911482439316E-7</v>
      </c>
      <c r="BO4734" s="130">
        <f t="shared" si="591"/>
        <v>9.1740911482439316E-7</v>
      </c>
      <c r="BP4734" s="122" t="str">
        <f t="shared" si="592"/>
        <v/>
      </c>
    </row>
    <row r="4735" spans="63:68" ht="20.100000000000001" customHeight="1" x14ac:dyDescent="0.25">
      <c r="BK4735" s="130"/>
      <c r="BL4735" s="130">
        <f t="shared" si="593"/>
        <v>26.911999999998081</v>
      </c>
      <c r="BM4735" s="147">
        <f t="shared" si="594"/>
        <v>3.4565490639500547E-4</v>
      </c>
      <c r="BN4735" s="130">
        <f t="shared" si="595"/>
        <v>9.1502194442591835E-7</v>
      </c>
      <c r="BO4735" s="130">
        <f t="shared" si="591"/>
        <v>9.1502194442591835E-7</v>
      </c>
      <c r="BP4735" s="122" t="str">
        <f t="shared" si="592"/>
        <v/>
      </c>
    </row>
    <row r="4736" spans="63:68" ht="20.100000000000001" customHeight="1" x14ac:dyDescent="0.25">
      <c r="BK4736" s="130"/>
      <c r="BL4736" s="130">
        <f t="shared" si="593"/>
        <v>26.91839999999808</v>
      </c>
      <c r="BM4736" s="147">
        <f t="shared" si="594"/>
        <v>3.4473988445057955E-4</v>
      </c>
      <c r="BN4736" s="130">
        <f t="shared" si="595"/>
        <v>9.1264085662774155E-7</v>
      </c>
      <c r="BO4736" s="130">
        <f t="shared" si="591"/>
        <v>9.1264085662774155E-7</v>
      </c>
      <c r="BP4736" s="122" t="str">
        <f t="shared" si="592"/>
        <v/>
      </c>
    </row>
    <row r="4737" spans="63:68" ht="20.100000000000001" customHeight="1" x14ac:dyDescent="0.25">
      <c r="BK4737" s="130"/>
      <c r="BL4737" s="130">
        <f t="shared" si="593"/>
        <v>26.924799999998079</v>
      </c>
      <c r="BM4737" s="147">
        <f t="shared" si="594"/>
        <v>3.4382724359395181E-4</v>
      </c>
      <c r="BN4737" s="130">
        <f t="shared" si="595"/>
        <v>9.1026583633516643E-7</v>
      </c>
      <c r="BO4737" s="130">
        <f t="shared" si="591"/>
        <v>9.1026583633516643E-7</v>
      </c>
      <c r="BP4737" s="122" t="str">
        <f t="shared" si="592"/>
        <v/>
      </c>
    </row>
    <row r="4738" spans="63:68" ht="20.100000000000001" customHeight="1" x14ac:dyDescent="0.25">
      <c r="BK4738" s="130"/>
      <c r="BL4738" s="130">
        <f t="shared" si="593"/>
        <v>26.931199999998078</v>
      </c>
      <c r="BM4738" s="147">
        <f t="shared" si="594"/>
        <v>3.4291697775761665E-4</v>
      </c>
      <c r="BN4738" s="130">
        <f t="shared" si="595"/>
        <v>9.0789686848781167E-7</v>
      </c>
      <c r="BO4738" s="130">
        <f t="shared" si="591"/>
        <v>9.0789686848781167E-7</v>
      </c>
      <c r="BP4738" s="122" t="str">
        <f t="shared" si="592"/>
        <v/>
      </c>
    </row>
    <row r="4739" spans="63:68" ht="20.100000000000001" customHeight="1" x14ac:dyDescent="0.25">
      <c r="BK4739" s="130"/>
      <c r="BL4739" s="130">
        <f t="shared" si="593"/>
        <v>26.937599999998078</v>
      </c>
      <c r="BM4739" s="147">
        <f t="shared" si="594"/>
        <v>3.4200908088912883E-4</v>
      </c>
      <c r="BN4739" s="130">
        <f t="shared" si="595"/>
        <v>9.0553393806622456E-7</v>
      </c>
      <c r="BO4739" s="130">
        <f t="shared" si="591"/>
        <v>9.0553393806622456E-7</v>
      </c>
      <c r="BP4739" s="122" t="str">
        <f t="shared" si="592"/>
        <v/>
      </c>
    </row>
    <row r="4740" spans="63:68" ht="20.100000000000001" customHeight="1" x14ac:dyDescent="0.25">
      <c r="BK4740" s="130"/>
      <c r="BL4740" s="130">
        <f t="shared" si="593"/>
        <v>26.943999999998077</v>
      </c>
      <c r="BM4740" s="147">
        <f t="shared" si="594"/>
        <v>3.4110354695106261E-4</v>
      </c>
      <c r="BN4740" s="130">
        <f t="shared" si="595"/>
        <v>9.0317703008082218E-7</v>
      </c>
      <c r="BO4740" s="130">
        <f t="shared" si="591"/>
        <v>9.0317703008082218E-7</v>
      </c>
      <c r="BP4740" s="122" t="str">
        <f t="shared" si="592"/>
        <v/>
      </c>
    </row>
    <row r="4741" spans="63:68" ht="20.100000000000001" customHeight="1" x14ac:dyDescent="0.25">
      <c r="BK4741" s="130"/>
      <c r="BL4741" s="130">
        <f t="shared" si="593"/>
        <v>26.950399999998076</v>
      </c>
      <c r="BM4741" s="147">
        <f t="shared" si="594"/>
        <v>3.4020036992098179E-4</v>
      </c>
      <c r="BN4741" s="130">
        <f t="shared" si="595"/>
        <v>9.0082612958235393E-7</v>
      </c>
      <c r="BO4741" s="130">
        <f t="shared" si="591"/>
        <v>9.0082612958235393E-7</v>
      </c>
      <c r="BP4741" s="122" t="str">
        <f t="shared" si="592"/>
        <v/>
      </c>
    </row>
    <row r="4742" spans="63:68" ht="20.100000000000001" customHeight="1" x14ac:dyDescent="0.25">
      <c r="BK4742" s="130"/>
      <c r="BL4742" s="130">
        <f t="shared" si="593"/>
        <v>26.956799999998076</v>
      </c>
      <c r="BM4742" s="147">
        <f t="shared" si="594"/>
        <v>3.3929954379139943E-4</v>
      </c>
      <c r="BN4742" s="130">
        <f t="shared" si="595"/>
        <v>8.9848122165680578E-7</v>
      </c>
      <c r="BO4742" s="130">
        <f t="shared" si="591"/>
        <v>8.9848122165680578E-7</v>
      </c>
      <c r="BP4742" s="122" t="str">
        <f t="shared" si="592"/>
        <v/>
      </c>
    </row>
    <row r="4743" spans="63:68" ht="20.100000000000001" customHeight="1" x14ac:dyDescent="0.25">
      <c r="BK4743" s="130"/>
      <c r="BL4743" s="130">
        <f t="shared" si="593"/>
        <v>26.963199999998075</v>
      </c>
      <c r="BM4743" s="147">
        <f t="shared" si="594"/>
        <v>3.3840106256974263E-4</v>
      </c>
      <c r="BN4743" s="130">
        <f t="shared" si="595"/>
        <v>8.9614229142442447E-7</v>
      </c>
      <c r="BO4743" s="130">
        <f t="shared" si="591"/>
        <v>8.9614229142442447E-7</v>
      </c>
      <c r="BP4743" s="122" t="str">
        <f t="shared" si="592"/>
        <v/>
      </c>
    </row>
    <row r="4744" spans="63:68" ht="20.100000000000001" customHeight="1" x14ac:dyDescent="0.25">
      <c r="BK4744" s="130"/>
      <c r="BL4744" s="130">
        <f t="shared" si="593"/>
        <v>26.969599999998074</v>
      </c>
      <c r="BM4744" s="147">
        <f t="shared" si="594"/>
        <v>3.375049202783182E-4</v>
      </c>
      <c r="BN4744" s="130">
        <f t="shared" si="595"/>
        <v>8.9380932404194017E-7</v>
      </c>
      <c r="BO4744" s="130">
        <f t="shared" si="591"/>
        <v>8.9380932404194017E-7</v>
      </c>
      <c r="BP4744" s="122" t="str">
        <f t="shared" si="592"/>
        <v/>
      </c>
    </row>
    <row r="4745" spans="63:68" ht="20.100000000000001" customHeight="1" x14ac:dyDescent="0.25">
      <c r="BK4745" s="130"/>
      <c r="BL4745" s="130">
        <f t="shared" si="593"/>
        <v>26.975999999998074</v>
      </c>
      <c r="BM4745" s="147">
        <f t="shared" si="594"/>
        <v>3.3661111095427626E-4</v>
      </c>
      <c r="BN4745" s="130">
        <f t="shared" si="595"/>
        <v>8.9148230470164486E-7</v>
      </c>
      <c r="BO4745" s="130">
        <f t="shared" si="591"/>
        <v>8.9148230470164486E-7</v>
      </c>
      <c r="BP4745" s="122" t="str">
        <f t="shared" si="592"/>
        <v/>
      </c>
    </row>
    <row r="4746" spans="63:68" ht="20.100000000000001" customHeight="1" x14ac:dyDescent="0.25">
      <c r="BK4746" s="130"/>
      <c r="BL4746" s="130">
        <f t="shared" si="593"/>
        <v>26.982399999998073</v>
      </c>
      <c r="BM4746" s="147">
        <f t="shared" si="594"/>
        <v>3.3571962864957462E-4</v>
      </c>
      <c r="BN4746" s="130">
        <f t="shared" si="595"/>
        <v>8.8916121863258498E-7</v>
      </c>
      <c r="BO4746" s="130">
        <f t="shared" si="591"/>
        <v>8.8916121863258498E-7</v>
      </c>
      <c r="BP4746" s="122" t="str">
        <f t="shared" si="592"/>
        <v/>
      </c>
    </row>
    <row r="4747" spans="63:68" ht="20.100000000000001" customHeight="1" x14ac:dyDescent="0.25">
      <c r="BK4747" s="130"/>
      <c r="BL4747" s="130">
        <f t="shared" si="593"/>
        <v>26.988799999998072</v>
      </c>
      <c r="BM4747" s="147">
        <f t="shared" si="594"/>
        <v>3.3483046743094203E-4</v>
      </c>
      <c r="BN4747" s="130">
        <f t="shared" si="595"/>
        <v>8.8684605109714621E-7</v>
      </c>
      <c r="BO4747" s="130">
        <f t="shared" si="591"/>
        <v>8.8684605109714621E-7</v>
      </c>
      <c r="BP4747" s="122" t="str">
        <f t="shared" si="592"/>
        <v/>
      </c>
    </row>
    <row r="4748" spans="63:68" ht="20.100000000000001" customHeight="1" x14ac:dyDescent="0.25">
      <c r="BK4748" s="130"/>
      <c r="BL4748" s="130">
        <f t="shared" si="593"/>
        <v>26.995199999998071</v>
      </c>
      <c r="BM4748" s="147">
        <f t="shared" si="594"/>
        <v>3.3394362137984489E-4</v>
      </c>
      <c r="BN4748" s="130">
        <f t="shared" si="595"/>
        <v>8.8453678739387233E-7</v>
      </c>
      <c r="BO4748" s="130">
        <f t="shared" si="591"/>
        <v>8.8453678739387233E-7</v>
      </c>
      <c r="BP4748" s="122" t="str">
        <f t="shared" si="592"/>
        <v/>
      </c>
    </row>
    <row r="4749" spans="63:68" ht="20.100000000000001" customHeight="1" x14ac:dyDescent="0.25">
      <c r="BK4749" s="130"/>
      <c r="BL4749" s="130">
        <f t="shared" si="593"/>
        <v>27.001599999998071</v>
      </c>
      <c r="BM4749" s="147">
        <f t="shared" si="594"/>
        <v>3.3305908459245102E-4</v>
      </c>
      <c r="BN4749" s="130">
        <f t="shared" si="595"/>
        <v>8.822334128569774E-7</v>
      </c>
      <c r="BO4749" s="130">
        <f t="shared" si="591"/>
        <v>8.822334128569774E-7</v>
      </c>
      <c r="BP4749" s="122" t="str">
        <f t="shared" si="592"/>
        <v/>
      </c>
    </row>
    <row r="4750" spans="63:68" ht="20.100000000000001" customHeight="1" x14ac:dyDescent="0.25">
      <c r="BK4750" s="130"/>
      <c r="BL4750" s="130">
        <f t="shared" si="593"/>
        <v>27.00799999999807</v>
      </c>
      <c r="BM4750" s="147">
        <f t="shared" si="594"/>
        <v>3.3217685117959404E-4</v>
      </c>
      <c r="BN4750" s="130">
        <f t="shared" si="595"/>
        <v>8.7993591285721309E-7</v>
      </c>
      <c r="BO4750" s="130">
        <f t="shared" si="591"/>
        <v>8.7993591285721309E-7</v>
      </c>
      <c r="BP4750" s="122" t="str">
        <f t="shared" si="592"/>
        <v/>
      </c>
    </row>
    <row r="4751" spans="63:68" ht="20.100000000000001" customHeight="1" x14ac:dyDescent="0.25">
      <c r="BK4751" s="130"/>
      <c r="BL4751" s="130">
        <f t="shared" si="593"/>
        <v>27.014399999998069</v>
      </c>
      <c r="BM4751" s="147">
        <f t="shared" si="594"/>
        <v>3.3129691526673682E-4</v>
      </c>
      <c r="BN4751" s="130">
        <f t="shared" si="595"/>
        <v>8.7764427279650187E-7</v>
      </c>
      <c r="BO4751" s="130">
        <f t="shared" si="591"/>
        <v>8.7764427279650187E-7</v>
      </c>
      <c r="BP4751" s="122" t="str">
        <f t="shared" si="592"/>
        <v/>
      </c>
    </row>
    <row r="4752" spans="63:68" ht="20.100000000000001" customHeight="1" x14ac:dyDescent="0.25">
      <c r="BK4752" s="130"/>
      <c r="BL4752" s="130">
        <f t="shared" si="593"/>
        <v>27.020799999998069</v>
      </c>
      <c r="BM4752" s="147">
        <f t="shared" si="594"/>
        <v>3.3041927099394032E-4</v>
      </c>
      <c r="BN4752" s="130">
        <f t="shared" si="595"/>
        <v>8.7535847811558067E-7</v>
      </c>
      <c r="BO4752" s="130">
        <f t="shared" si="591"/>
        <v>8.7535847811558067E-7</v>
      </c>
      <c r="BP4752" s="122" t="str">
        <f t="shared" si="592"/>
        <v/>
      </c>
    </row>
    <row r="4753" spans="63:68" ht="20.100000000000001" customHeight="1" x14ac:dyDescent="0.25">
      <c r="BK4753" s="130"/>
      <c r="BL4753" s="130">
        <f t="shared" si="593"/>
        <v>27.027199999998068</v>
      </c>
      <c r="BM4753" s="147">
        <f t="shared" si="594"/>
        <v>3.2954391251582474E-4</v>
      </c>
      <c r="BN4753" s="130">
        <f t="shared" si="595"/>
        <v>8.7307851428944719E-7</v>
      </c>
      <c r="BO4753" s="130">
        <f t="shared" si="591"/>
        <v>8.7307851428944719E-7</v>
      </c>
      <c r="BP4753" s="122" t="str">
        <f t="shared" si="592"/>
        <v/>
      </c>
    </row>
    <row r="4754" spans="63:68" ht="20.100000000000001" customHeight="1" x14ac:dyDescent="0.25">
      <c r="BK4754" s="130"/>
      <c r="BL4754" s="130">
        <f t="shared" si="593"/>
        <v>27.033599999998067</v>
      </c>
      <c r="BM4754" s="147">
        <f t="shared" si="594"/>
        <v>3.286708340015353E-4</v>
      </c>
      <c r="BN4754" s="130">
        <f t="shared" si="595"/>
        <v>8.7080436682605887E-7</v>
      </c>
      <c r="BO4754" s="130">
        <f t="shared" ref="BO4754:BO4817" si="596">IF(BM4754&lt;(1-$BK$534),BN4754,"")</f>
        <v>8.7080436682605887E-7</v>
      </c>
      <c r="BP4754" s="122" t="str">
        <f t="shared" ref="BP4754:BP4817" si="597">IF(BM4754&lt;(1-$BK$540),BN4754,"")</f>
        <v/>
      </c>
    </row>
    <row r="4755" spans="63:68" ht="20.100000000000001" customHeight="1" x14ac:dyDescent="0.25">
      <c r="BK4755" s="130"/>
      <c r="BL4755" s="130">
        <f t="shared" ref="BL4755:BL4818" si="598">BL4754+$BO$526</f>
        <v>27.039999999998066</v>
      </c>
      <c r="BM4755" s="147">
        <f t="shared" ref="BM4755:BM4818" si="599">_xlfn.CHISQ.DIST.RT(BL4755,7)</f>
        <v>3.2780002963470924E-4</v>
      </c>
      <c r="BN4755" s="130">
        <f t="shared" ref="BN4755:BN4818" si="600">BM4755-BM4756</f>
        <v>8.6853602127056131E-7</v>
      </c>
      <c r="BO4755" s="130">
        <f t="shared" si="596"/>
        <v>8.6853602127056131E-7</v>
      </c>
      <c r="BP4755" s="122" t="str">
        <f t="shared" si="597"/>
        <v/>
      </c>
    </row>
    <row r="4756" spans="63:68" ht="20.100000000000001" customHeight="1" x14ac:dyDescent="0.25">
      <c r="BK4756" s="130"/>
      <c r="BL4756" s="130">
        <f t="shared" si="598"/>
        <v>27.046399999998066</v>
      </c>
      <c r="BM4756" s="147">
        <f t="shared" si="599"/>
        <v>3.2693149361343867E-4</v>
      </c>
      <c r="BN4756" s="130">
        <f t="shared" si="600"/>
        <v>8.6627346320111405E-7</v>
      </c>
      <c r="BO4756" s="130">
        <f t="shared" si="596"/>
        <v>8.6627346320111405E-7</v>
      </c>
      <c r="BP4756" s="122" t="str">
        <f t="shared" si="597"/>
        <v/>
      </c>
    </row>
    <row r="4757" spans="63:68" ht="20.100000000000001" customHeight="1" x14ac:dyDescent="0.25">
      <c r="BK4757" s="130"/>
      <c r="BL4757" s="130">
        <f t="shared" si="598"/>
        <v>27.052799999998065</v>
      </c>
      <c r="BM4757" s="147">
        <f t="shared" si="599"/>
        <v>3.2606522015023756E-4</v>
      </c>
      <c r="BN4757" s="130">
        <f t="shared" si="600"/>
        <v>8.6401667823127583E-7</v>
      </c>
      <c r="BO4757" s="130">
        <f t="shared" si="596"/>
        <v>8.6401667823127583E-7</v>
      </c>
      <c r="BP4757" s="122" t="str">
        <f t="shared" si="597"/>
        <v/>
      </c>
    </row>
    <row r="4758" spans="63:68" ht="20.100000000000001" customHeight="1" x14ac:dyDescent="0.25">
      <c r="BK4758" s="130"/>
      <c r="BL4758" s="130">
        <f t="shared" si="598"/>
        <v>27.059199999998064</v>
      </c>
      <c r="BM4758" s="147">
        <f t="shared" si="599"/>
        <v>3.2520120347200629E-4</v>
      </c>
      <c r="BN4758" s="130">
        <f t="shared" si="600"/>
        <v>8.6176565200881197E-7</v>
      </c>
      <c r="BO4758" s="130">
        <f t="shared" si="596"/>
        <v>8.6176565200881197E-7</v>
      </c>
      <c r="BP4758" s="122" t="str">
        <f t="shared" si="597"/>
        <v/>
      </c>
    </row>
    <row r="4759" spans="63:68" ht="20.100000000000001" customHeight="1" x14ac:dyDescent="0.25">
      <c r="BK4759" s="130"/>
      <c r="BL4759" s="130">
        <f t="shared" si="598"/>
        <v>27.065599999998064</v>
      </c>
      <c r="BM4759" s="147">
        <f t="shared" si="599"/>
        <v>3.2433943781999747E-4</v>
      </c>
      <c r="BN4759" s="130">
        <f t="shared" si="600"/>
        <v>8.5952037021780857E-7</v>
      </c>
      <c r="BO4759" s="130">
        <f t="shared" si="596"/>
        <v>8.5952037021780857E-7</v>
      </c>
      <c r="BP4759" s="122" t="str">
        <f t="shared" si="597"/>
        <v/>
      </c>
    </row>
    <row r="4760" spans="63:68" ht="20.100000000000001" customHeight="1" x14ac:dyDescent="0.25">
      <c r="BK4760" s="130"/>
      <c r="BL4760" s="130">
        <f t="shared" si="598"/>
        <v>27.071999999998063</v>
      </c>
      <c r="BM4760" s="147">
        <f t="shared" si="599"/>
        <v>3.2347991744977966E-4</v>
      </c>
      <c r="BN4760" s="130">
        <f t="shared" si="600"/>
        <v>8.5728081857330569E-7</v>
      </c>
      <c r="BO4760" s="130">
        <f t="shared" si="596"/>
        <v>8.5728081857330569E-7</v>
      </c>
      <c r="BP4760" s="122" t="str">
        <f t="shared" si="597"/>
        <v/>
      </c>
    </row>
    <row r="4761" spans="63:68" ht="20.100000000000001" customHeight="1" x14ac:dyDescent="0.25">
      <c r="BK4761" s="130"/>
      <c r="BL4761" s="130">
        <f t="shared" si="598"/>
        <v>27.078399999998062</v>
      </c>
      <c r="BM4761" s="147">
        <f t="shared" si="599"/>
        <v>3.2262263663120636E-4</v>
      </c>
      <c r="BN4761" s="130">
        <f t="shared" si="600"/>
        <v>8.5504698282742311E-7</v>
      </c>
      <c r="BO4761" s="130">
        <f t="shared" si="596"/>
        <v>8.5504698282742311E-7</v>
      </c>
      <c r="BP4761" s="122" t="str">
        <f t="shared" si="597"/>
        <v/>
      </c>
    </row>
    <row r="4762" spans="63:68" ht="20.100000000000001" customHeight="1" x14ac:dyDescent="0.25">
      <c r="BK4762" s="130"/>
      <c r="BL4762" s="130">
        <f t="shared" si="598"/>
        <v>27.084799999998062</v>
      </c>
      <c r="BM4762" s="147">
        <f t="shared" si="599"/>
        <v>3.2176758964837894E-4</v>
      </c>
      <c r="BN4762" s="130">
        <f t="shared" si="600"/>
        <v>8.5281884876551141E-7</v>
      </c>
      <c r="BO4762" s="130">
        <f t="shared" si="596"/>
        <v>8.5281884876551141E-7</v>
      </c>
      <c r="BP4762" s="122" t="str">
        <f t="shared" si="597"/>
        <v/>
      </c>
    </row>
    <row r="4763" spans="63:68" ht="20.100000000000001" customHeight="1" x14ac:dyDescent="0.25">
      <c r="BK4763" s="130"/>
      <c r="BL4763" s="130">
        <f t="shared" si="598"/>
        <v>27.091199999998061</v>
      </c>
      <c r="BM4763" s="147">
        <f t="shared" si="599"/>
        <v>3.2091477079961342E-4</v>
      </c>
      <c r="BN4763" s="130">
        <f t="shared" si="600"/>
        <v>8.505964022068567E-7</v>
      </c>
      <c r="BO4763" s="130">
        <f t="shared" si="596"/>
        <v>8.505964022068567E-7</v>
      </c>
      <c r="BP4763" s="122" t="str">
        <f t="shared" si="597"/>
        <v/>
      </c>
    </row>
    <row r="4764" spans="63:68" ht="20.100000000000001" customHeight="1" x14ac:dyDescent="0.25">
      <c r="BK4764" s="130"/>
      <c r="BL4764" s="130">
        <f t="shared" si="598"/>
        <v>27.09759999999806</v>
      </c>
      <c r="BM4764" s="147">
        <f t="shared" si="599"/>
        <v>3.2006417439740657E-4</v>
      </c>
      <c r="BN4764" s="130">
        <f t="shared" si="600"/>
        <v>8.4837962900663217E-7</v>
      </c>
      <c r="BO4764" s="130">
        <f t="shared" si="596"/>
        <v>8.4837962900663217E-7</v>
      </c>
      <c r="BP4764" s="122" t="str">
        <f t="shared" si="597"/>
        <v/>
      </c>
    </row>
    <row r="4765" spans="63:68" ht="20.100000000000001" customHeight="1" x14ac:dyDescent="0.25">
      <c r="BK4765" s="130"/>
      <c r="BL4765" s="130">
        <f t="shared" si="598"/>
        <v>27.103999999998059</v>
      </c>
      <c r="BM4765" s="147">
        <f t="shared" si="599"/>
        <v>3.1921579476839994E-4</v>
      </c>
      <c r="BN4765" s="130">
        <f t="shared" si="600"/>
        <v>8.4616851505107341E-7</v>
      </c>
      <c r="BO4765" s="130">
        <f t="shared" si="596"/>
        <v>8.4616851505107341E-7</v>
      </c>
      <c r="BP4765" s="122" t="str">
        <f t="shared" si="597"/>
        <v/>
      </c>
    </row>
    <row r="4766" spans="63:68" ht="20.100000000000001" customHeight="1" x14ac:dyDescent="0.25">
      <c r="BK4766" s="130"/>
      <c r="BL4766" s="130">
        <f t="shared" si="598"/>
        <v>27.110399999998059</v>
      </c>
      <c r="BM4766" s="147">
        <f t="shared" si="599"/>
        <v>3.1836962625334886E-4</v>
      </c>
      <c r="BN4766" s="130">
        <f t="shared" si="600"/>
        <v>8.4396304626300784E-7</v>
      </c>
      <c r="BO4766" s="130">
        <f t="shared" si="596"/>
        <v>8.4396304626300784E-7</v>
      </c>
      <c r="BP4766" s="122" t="str">
        <f t="shared" si="597"/>
        <v/>
      </c>
    </row>
    <row r="4767" spans="63:68" ht="20.100000000000001" customHeight="1" x14ac:dyDescent="0.25">
      <c r="BK4767" s="130"/>
      <c r="BL4767" s="130">
        <f t="shared" si="598"/>
        <v>27.116799999998058</v>
      </c>
      <c r="BM4767" s="147">
        <f t="shared" si="599"/>
        <v>3.1752566320708585E-4</v>
      </c>
      <c r="BN4767" s="130">
        <f t="shared" si="600"/>
        <v>8.4176320859692157E-7</v>
      </c>
      <c r="BO4767" s="130">
        <f t="shared" si="596"/>
        <v>8.4176320859692157E-7</v>
      </c>
      <c r="BP4767" s="122" t="str">
        <f t="shared" si="597"/>
        <v/>
      </c>
    </row>
    <row r="4768" spans="63:68" ht="20.100000000000001" customHeight="1" x14ac:dyDescent="0.25">
      <c r="BK4768" s="130"/>
      <c r="BL4768" s="130">
        <f t="shared" si="598"/>
        <v>27.123199999998057</v>
      </c>
      <c r="BM4768" s="147">
        <f t="shared" si="599"/>
        <v>3.1668389999848893E-4</v>
      </c>
      <c r="BN4768" s="130">
        <f t="shared" si="600"/>
        <v>8.3956898804340464E-7</v>
      </c>
      <c r="BO4768" s="130">
        <f t="shared" si="596"/>
        <v>8.3956898804340464E-7</v>
      </c>
      <c r="BP4768" s="122" t="str">
        <f t="shared" si="597"/>
        <v/>
      </c>
    </row>
    <row r="4769" spans="63:68" ht="20.100000000000001" customHeight="1" x14ac:dyDescent="0.25">
      <c r="BK4769" s="130"/>
      <c r="BL4769" s="130">
        <f t="shared" si="598"/>
        <v>27.129599999998057</v>
      </c>
      <c r="BM4769" s="147">
        <f t="shared" si="599"/>
        <v>3.1584433101044553E-4</v>
      </c>
      <c r="BN4769" s="130">
        <f t="shared" si="600"/>
        <v>8.373803706245974E-7</v>
      </c>
      <c r="BO4769" s="130">
        <f t="shared" si="596"/>
        <v>8.373803706245974E-7</v>
      </c>
      <c r="BP4769" s="122" t="str">
        <f t="shared" si="597"/>
        <v/>
      </c>
    </row>
    <row r="4770" spans="63:68" ht="20.100000000000001" customHeight="1" x14ac:dyDescent="0.25">
      <c r="BK4770" s="130"/>
      <c r="BL4770" s="130">
        <f t="shared" si="598"/>
        <v>27.135999999998056</v>
      </c>
      <c r="BM4770" s="147">
        <f t="shared" si="599"/>
        <v>3.1500695063982093E-4</v>
      </c>
      <c r="BN4770" s="130">
        <f t="shared" si="600"/>
        <v>8.3519734239798516E-7</v>
      </c>
      <c r="BO4770" s="130">
        <f t="shared" si="596"/>
        <v>8.3519734239798516E-7</v>
      </c>
      <c r="BP4770" s="122" t="str">
        <f t="shared" si="597"/>
        <v/>
      </c>
    </row>
    <row r="4771" spans="63:68" ht="20.100000000000001" customHeight="1" x14ac:dyDescent="0.25">
      <c r="BK4771" s="130"/>
      <c r="BL4771" s="130">
        <f t="shared" si="598"/>
        <v>27.142399999998055</v>
      </c>
      <c r="BM4771" s="147">
        <f t="shared" si="599"/>
        <v>3.1417175329742295E-4</v>
      </c>
      <c r="BN4771" s="130">
        <f t="shared" si="600"/>
        <v>8.3301988945319984E-7</v>
      </c>
      <c r="BO4771" s="130">
        <f t="shared" si="596"/>
        <v>8.3301988945319984E-7</v>
      </c>
      <c r="BP4771" s="122" t="str">
        <f t="shared" si="597"/>
        <v/>
      </c>
    </row>
    <row r="4772" spans="63:68" ht="20.100000000000001" customHeight="1" x14ac:dyDescent="0.25">
      <c r="BK4772" s="130"/>
      <c r="BL4772" s="130">
        <f t="shared" si="598"/>
        <v>27.148799999998054</v>
      </c>
      <c r="BM4772" s="147">
        <f t="shared" si="599"/>
        <v>3.1333873340796975E-4</v>
      </c>
      <c r="BN4772" s="130">
        <f t="shared" si="600"/>
        <v>8.3084799791467625E-7</v>
      </c>
      <c r="BO4772" s="130">
        <f t="shared" si="596"/>
        <v>8.3084799791467625E-7</v>
      </c>
      <c r="BP4772" s="122" t="str">
        <f t="shared" si="597"/>
        <v/>
      </c>
    </row>
    <row r="4773" spans="63:68" ht="20.100000000000001" customHeight="1" x14ac:dyDescent="0.25">
      <c r="BK4773" s="130"/>
      <c r="BL4773" s="130">
        <f t="shared" si="598"/>
        <v>27.155199999998054</v>
      </c>
      <c r="BM4773" s="147">
        <f t="shared" si="599"/>
        <v>3.1250788541005507E-4</v>
      </c>
      <c r="BN4773" s="130">
        <f t="shared" si="600"/>
        <v>8.2868165393915841E-7</v>
      </c>
      <c r="BO4773" s="130">
        <f t="shared" si="596"/>
        <v>8.2868165393915841E-7</v>
      </c>
      <c r="BP4773" s="122" t="str">
        <f t="shared" si="597"/>
        <v/>
      </c>
    </row>
    <row r="4774" spans="63:68" ht="20.100000000000001" customHeight="1" x14ac:dyDescent="0.25">
      <c r="BK4774" s="130"/>
      <c r="BL4774" s="130">
        <f t="shared" si="598"/>
        <v>27.161599999998053</v>
      </c>
      <c r="BM4774" s="147">
        <f t="shared" si="599"/>
        <v>3.1167920375611591E-4</v>
      </c>
      <c r="BN4774" s="130">
        <f t="shared" si="600"/>
        <v>8.2652084371694643E-7</v>
      </c>
      <c r="BO4774" s="130">
        <f t="shared" si="596"/>
        <v>8.2652084371694643E-7</v>
      </c>
      <c r="BP4774" s="122" t="str">
        <f t="shared" si="597"/>
        <v/>
      </c>
    </row>
    <row r="4775" spans="63:68" ht="20.100000000000001" customHeight="1" x14ac:dyDescent="0.25">
      <c r="BK4775" s="130"/>
      <c r="BL4775" s="130">
        <f t="shared" si="598"/>
        <v>27.167999999998052</v>
      </c>
      <c r="BM4775" s="147">
        <f t="shared" si="599"/>
        <v>3.1085268291239896E-4</v>
      </c>
      <c r="BN4775" s="130">
        <f t="shared" si="600"/>
        <v>8.2436555347151696E-7</v>
      </c>
      <c r="BO4775" s="130">
        <f t="shared" si="596"/>
        <v>8.2436555347151696E-7</v>
      </c>
      <c r="BP4775" s="122" t="str">
        <f t="shared" si="597"/>
        <v/>
      </c>
    </row>
    <row r="4776" spans="63:68" ht="20.100000000000001" customHeight="1" x14ac:dyDescent="0.25">
      <c r="BK4776" s="130"/>
      <c r="BL4776" s="130">
        <f t="shared" si="598"/>
        <v>27.174399999998052</v>
      </c>
      <c r="BM4776" s="147">
        <f t="shared" si="599"/>
        <v>3.1002831735892745E-4</v>
      </c>
      <c r="BN4776" s="130">
        <f t="shared" si="600"/>
        <v>8.222157694607159E-7</v>
      </c>
      <c r="BO4776" s="130">
        <f t="shared" si="596"/>
        <v>8.222157694607159E-7</v>
      </c>
      <c r="BP4776" s="122" t="str">
        <f t="shared" si="597"/>
        <v/>
      </c>
    </row>
    <row r="4777" spans="63:68" ht="20.100000000000001" customHeight="1" x14ac:dyDescent="0.25">
      <c r="BK4777" s="130"/>
      <c r="BL4777" s="130">
        <f t="shared" si="598"/>
        <v>27.180799999998051</v>
      </c>
      <c r="BM4777" s="147">
        <f t="shared" si="599"/>
        <v>3.0920610158946673E-4</v>
      </c>
      <c r="BN4777" s="130">
        <f t="shared" si="600"/>
        <v>8.2007147797339731E-7</v>
      </c>
      <c r="BO4777" s="130">
        <f t="shared" si="596"/>
        <v>8.2007147797339731E-7</v>
      </c>
      <c r="BP4777" s="122" t="str">
        <f t="shared" si="597"/>
        <v/>
      </c>
    </row>
    <row r="4778" spans="63:68" ht="20.100000000000001" customHeight="1" x14ac:dyDescent="0.25">
      <c r="BK4778" s="130"/>
      <c r="BL4778" s="130">
        <f t="shared" si="598"/>
        <v>27.18719999999805</v>
      </c>
      <c r="BM4778" s="147">
        <f t="shared" si="599"/>
        <v>3.0838603011149333E-4</v>
      </c>
      <c r="BN4778" s="130">
        <f t="shared" si="600"/>
        <v>8.179326653339771E-7</v>
      </c>
      <c r="BO4778" s="130">
        <f t="shared" si="596"/>
        <v>8.179326653339771E-7</v>
      </c>
      <c r="BP4778" s="122" t="str">
        <f t="shared" si="597"/>
        <v/>
      </c>
    </row>
    <row r="4779" spans="63:68" ht="20.100000000000001" customHeight="1" x14ac:dyDescent="0.25">
      <c r="BK4779" s="130"/>
      <c r="BL4779" s="130">
        <f t="shared" si="598"/>
        <v>27.19359999999805</v>
      </c>
      <c r="BM4779" s="147">
        <f t="shared" si="599"/>
        <v>3.0756809744615936E-4</v>
      </c>
      <c r="BN4779" s="130">
        <f t="shared" si="600"/>
        <v>8.1579931789657828E-7</v>
      </c>
      <c r="BO4779" s="130">
        <f t="shared" si="596"/>
        <v>8.1579931789657828E-7</v>
      </c>
      <c r="BP4779" s="122" t="str">
        <f t="shared" si="597"/>
        <v/>
      </c>
    </row>
    <row r="4780" spans="63:68" ht="20.100000000000001" customHeight="1" x14ac:dyDescent="0.25">
      <c r="BK4780" s="130"/>
      <c r="BL4780" s="130">
        <f t="shared" si="598"/>
        <v>27.199999999998049</v>
      </c>
      <c r="BM4780" s="147">
        <f t="shared" si="599"/>
        <v>3.0675229812826278E-4</v>
      </c>
      <c r="BN4780" s="130">
        <f t="shared" si="600"/>
        <v>8.1367142205121101E-7</v>
      </c>
      <c r="BO4780" s="130">
        <f t="shared" si="596"/>
        <v>8.1367142205121101E-7</v>
      </c>
      <c r="BP4780" s="122" t="str">
        <f t="shared" si="597"/>
        <v/>
      </c>
    </row>
    <row r="4781" spans="63:68" ht="20.100000000000001" customHeight="1" x14ac:dyDescent="0.25">
      <c r="BK4781" s="130"/>
      <c r="BL4781" s="130">
        <f t="shared" si="598"/>
        <v>27.206399999998048</v>
      </c>
      <c r="BM4781" s="147">
        <f t="shared" si="599"/>
        <v>3.0593862670621157E-4</v>
      </c>
      <c r="BN4781" s="130">
        <f t="shared" si="600"/>
        <v>8.1154896421867673E-7</v>
      </c>
      <c r="BO4781" s="130">
        <f t="shared" si="596"/>
        <v>8.1154896421867673E-7</v>
      </c>
      <c r="BP4781" s="122" t="str">
        <f t="shared" si="597"/>
        <v/>
      </c>
    </row>
    <row r="4782" spans="63:68" ht="20.100000000000001" customHeight="1" x14ac:dyDescent="0.25">
      <c r="BK4782" s="130"/>
      <c r="BL4782" s="130">
        <f t="shared" si="598"/>
        <v>27.212799999998047</v>
      </c>
      <c r="BM4782" s="147">
        <f t="shared" si="599"/>
        <v>3.0512707774199289E-4</v>
      </c>
      <c r="BN4782" s="130">
        <f t="shared" si="600"/>
        <v>8.0943193085468825E-7</v>
      </c>
      <c r="BO4782" s="130">
        <f t="shared" si="596"/>
        <v>8.0943193085468825E-7</v>
      </c>
      <c r="BP4782" s="122" t="str">
        <f t="shared" si="597"/>
        <v/>
      </c>
    </row>
    <row r="4783" spans="63:68" ht="20.100000000000001" customHeight="1" x14ac:dyDescent="0.25">
      <c r="BK4783" s="130"/>
      <c r="BL4783" s="130">
        <f t="shared" si="598"/>
        <v>27.219199999998047</v>
      </c>
      <c r="BM4783" s="147">
        <f t="shared" si="599"/>
        <v>3.043176458111382E-4</v>
      </c>
      <c r="BN4783" s="130">
        <f t="shared" si="600"/>
        <v>8.0732030844466547E-7</v>
      </c>
      <c r="BO4783" s="130">
        <f t="shared" si="596"/>
        <v>8.0732030844466547E-7</v>
      </c>
      <c r="BP4783" s="122" t="str">
        <f t="shared" si="597"/>
        <v/>
      </c>
    </row>
    <row r="4784" spans="63:68" ht="20.100000000000001" customHeight="1" x14ac:dyDescent="0.25">
      <c r="BK4784" s="130"/>
      <c r="BL4784" s="130">
        <f t="shared" si="598"/>
        <v>27.225599999998046</v>
      </c>
      <c r="BM4784" s="147">
        <f t="shared" si="599"/>
        <v>3.0351032550269354E-4</v>
      </c>
      <c r="BN4784" s="130">
        <f t="shared" si="600"/>
        <v>8.0521408350807226E-7</v>
      </c>
      <c r="BO4784" s="130">
        <f t="shared" si="596"/>
        <v>8.0521408350807226E-7</v>
      </c>
      <c r="BP4784" s="122" t="str">
        <f t="shared" si="597"/>
        <v/>
      </c>
    </row>
    <row r="4785" spans="63:68" ht="20.100000000000001" customHeight="1" x14ac:dyDescent="0.25">
      <c r="BK4785" s="130"/>
      <c r="BL4785" s="130">
        <f t="shared" si="598"/>
        <v>27.231999999998045</v>
      </c>
      <c r="BM4785" s="147">
        <f t="shared" si="599"/>
        <v>3.0270511141918547E-4</v>
      </c>
      <c r="BN4785" s="130">
        <f t="shared" si="600"/>
        <v>8.0311324259830803E-7</v>
      </c>
      <c r="BO4785" s="130">
        <f t="shared" si="596"/>
        <v>8.0311324259830803E-7</v>
      </c>
      <c r="BP4785" s="122" t="str">
        <f t="shared" si="597"/>
        <v/>
      </c>
    </row>
    <row r="4786" spans="63:68" ht="20.100000000000001" customHeight="1" x14ac:dyDescent="0.25">
      <c r="BK4786" s="130"/>
      <c r="BL4786" s="130">
        <f t="shared" si="598"/>
        <v>27.238399999998045</v>
      </c>
      <c r="BM4786" s="147">
        <f t="shared" si="599"/>
        <v>3.0190199817658716E-4</v>
      </c>
      <c r="BN4786" s="130">
        <f t="shared" si="600"/>
        <v>8.0101777229772035E-7</v>
      </c>
      <c r="BO4786" s="130">
        <f t="shared" si="596"/>
        <v>8.0101777229772035E-7</v>
      </c>
      <c r="BP4786" s="122" t="str">
        <f t="shared" si="597"/>
        <v/>
      </c>
    </row>
    <row r="4787" spans="63:68" ht="20.100000000000001" customHeight="1" x14ac:dyDescent="0.25">
      <c r="BK4787" s="130"/>
      <c r="BL4787" s="130">
        <f t="shared" si="598"/>
        <v>27.244799999998044</v>
      </c>
      <c r="BM4787" s="147">
        <f t="shared" si="599"/>
        <v>3.0110098040428944E-4</v>
      </c>
      <c r="BN4787" s="130">
        <f t="shared" si="600"/>
        <v>7.9892765922551972E-7</v>
      </c>
      <c r="BO4787" s="130">
        <f t="shared" si="596"/>
        <v>7.9892765922551972E-7</v>
      </c>
      <c r="BP4787" s="122" t="str">
        <f t="shared" si="597"/>
        <v/>
      </c>
    </row>
    <row r="4788" spans="63:68" ht="20.100000000000001" customHeight="1" x14ac:dyDescent="0.25">
      <c r="BK4788" s="130"/>
      <c r="BL4788" s="130">
        <f t="shared" si="598"/>
        <v>27.251199999998043</v>
      </c>
      <c r="BM4788" s="147">
        <f t="shared" si="599"/>
        <v>3.0030205274506392E-4</v>
      </c>
      <c r="BN4788" s="130">
        <f t="shared" si="600"/>
        <v>7.9684289002818426E-7</v>
      </c>
      <c r="BO4788" s="130">
        <f t="shared" si="596"/>
        <v>7.9684289002818426E-7</v>
      </c>
      <c r="BP4788" s="122" t="str">
        <f t="shared" si="597"/>
        <v/>
      </c>
    </row>
    <row r="4789" spans="63:68" ht="20.100000000000001" customHeight="1" x14ac:dyDescent="0.25">
      <c r="BK4789" s="130"/>
      <c r="BL4789" s="130">
        <f t="shared" si="598"/>
        <v>27.257599999998043</v>
      </c>
      <c r="BM4789" s="147">
        <f t="shared" si="599"/>
        <v>2.9950520985503573E-4</v>
      </c>
      <c r="BN4789" s="130">
        <f t="shared" si="600"/>
        <v>7.947634513884045E-7</v>
      </c>
      <c r="BO4789" s="130">
        <f t="shared" si="596"/>
        <v>7.947634513884045E-7</v>
      </c>
      <c r="BP4789" s="122" t="str">
        <f t="shared" si="597"/>
        <v/>
      </c>
    </row>
    <row r="4790" spans="63:68" ht="20.100000000000001" customHeight="1" x14ac:dyDescent="0.25">
      <c r="BK4790" s="130"/>
      <c r="BL4790" s="130">
        <f t="shared" si="598"/>
        <v>27.263999999998042</v>
      </c>
      <c r="BM4790" s="147">
        <f t="shared" si="599"/>
        <v>2.9871044640364733E-4</v>
      </c>
      <c r="BN4790" s="130">
        <f t="shared" si="600"/>
        <v>7.9268933001863228E-7</v>
      </c>
      <c r="BO4790" s="130">
        <f t="shared" si="596"/>
        <v>7.9268933001863228E-7</v>
      </c>
      <c r="BP4790" s="122" t="str">
        <f t="shared" si="597"/>
        <v/>
      </c>
    </row>
    <row r="4791" spans="63:68" ht="20.100000000000001" customHeight="1" x14ac:dyDescent="0.25">
      <c r="BK4791" s="130"/>
      <c r="BL4791" s="130">
        <f t="shared" si="598"/>
        <v>27.270399999998041</v>
      </c>
      <c r="BM4791" s="147">
        <f t="shared" si="599"/>
        <v>2.979177570736287E-4</v>
      </c>
      <c r="BN4791" s="130">
        <f t="shared" si="600"/>
        <v>7.9062051266520078E-7</v>
      </c>
      <c r="BO4791" s="130">
        <f t="shared" si="596"/>
        <v>7.9062051266520078E-7</v>
      </c>
      <c r="BP4791" s="122" t="str">
        <f t="shared" si="597"/>
        <v/>
      </c>
    </row>
    <row r="4792" spans="63:68" ht="20.100000000000001" customHeight="1" x14ac:dyDescent="0.25">
      <c r="BK4792" s="130"/>
      <c r="BL4792" s="130">
        <f t="shared" si="598"/>
        <v>27.27679999999804</v>
      </c>
      <c r="BM4792" s="147">
        <f t="shared" si="599"/>
        <v>2.971271365609635E-4</v>
      </c>
      <c r="BN4792" s="130">
        <f t="shared" si="600"/>
        <v>7.885569861046382E-7</v>
      </c>
      <c r="BO4792" s="130">
        <f t="shared" si="596"/>
        <v>7.885569861046382E-7</v>
      </c>
      <c r="BP4792" s="122" t="str">
        <f t="shared" si="597"/>
        <v/>
      </c>
    </row>
    <row r="4793" spans="63:68" ht="20.100000000000001" customHeight="1" x14ac:dyDescent="0.25">
      <c r="BK4793" s="130"/>
      <c r="BL4793" s="130">
        <f t="shared" si="598"/>
        <v>27.28319999999804</v>
      </c>
      <c r="BM4793" s="147">
        <f t="shared" si="599"/>
        <v>2.9633857957485886E-4</v>
      </c>
      <c r="BN4793" s="130">
        <f t="shared" si="600"/>
        <v>7.8649873714616144E-7</v>
      </c>
      <c r="BO4793" s="130">
        <f t="shared" si="596"/>
        <v>7.8649873714616144E-7</v>
      </c>
      <c r="BP4793" s="122" t="str">
        <f t="shared" si="597"/>
        <v/>
      </c>
    </row>
    <row r="4794" spans="63:68" ht="20.100000000000001" customHeight="1" x14ac:dyDescent="0.25">
      <c r="BK4794" s="130"/>
      <c r="BL4794" s="130">
        <f t="shared" si="598"/>
        <v>27.289599999998039</v>
      </c>
      <c r="BM4794" s="147">
        <f t="shared" si="599"/>
        <v>2.955520808377127E-4</v>
      </c>
      <c r="BN4794" s="130">
        <f t="shared" si="600"/>
        <v>7.8444575263053769E-7</v>
      </c>
      <c r="BO4794" s="130">
        <f t="shared" si="596"/>
        <v>7.8444575263053769E-7</v>
      </c>
      <c r="BP4794" s="122" t="str">
        <f t="shared" si="597"/>
        <v/>
      </c>
    </row>
    <row r="4795" spans="63:68" ht="20.100000000000001" customHeight="1" x14ac:dyDescent="0.25">
      <c r="BK4795" s="130"/>
      <c r="BL4795" s="130">
        <f t="shared" si="598"/>
        <v>27.295999999998038</v>
      </c>
      <c r="BM4795" s="147">
        <f t="shared" si="599"/>
        <v>2.9476763508508216E-4</v>
      </c>
      <c r="BN4795" s="130">
        <f t="shared" si="600"/>
        <v>7.8239801943192754E-7</v>
      </c>
      <c r="BO4795" s="130">
        <f t="shared" si="596"/>
        <v>7.8239801943192754E-7</v>
      </c>
      <c r="BP4795" s="122" t="str">
        <f t="shared" si="597"/>
        <v/>
      </c>
    </row>
    <row r="4796" spans="63:68" ht="20.100000000000001" customHeight="1" x14ac:dyDescent="0.25">
      <c r="BK4796" s="130"/>
      <c r="BL4796" s="130">
        <f t="shared" si="598"/>
        <v>27.302399999998038</v>
      </c>
      <c r="BM4796" s="147">
        <f t="shared" si="599"/>
        <v>2.9398523706565023E-4</v>
      </c>
      <c r="BN4796" s="130">
        <f t="shared" si="600"/>
        <v>7.8035552445219298E-7</v>
      </c>
      <c r="BO4796" s="130">
        <f t="shared" si="596"/>
        <v>7.8035552445219298E-7</v>
      </c>
      <c r="BP4796" s="122" t="str">
        <f t="shared" si="597"/>
        <v/>
      </c>
    </row>
    <row r="4797" spans="63:68" ht="20.100000000000001" customHeight="1" x14ac:dyDescent="0.25">
      <c r="BK4797" s="130"/>
      <c r="BL4797" s="130">
        <f t="shared" si="598"/>
        <v>27.308799999998037</v>
      </c>
      <c r="BM4797" s="147">
        <f t="shared" si="599"/>
        <v>2.9320488154119804E-4</v>
      </c>
      <c r="BN4797" s="130">
        <f t="shared" si="600"/>
        <v>7.7831825463016728E-7</v>
      </c>
      <c r="BO4797" s="130">
        <f t="shared" si="596"/>
        <v>7.7831825463016728E-7</v>
      </c>
      <c r="BP4797" s="122" t="str">
        <f t="shared" si="597"/>
        <v/>
      </c>
    </row>
    <row r="4798" spans="63:68" ht="20.100000000000001" customHeight="1" x14ac:dyDescent="0.25">
      <c r="BK4798" s="130"/>
      <c r="BL4798" s="130">
        <f t="shared" si="598"/>
        <v>27.315199999998036</v>
      </c>
      <c r="BM4798" s="147">
        <f t="shared" si="599"/>
        <v>2.9242656328656787E-4</v>
      </c>
      <c r="BN4798" s="130">
        <f t="shared" si="600"/>
        <v>7.7628619693124665E-7</v>
      </c>
      <c r="BO4798" s="130">
        <f t="shared" si="596"/>
        <v>7.7628619693124665E-7</v>
      </c>
      <c r="BP4798" s="122" t="str">
        <f t="shared" si="597"/>
        <v/>
      </c>
    </row>
    <row r="4799" spans="63:68" ht="20.100000000000001" customHeight="1" x14ac:dyDescent="0.25">
      <c r="BK4799" s="130"/>
      <c r="BL4799" s="130">
        <f t="shared" si="598"/>
        <v>27.321599999998035</v>
      </c>
      <c r="BM4799" s="147">
        <f t="shared" si="599"/>
        <v>2.9165027708963662E-4</v>
      </c>
      <c r="BN4799" s="130">
        <f t="shared" si="600"/>
        <v>7.7425933835552178E-7</v>
      </c>
      <c r="BO4799" s="130">
        <f t="shared" si="596"/>
        <v>7.7425933835552178E-7</v>
      </c>
      <c r="BP4799" s="122" t="str">
        <f t="shared" si="597"/>
        <v/>
      </c>
    </row>
    <row r="4800" spans="63:68" ht="20.100000000000001" customHeight="1" x14ac:dyDescent="0.25">
      <c r="BK4800" s="130"/>
      <c r="BL4800" s="130">
        <f t="shared" si="598"/>
        <v>27.327999999998035</v>
      </c>
      <c r="BM4800" s="147">
        <f t="shared" si="599"/>
        <v>2.908760177512811E-4</v>
      </c>
      <c r="BN4800" s="130">
        <f t="shared" si="600"/>
        <v>7.7223766593289894E-7</v>
      </c>
      <c r="BO4800" s="130">
        <f t="shared" si="596"/>
        <v>7.7223766593289894E-7</v>
      </c>
      <c r="BP4800" s="122" t="str">
        <f t="shared" si="597"/>
        <v/>
      </c>
    </row>
    <row r="4801" spans="63:68" ht="20.100000000000001" customHeight="1" x14ac:dyDescent="0.25">
      <c r="BK4801" s="130"/>
      <c r="BL4801" s="130">
        <f t="shared" si="598"/>
        <v>27.334399999998034</v>
      </c>
      <c r="BM4801" s="147">
        <f t="shared" si="599"/>
        <v>2.901037800853482E-4</v>
      </c>
      <c r="BN4801" s="130">
        <f t="shared" si="600"/>
        <v>7.7022116672499728E-7</v>
      </c>
      <c r="BO4801" s="130">
        <f t="shared" si="596"/>
        <v>7.7022116672499728E-7</v>
      </c>
      <c r="BP4801" s="122" t="str">
        <f t="shared" si="597"/>
        <v/>
      </c>
    </row>
    <row r="4802" spans="63:68" ht="20.100000000000001" customHeight="1" x14ac:dyDescent="0.25">
      <c r="BK4802" s="130"/>
      <c r="BL4802" s="130">
        <f t="shared" si="598"/>
        <v>27.340799999998033</v>
      </c>
      <c r="BM4802" s="147">
        <f t="shared" si="599"/>
        <v>2.8933355891862321E-4</v>
      </c>
      <c r="BN4802" s="130">
        <f t="shared" si="600"/>
        <v>7.6820982782612466E-7</v>
      </c>
      <c r="BO4802" s="130">
        <f t="shared" si="596"/>
        <v>7.6820982782612466E-7</v>
      </c>
      <c r="BP4802" s="122" t="str">
        <f t="shared" si="597"/>
        <v/>
      </c>
    </row>
    <row r="4803" spans="63:68" ht="20.100000000000001" customHeight="1" x14ac:dyDescent="0.25">
      <c r="BK4803" s="130"/>
      <c r="BL4803" s="130">
        <f t="shared" si="598"/>
        <v>27.347199999998033</v>
      </c>
      <c r="BM4803" s="147">
        <f t="shared" si="599"/>
        <v>2.8856534909079708E-4</v>
      </c>
      <c r="BN4803" s="130">
        <f t="shared" si="600"/>
        <v>7.6620363635785662E-7</v>
      </c>
      <c r="BO4803" s="130">
        <f t="shared" si="596"/>
        <v>7.6620363635785662E-7</v>
      </c>
      <c r="BP4803" s="122" t="str">
        <f t="shared" si="597"/>
        <v/>
      </c>
    </row>
    <row r="4804" spans="63:68" ht="20.100000000000001" customHeight="1" x14ac:dyDescent="0.25">
      <c r="BK4804" s="130"/>
      <c r="BL4804" s="130">
        <f t="shared" si="598"/>
        <v>27.353599999998032</v>
      </c>
      <c r="BM4804" s="147">
        <f t="shared" si="599"/>
        <v>2.8779914545443922E-4</v>
      </c>
      <c r="BN4804" s="130">
        <f t="shared" si="600"/>
        <v>7.6420257947754739E-7</v>
      </c>
      <c r="BO4804" s="130">
        <f t="shared" si="596"/>
        <v>7.6420257947754739E-7</v>
      </c>
      <c r="BP4804" s="122" t="str">
        <f t="shared" si="597"/>
        <v/>
      </c>
    </row>
    <row r="4805" spans="63:68" ht="20.100000000000001" customHeight="1" x14ac:dyDescent="0.25">
      <c r="BK4805" s="130"/>
      <c r="BL4805" s="130">
        <f t="shared" si="598"/>
        <v>27.359999999998031</v>
      </c>
      <c r="BM4805" s="147">
        <f t="shared" si="599"/>
        <v>2.8703494287496168E-4</v>
      </c>
      <c r="BN4805" s="130">
        <f t="shared" si="600"/>
        <v>7.6220664436976466E-7</v>
      </c>
      <c r="BO4805" s="130">
        <f t="shared" si="596"/>
        <v>7.6220664436976466E-7</v>
      </c>
      <c r="BP4805" s="122" t="str">
        <f t="shared" si="597"/>
        <v/>
      </c>
    </row>
    <row r="4806" spans="63:68" ht="20.100000000000001" customHeight="1" x14ac:dyDescent="0.25">
      <c r="BK4806" s="130"/>
      <c r="BL4806" s="130">
        <f t="shared" si="598"/>
        <v>27.366399999998031</v>
      </c>
      <c r="BM4806" s="147">
        <f t="shared" si="599"/>
        <v>2.8627273623059191E-4</v>
      </c>
      <c r="BN4806" s="130">
        <f t="shared" si="600"/>
        <v>7.6021581825360795E-7</v>
      </c>
      <c r="BO4806" s="130">
        <f t="shared" si="596"/>
        <v>7.6021581825360795E-7</v>
      </c>
      <c r="BP4806" s="122" t="str">
        <f t="shared" si="597"/>
        <v/>
      </c>
    </row>
    <row r="4807" spans="63:68" ht="20.100000000000001" customHeight="1" x14ac:dyDescent="0.25">
      <c r="BK4807" s="130"/>
      <c r="BL4807" s="130">
        <f t="shared" si="598"/>
        <v>27.37279999999803</v>
      </c>
      <c r="BM4807" s="147">
        <f t="shared" si="599"/>
        <v>2.855125204123383E-4</v>
      </c>
      <c r="BN4807" s="130">
        <f t="shared" si="600"/>
        <v>7.5823008837511922E-7</v>
      </c>
      <c r="BO4807" s="130">
        <f t="shared" si="596"/>
        <v>7.5823008837511922E-7</v>
      </c>
      <c r="BP4807" s="122" t="str">
        <f t="shared" si="597"/>
        <v/>
      </c>
    </row>
    <row r="4808" spans="63:68" ht="20.100000000000001" customHeight="1" x14ac:dyDescent="0.25">
      <c r="BK4808" s="130"/>
      <c r="BL4808" s="130">
        <f t="shared" si="598"/>
        <v>27.379199999998029</v>
      </c>
      <c r="BM4808" s="147">
        <f t="shared" si="599"/>
        <v>2.8475429032396319E-4</v>
      </c>
      <c r="BN4808" s="130">
        <f t="shared" si="600"/>
        <v>7.5624944201378805E-7</v>
      </c>
      <c r="BO4808" s="130">
        <f t="shared" si="596"/>
        <v>7.5624944201378805E-7</v>
      </c>
      <c r="BP4808" s="122" t="str">
        <f t="shared" si="597"/>
        <v/>
      </c>
    </row>
    <row r="4809" spans="63:68" ht="20.100000000000001" customHeight="1" x14ac:dyDescent="0.25">
      <c r="BK4809" s="130"/>
      <c r="BL4809" s="130">
        <f t="shared" si="598"/>
        <v>27.385599999998028</v>
      </c>
      <c r="BM4809" s="147">
        <f t="shared" si="599"/>
        <v>2.839980408819494E-4</v>
      </c>
      <c r="BN4809" s="130">
        <f t="shared" si="600"/>
        <v>7.5427386648027487E-7</v>
      </c>
      <c r="BO4809" s="130">
        <f t="shared" si="596"/>
        <v>7.5427386648027487E-7</v>
      </c>
      <c r="BP4809" s="122" t="str">
        <f t="shared" si="597"/>
        <v/>
      </c>
    </row>
    <row r="4810" spans="63:68" ht="20.100000000000001" customHeight="1" x14ac:dyDescent="0.25">
      <c r="BK4810" s="130"/>
      <c r="BL4810" s="130">
        <f t="shared" si="598"/>
        <v>27.391999999998028</v>
      </c>
      <c r="BM4810" s="147">
        <f t="shared" si="599"/>
        <v>2.8324376701546912E-4</v>
      </c>
      <c r="BN4810" s="130">
        <f t="shared" si="600"/>
        <v>7.5230334911315826E-7</v>
      </c>
      <c r="BO4810" s="130">
        <f t="shared" si="596"/>
        <v>7.5230334911315826E-7</v>
      </c>
      <c r="BP4810" s="122" t="str">
        <f t="shared" si="597"/>
        <v/>
      </c>
    </row>
    <row r="4811" spans="63:68" ht="20.100000000000001" customHeight="1" x14ac:dyDescent="0.25">
      <c r="BK4811" s="130"/>
      <c r="BL4811" s="130">
        <f t="shared" si="598"/>
        <v>27.398399999998027</v>
      </c>
      <c r="BM4811" s="147">
        <f t="shared" si="599"/>
        <v>2.8249146366635596E-4</v>
      </c>
      <c r="BN4811" s="130">
        <f t="shared" si="600"/>
        <v>7.5033787728392238E-7</v>
      </c>
      <c r="BO4811" s="130">
        <f t="shared" si="596"/>
        <v>7.5033787728392238E-7</v>
      </c>
      <c r="BP4811" s="122" t="str">
        <f t="shared" si="597"/>
        <v/>
      </c>
    </row>
    <row r="4812" spans="63:68" ht="20.100000000000001" customHeight="1" x14ac:dyDescent="0.25">
      <c r="BK4812" s="130"/>
      <c r="BL4812" s="130">
        <f t="shared" si="598"/>
        <v>27.404799999998026</v>
      </c>
      <c r="BM4812" s="147">
        <f t="shared" si="599"/>
        <v>2.8174112578907204E-4</v>
      </c>
      <c r="BN4812" s="130">
        <f t="shared" si="600"/>
        <v>7.4837743839440904E-7</v>
      </c>
      <c r="BO4812" s="130">
        <f t="shared" si="596"/>
        <v>7.4837743839440904E-7</v>
      </c>
      <c r="BP4812" s="122" t="str">
        <f t="shared" si="597"/>
        <v/>
      </c>
    </row>
    <row r="4813" spans="63:68" ht="20.100000000000001" customHeight="1" x14ac:dyDescent="0.25">
      <c r="BK4813" s="130"/>
      <c r="BL4813" s="130">
        <f t="shared" si="598"/>
        <v>27.411199999998026</v>
      </c>
      <c r="BM4813" s="147">
        <f t="shared" si="599"/>
        <v>2.8099274835067763E-4</v>
      </c>
      <c r="BN4813" s="130">
        <f t="shared" si="600"/>
        <v>7.4642201987529981E-7</v>
      </c>
      <c r="BO4813" s="130">
        <f t="shared" si="596"/>
        <v>7.4642201987529981E-7</v>
      </c>
      <c r="BP4813" s="122" t="str">
        <f t="shared" si="597"/>
        <v/>
      </c>
    </row>
    <row r="4814" spans="63:68" ht="20.100000000000001" customHeight="1" x14ac:dyDescent="0.25">
      <c r="BK4814" s="130"/>
      <c r="BL4814" s="130">
        <f t="shared" si="598"/>
        <v>27.417599999998025</v>
      </c>
      <c r="BM4814" s="147">
        <f t="shared" si="599"/>
        <v>2.8024632633080233E-4</v>
      </c>
      <c r="BN4814" s="130">
        <f t="shared" si="600"/>
        <v>7.4447160919050709E-7</v>
      </c>
      <c r="BO4814" s="130">
        <f t="shared" si="596"/>
        <v>7.4447160919050709E-7</v>
      </c>
      <c r="BP4814" s="122" t="str">
        <f t="shared" si="597"/>
        <v/>
      </c>
    </row>
    <row r="4815" spans="63:68" ht="20.100000000000001" customHeight="1" x14ac:dyDescent="0.25">
      <c r="BK4815" s="130"/>
      <c r="BL4815" s="130">
        <f t="shared" si="598"/>
        <v>27.423999999998024</v>
      </c>
      <c r="BM4815" s="147">
        <f t="shared" si="599"/>
        <v>2.7950185472161183E-4</v>
      </c>
      <c r="BN4815" s="130">
        <f t="shared" si="600"/>
        <v>7.4252619383072304E-7</v>
      </c>
      <c r="BO4815" s="130">
        <f t="shared" si="596"/>
        <v>7.4252619383072304E-7</v>
      </c>
      <c r="BP4815" s="122" t="str">
        <f t="shared" si="597"/>
        <v/>
      </c>
    </row>
    <row r="4816" spans="63:68" ht="20.100000000000001" customHeight="1" x14ac:dyDescent="0.25">
      <c r="BK4816" s="130"/>
      <c r="BL4816" s="130">
        <f t="shared" si="598"/>
        <v>27.430399999998023</v>
      </c>
      <c r="BM4816" s="147">
        <f t="shared" si="599"/>
        <v>2.787593285277811E-4</v>
      </c>
      <c r="BN4816" s="130">
        <f t="shared" si="600"/>
        <v>7.4058576131894906E-7</v>
      </c>
      <c r="BO4816" s="130">
        <f t="shared" si="596"/>
        <v>7.4058576131894906E-7</v>
      </c>
      <c r="BP4816" s="122" t="str">
        <f t="shared" si="597"/>
        <v/>
      </c>
    </row>
    <row r="4817" spans="63:68" ht="20.100000000000001" customHeight="1" x14ac:dyDescent="0.25">
      <c r="BK4817" s="130"/>
      <c r="BL4817" s="130">
        <f t="shared" si="598"/>
        <v>27.436799999998023</v>
      </c>
      <c r="BM4817" s="147">
        <f t="shared" si="599"/>
        <v>2.7801874276646215E-4</v>
      </c>
      <c r="BN4817" s="130">
        <f t="shared" si="600"/>
        <v>7.3865029920941157E-7</v>
      </c>
      <c r="BO4817" s="130">
        <f t="shared" si="596"/>
        <v>7.3865029920941157E-7</v>
      </c>
      <c r="BP4817" s="122" t="str">
        <f t="shared" si="597"/>
        <v/>
      </c>
    </row>
    <row r="4818" spans="63:68" ht="20.100000000000001" customHeight="1" x14ac:dyDescent="0.25">
      <c r="BK4818" s="130"/>
      <c r="BL4818" s="130">
        <f t="shared" si="598"/>
        <v>27.443199999998022</v>
      </c>
      <c r="BM4818" s="147">
        <f t="shared" si="599"/>
        <v>2.7728009246725274E-4</v>
      </c>
      <c r="BN4818" s="130">
        <f t="shared" si="600"/>
        <v>7.36719795084201E-7</v>
      </c>
      <c r="BO4818" s="130">
        <f t="shared" ref="BO4818:BO4881" si="601">IF(BM4818&lt;(1-$BK$534),BN4818,"")</f>
        <v>7.36719795084201E-7</v>
      </c>
      <c r="BP4818" s="122" t="str">
        <f t="shared" ref="BP4818:BP4881" si="602">IF(BM4818&lt;(1-$BK$540),BN4818,"")</f>
        <v/>
      </c>
    </row>
    <row r="4819" spans="63:68" ht="20.100000000000001" customHeight="1" x14ac:dyDescent="0.25">
      <c r="BK4819" s="130"/>
      <c r="BL4819" s="130">
        <f t="shared" ref="BL4819:BL4882" si="603">BL4818+$BO$526</f>
        <v>27.449599999998021</v>
      </c>
      <c r="BM4819" s="147">
        <f t="shared" ref="BM4819:BM4882" si="604">_xlfn.CHISQ.DIST.RT(BL4819,7)</f>
        <v>2.7654337267216854E-4</v>
      </c>
      <c r="BN4819" s="130">
        <f t="shared" ref="BN4819:BN4882" si="605">BM4819-BM4820</f>
        <v>7.3479423655581962E-7</v>
      </c>
      <c r="BO4819" s="130">
        <f t="shared" si="601"/>
        <v>7.3479423655581962E-7</v>
      </c>
      <c r="BP4819" s="122" t="str">
        <f t="shared" si="602"/>
        <v/>
      </c>
    </row>
    <row r="4820" spans="63:68" ht="20.100000000000001" customHeight="1" x14ac:dyDescent="0.25">
      <c r="BK4820" s="130"/>
      <c r="BL4820" s="130">
        <f t="shared" si="603"/>
        <v>27.455999999998021</v>
      </c>
      <c r="BM4820" s="147">
        <f t="shared" si="604"/>
        <v>2.7580857843561272E-4</v>
      </c>
      <c r="BN4820" s="130">
        <f t="shared" si="605"/>
        <v>7.3287361126815739E-7</v>
      </c>
      <c r="BO4820" s="130">
        <f t="shared" si="601"/>
        <v>7.3287361126815739E-7</v>
      </c>
      <c r="BP4820" s="122" t="str">
        <f t="shared" si="602"/>
        <v/>
      </c>
    </row>
    <row r="4821" spans="63:68" ht="20.100000000000001" customHeight="1" x14ac:dyDescent="0.25">
      <c r="BK4821" s="130"/>
      <c r="BL4821" s="130">
        <f t="shared" si="603"/>
        <v>27.46239999999802</v>
      </c>
      <c r="BM4821" s="147">
        <f t="shared" si="604"/>
        <v>2.7507570482434456E-4</v>
      </c>
      <c r="BN4821" s="130">
        <f t="shared" si="605"/>
        <v>7.3095790689367297E-7</v>
      </c>
      <c r="BO4821" s="130">
        <f t="shared" si="601"/>
        <v>7.3095790689367297E-7</v>
      </c>
      <c r="BP4821" s="122" t="str">
        <f t="shared" si="602"/>
        <v/>
      </c>
    </row>
    <row r="4822" spans="63:68" ht="20.100000000000001" customHeight="1" x14ac:dyDescent="0.25">
      <c r="BK4822" s="130"/>
      <c r="BL4822" s="130">
        <f t="shared" si="603"/>
        <v>27.468799999998019</v>
      </c>
      <c r="BM4822" s="147">
        <f t="shared" si="604"/>
        <v>2.7434474691745089E-4</v>
      </c>
      <c r="BN4822" s="130">
        <f t="shared" si="605"/>
        <v>7.2904711113491163E-7</v>
      </c>
      <c r="BO4822" s="130">
        <f t="shared" si="601"/>
        <v>7.2904711113491163E-7</v>
      </c>
      <c r="BP4822" s="122" t="str">
        <f t="shared" si="602"/>
        <v/>
      </c>
    </row>
    <row r="4823" spans="63:68" ht="20.100000000000001" customHeight="1" x14ac:dyDescent="0.25">
      <c r="BK4823" s="130"/>
      <c r="BL4823" s="130">
        <f t="shared" si="603"/>
        <v>27.475199999998019</v>
      </c>
      <c r="BM4823" s="147">
        <f t="shared" si="604"/>
        <v>2.7361569980631598E-4</v>
      </c>
      <c r="BN4823" s="130">
        <f t="shared" si="605"/>
        <v>7.2714121172499317E-7</v>
      </c>
      <c r="BO4823" s="130">
        <f t="shared" si="601"/>
        <v>7.2714121172499317E-7</v>
      </c>
      <c r="BP4823" s="122" t="str">
        <f t="shared" si="602"/>
        <v/>
      </c>
    </row>
    <row r="4824" spans="63:68" ht="20.100000000000001" customHeight="1" x14ac:dyDescent="0.25">
      <c r="BK4824" s="130"/>
      <c r="BL4824" s="130">
        <f t="shared" si="603"/>
        <v>27.481599999998018</v>
      </c>
      <c r="BM4824" s="147">
        <f t="shared" si="604"/>
        <v>2.7288855859459099E-4</v>
      </c>
      <c r="BN4824" s="130">
        <f t="shared" si="605"/>
        <v>7.2524019642549765E-7</v>
      </c>
      <c r="BO4824" s="130">
        <f t="shared" si="601"/>
        <v>7.2524019642549765E-7</v>
      </c>
      <c r="BP4824" s="122" t="str">
        <f t="shared" si="602"/>
        <v/>
      </c>
    </row>
    <row r="4825" spans="63:68" ht="20.100000000000001" customHeight="1" x14ac:dyDescent="0.25">
      <c r="BK4825" s="130"/>
      <c r="BL4825" s="130">
        <f t="shared" si="603"/>
        <v>27.487999999998017</v>
      </c>
      <c r="BM4825" s="147">
        <f t="shared" si="604"/>
        <v>2.7216331839816549E-4</v>
      </c>
      <c r="BN4825" s="130">
        <f t="shared" si="605"/>
        <v>7.2334405302830864E-7</v>
      </c>
      <c r="BO4825" s="130">
        <f t="shared" si="601"/>
        <v>7.2334405302830864E-7</v>
      </c>
      <c r="BP4825" s="122" t="str">
        <f t="shared" si="602"/>
        <v/>
      </c>
    </row>
    <row r="4826" spans="63:68" ht="20.100000000000001" customHeight="1" x14ac:dyDescent="0.25">
      <c r="BK4826" s="130"/>
      <c r="BL4826" s="130">
        <f t="shared" si="603"/>
        <v>27.494399999998016</v>
      </c>
      <c r="BM4826" s="147">
        <f t="shared" si="604"/>
        <v>2.7143997434513718E-4</v>
      </c>
      <c r="BN4826" s="130">
        <f t="shared" si="605"/>
        <v>7.2145276935485416E-7</v>
      </c>
      <c r="BO4826" s="130">
        <f t="shared" si="601"/>
        <v>7.2145276935485416E-7</v>
      </c>
      <c r="BP4826" s="122" t="str">
        <f t="shared" si="602"/>
        <v/>
      </c>
    </row>
    <row r="4827" spans="63:68" ht="20.100000000000001" customHeight="1" x14ac:dyDescent="0.25">
      <c r="BK4827" s="130"/>
      <c r="BL4827" s="130">
        <f t="shared" si="603"/>
        <v>27.500799999998016</v>
      </c>
      <c r="BM4827" s="147">
        <f t="shared" si="604"/>
        <v>2.7071852157578233E-4</v>
      </c>
      <c r="BN4827" s="130">
        <f t="shared" si="605"/>
        <v>7.1956633325578152E-7</v>
      </c>
      <c r="BO4827" s="130">
        <f t="shared" si="601"/>
        <v>7.1956633325578152E-7</v>
      </c>
      <c r="BP4827" s="122" t="str">
        <f t="shared" si="602"/>
        <v/>
      </c>
    </row>
    <row r="4828" spans="63:68" ht="20.100000000000001" customHeight="1" x14ac:dyDescent="0.25">
      <c r="BK4828" s="130"/>
      <c r="BL4828" s="130">
        <f t="shared" si="603"/>
        <v>27.507199999998015</v>
      </c>
      <c r="BM4828" s="147">
        <f t="shared" si="604"/>
        <v>2.6999895524252654E-4</v>
      </c>
      <c r="BN4828" s="130">
        <f t="shared" si="605"/>
        <v>7.1768473261139094E-7</v>
      </c>
      <c r="BO4828" s="130">
        <f t="shared" si="601"/>
        <v>7.1768473261139094E-7</v>
      </c>
      <c r="BP4828" s="122" t="str">
        <f t="shared" si="602"/>
        <v/>
      </c>
    </row>
    <row r="4829" spans="63:68" ht="20.100000000000001" customHeight="1" x14ac:dyDescent="0.25">
      <c r="BK4829" s="130"/>
      <c r="BL4829" s="130">
        <f t="shared" si="603"/>
        <v>27.513599999998014</v>
      </c>
      <c r="BM4829" s="147">
        <f t="shared" si="604"/>
        <v>2.6928127050991515E-4</v>
      </c>
      <c r="BN4829" s="130">
        <f t="shared" si="605"/>
        <v>7.1580795533114768E-7</v>
      </c>
      <c r="BO4829" s="130">
        <f t="shared" si="601"/>
        <v>7.1580795533114768E-7</v>
      </c>
      <c r="BP4829" s="122" t="str">
        <f t="shared" si="602"/>
        <v/>
      </c>
    </row>
    <row r="4830" spans="63:68" ht="20.100000000000001" customHeight="1" x14ac:dyDescent="0.25">
      <c r="BK4830" s="130"/>
      <c r="BL4830" s="130">
        <f t="shared" si="603"/>
        <v>27.519999999998014</v>
      </c>
      <c r="BM4830" s="147">
        <f t="shared" si="604"/>
        <v>2.6856546255458401E-4</v>
      </c>
      <c r="BN4830" s="130">
        <f t="shared" si="605"/>
        <v>7.1393598935373627E-7</v>
      </c>
      <c r="BO4830" s="130">
        <f t="shared" si="601"/>
        <v>7.1393598935373627E-7</v>
      </c>
      <c r="BP4830" s="122" t="str">
        <f t="shared" si="602"/>
        <v/>
      </c>
    </row>
    <row r="4831" spans="63:68" ht="20.100000000000001" customHeight="1" x14ac:dyDescent="0.25">
      <c r="BK4831" s="130"/>
      <c r="BL4831" s="130">
        <f t="shared" si="603"/>
        <v>27.526399999998013</v>
      </c>
      <c r="BM4831" s="147">
        <f t="shared" si="604"/>
        <v>2.6785152656523027E-4</v>
      </c>
      <c r="BN4831" s="130">
        <f t="shared" si="605"/>
        <v>7.1206882264781939E-7</v>
      </c>
      <c r="BO4831" s="130">
        <f t="shared" si="601"/>
        <v>7.1206882264781939E-7</v>
      </c>
      <c r="BP4831" s="122" t="str">
        <f t="shared" si="602"/>
        <v/>
      </c>
    </row>
    <row r="4832" spans="63:68" ht="20.100000000000001" customHeight="1" x14ac:dyDescent="0.25">
      <c r="BK4832" s="130"/>
      <c r="BL4832" s="130">
        <f t="shared" si="603"/>
        <v>27.532799999998012</v>
      </c>
      <c r="BM4832" s="147">
        <f t="shared" si="604"/>
        <v>2.6713945774258245E-4</v>
      </c>
      <c r="BN4832" s="130">
        <f t="shared" si="605"/>
        <v>7.102064432091648E-7</v>
      </c>
      <c r="BO4832" s="130">
        <f t="shared" si="601"/>
        <v>7.102064432091648E-7</v>
      </c>
      <c r="BP4832" s="122" t="str">
        <f t="shared" si="602"/>
        <v/>
      </c>
    </row>
    <row r="4833" spans="63:68" ht="20.100000000000001" customHeight="1" x14ac:dyDescent="0.25">
      <c r="BK4833" s="130"/>
      <c r="BL4833" s="130">
        <f t="shared" si="603"/>
        <v>27.539199999998011</v>
      </c>
      <c r="BM4833" s="147">
        <f t="shared" si="604"/>
        <v>2.6642925129937329E-4</v>
      </c>
      <c r="BN4833" s="130">
        <f t="shared" si="605"/>
        <v>7.0834883906633738E-7</v>
      </c>
      <c r="BO4833" s="130">
        <f t="shared" si="601"/>
        <v>7.0834883906633738E-7</v>
      </c>
      <c r="BP4833" s="122" t="str">
        <f t="shared" si="602"/>
        <v/>
      </c>
    </row>
    <row r="4834" spans="63:68" ht="20.100000000000001" customHeight="1" x14ac:dyDescent="0.25">
      <c r="BK4834" s="130"/>
      <c r="BL4834" s="130">
        <f t="shared" si="603"/>
        <v>27.545599999998011</v>
      </c>
      <c r="BM4834" s="147">
        <f t="shared" si="604"/>
        <v>2.6572090246030695E-4</v>
      </c>
      <c r="BN4834" s="130">
        <f t="shared" si="605"/>
        <v>7.064959982720255E-7</v>
      </c>
      <c r="BO4834" s="130">
        <f t="shared" si="601"/>
        <v>7.064959982720255E-7</v>
      </c>
      <c r="BP4834" s="122" t="str">
        <f t="shared" si="602"/>
        <v/>
      </c>
    </row>
    <row r="4835" spans="63:68" ht="20.100000000000001" customHeight="1" x14ac:dyDescent="0.25">
      <c r="BK4835" s="130"/>
      <c r="BL4835" s="130">
        <f t="shared" si="603"/>
        <v>27.55199999999801</v>
      </c>
      <c r="BM4835" s="147">
        <f t="shared" si="604"/>
        <v>2.6501440646203492E-4</v>
      </c>
      <c r="BN4835" s="130">
        <f t="shared" si="605"/>
        <v>7.0464790891236516E-7</v>
      </c>
      <c r="BO4835" s="130">
        <f t="shared" si="601"/>
        <v>7.0464790891236516E-7</v>
      </c>
      <c r="BP4835" s="122" t="str">
        <f t="shared" si="602"/>
        <v/>
      </c>
    </row>
    <row r="4836" spans="63:68" ht="20.100000000000001" customHeight="1" x14ac:dyDescent="0.25">
      <c r="BK4836" s="130"/>
      <c r="BL4836" s="130">
        <f t="shared" si="603"/>
        <v>27.558399999998009</v>
      </c>
      <c r="BM4836" s="147">
        <f t="shared" si="604"/>
        <v>2.6430975855312256E-4</v>
      </c>
      <c r="BN4836" s="130">
        <f t="shared" si="605"/>
        <v>7.0280455909902534E-7</v>
      </c>
      <c r="BO4836" s="130">
        <f t="shared" si="601"/>
        <v>7.0280455909902534E-7</v>
      </c>
      <c r="BP4836" s="122" t="str">
        <f t="shared" si="602"/>
        <v/>
      </c>
    </row>
    <row r="4837" spans="63:68" ht="20.100000000000001" customHeight="1" x14ac:dyDescent="0.25">
      <c r="BK4837" s="130"/>
      <c r="BL4837" s="130">
        <f t="shared" si="603"/>
        <v>27.564799999998009</v>
      </c>
      <c r="BM4837" s="147">
        <f t="shared" si="604"/>
        <v>2.6360695399402353E-4</v>
      </c>
      <c r="BN4837" s="130">
        <f t="shared" si="605"/>
        <v>7.009659369747916E-7</v>
      </c>
      <c r="BO4837" s="130">
        <f t="shared" si="601"/>
        <v>7.009659369747916E-7</v>
      </c>
      <c r="BP4837" s="122" t="str">
        <f t="shared" si="602"/>
        <v/>
      </c>
    </row>
    <row r="4838" spans="63:68" ht="20.100000000000001" customHeight="1" x14ac:dyDescent="0.25">
      <c r="BK4838" s="130"/>
      <c r="BL4838" s="130">
        <f t="shared" si="603"/>
        <v>27.571199999998008</v>
      </c>
      <c r="BM4838" s="147">
        <f t="shared" si="604"/>
        <v>2.6290598805704874E-4</v>
      </c>
      <c r="BN4838" s="130">
        <f t="shared" si="605"/>
        <v>6.9913203070987983E-7</v>
      </c>
      <c r="BO4838" s="130">
        <f t="shared" si="601"/>
        <v>6.9913203070987983E-7</v>
      </c>
      <c r="BP4838" s="122" t="str">
        <f t="shared" si="602"/>
        <v/>
      </c>
    </row>
    <row r="4839" spans="63:68" ht="20.100000000000001" customHeight="1" x14ac:dyDescent="0.25">
      <c r="BK4839" s="130"/>
      <c r="BL4839" s="130">
        <f t="shared" si="603"/>
        <v>27.577599999998007</v>
      </c>
      <c r="BM4839" s="147">
        <f t="shared" si="604"/>
        <v>2.6220685602633886E-4</v>
      </c>
      <c r="BN4839" s="130">
        <f t="shared" si="605"/>
        <v>6.973028285033999E-7</v>
      </c>
      <c r="BO4839" s="130">
        <f t="shared" si="601"/>
        <v>6.973028285033999E-7</v>
      </c>
      <c r="BP4839" s="122" t="str">
        <f t="shared" si="602"/>
        <v/>
      </c>
    </row>
    <row r="4840" spans="63:68" ht="20.100000000000001" customHeight="1" x14ac:dyDescent="0.25">
      <c r="BK4840" s="130"/>
      <c r="BL4840" s="130">
        <f t="shared" si="603"/>
        <v>27.583999999998007</v>
      </c>
      <c r="BM4840" s="147">
        <f t="shared" si="604"/>
        <v>2.6150955319783546E-4</v>
      </c>
      <c r="BN4840" s="130">
        <f t="shared" si="605"/>
        <v>6.9547831858400621E-7</v>
      </c>
      <c r="BO4840" s="130">
        <f t="shared" si="601"/>
        <v>6.9547831858400621E-7</v>
      </c>
      <c r="BP4840" s="122" t="str">
        <f t="shared" si="602"/>
        <v/>
      </c>
    </row>
    <row r="4841" spans="63:68" ht="20.100000000000001" customHeight="1" x14ac:dyDescent="0.25">
      <c r="BK4841" s="130"/>
      <c r="BL4841" s="130">
        <f t="shared" si="603"/>
        <v>27.590399999998006</v>
      </c>
      <c r="BM4841" s="147">
        <f t="shared" si="604"/>
        <v>2.6081407487925145E-4</v>
      </c>
      <c r="BN4841" s="130">
        <f t="shared" si="605"/>
        <v>6.9365848920648239E-7</v>
      </c>
      <c r="BO4841" s="130">
        <f t="shared" si="601"/>
        <v>6.9365848920648239E-7</v>
      </c>
      <c r="BP4841" s="122" t="str">
        <f t="shared" si="602"/>
        <v/>
      </c>
    </row>
    <row r="4842" spans="63:68" ht="20.100000000000001" customHeight="1" x14ac:dyDescent="0.25">
      <c r="BK4842" s="130"/>
      <c r="BL4842" s="130">
        <f t="shared" si="603"/>
        <v>27.596799999998005</v>
      </c>
      <c r="BM4842" s="147">
        <f t="shared" si="604"/>
        <v>2.6012041639004497E-4</v>
      </c>
      <c r="BN4842" s="130">
        <f t="shared" si="605"/>
        <v>6.9184332865737923E-7</v>
      </c>
      <c r="BO4842" s="130">
        <f t="shared" si="601"/>
        <v>6.9184332865737923E-7</v>
      </c>
      <c r="BP4842" s="122" t="str">
        <f t="shared" si="602"/>
        <v/>
      </c>
    </row>
    <row r="4843" spans="63:68" ht="20.100000000000001" customHeight="1" x14ac:dyDescent="0.25">
      <c r="BK4843" s="130"/>
      <c r="BL4843" s="130">
        <f t="shared" si="603"/>
        <v>27.603199999998004</v>
      </c>
      <c r="BM4843" s="147">
        <f t="shared" si="604"/>
        <v>2.5942857306138759E-4</v>
      </c>
      <c r="BN4843" s="130">
        <f t="shared" si="605"/>
        <v>6.9003282524937679E-7</v>
      </c>
      <c r="BO4843" s="130">
        <f t="shared" si="601"/>
        <v>6.9003282524937679E-7</v>
      </c>
      <c r="BP4843" s="122" t="str">
        <f t="shared" si="602"/>
        <v/>
      </c>
    </row>
    <row r="4844" spans="63:68" ht="20.100000000000001" customHeight="1" x14ac:dyDescent="0.25">
      <c r="BK4844" s="130"/>
      <c r="BL4844" s="130">
        <f t="shared" si="603"/>
        <v>27.609599999998004</v>
      </c>
      <c r="BM4844" s="147">
        <f t="shared" si="604"/>
        <v>2.5873854023613822E-4</v>
      </c>
      <c r="BN4844" s="130">
        <f t="shared" si="605"/>
        <v>6.8822696732388647E-7</v>
      </c>
      <c r="BO4844" s="130">
        <f t="shared" si="601"/>
        <v>6.8822696732388647E-7</v>
      </c>
      <c r="BP4844" s="122" t="str">
        <f t="shared" si="602"/>
        <v/>
      </c>
    </row>
    <row r="4845" spans="63:68" ht="20.100000000000001" customHeight="1" x14ac:dyDescent="0.25">
      <c r="BK4845" s="130"/>
      <c r="BL4845" s="130">
        <f t="shared" si="603"/>
        <v>27.615999999998003</v>
      </c>
      <c r="BM4845" s="147">
        <f t="shared" si="604"/>
        <v>2.5805031326881433E-4</v>
      </c>
      <c r="BN4845" s="130">
        <f t="shared" si="605"/>
        <v>6.8642574325088841E-7</v>
      </c>
      <c r="BO4845" s="130">
        <f t="shared" si="601"/>
        <v>6.8642574325088841E-7</v>
      </c>
      <c r="BP4845" s="122" t="str">
        <f t="shared" si="602"/>
        <v/>
      </c>
    </row>
    <row r="4846" spans="63:68" ht="20.100000000000001" customHeight="1" x14ac:dyDescent="0.25">
      <c r="BK4846" s="130"/>
      <c r="BL4846" s="130">
        <f t="shared" si="603"/>
        <v>27.622399999998002</v>
      </c>
      <c r="BM4846" s="147">
        <f t="shared" si="604"/>
        <v>2.5736388752556344E-4</v>
      </c>
      <c r="BN4846" s="130">
        <f t="shared" si="605"/>
        <v>6.8462914142833516E-7</v>
      </c>
      <c r="BO4846" s="130">
        <f t="shared" si="601"/>
        <v>6.8462914142833516E-7</v>
      </c>
      <c r="BP4846" s="122" t="str">
        <f t="shared" si="602"/>
        <v/>
      </c>
    </row>
    <row r="4847" spans="63:68" ht="20.100000000000001" customHeight="1" x14ac:dyDescent="0.25">
      <c r="BK4847" s="130"/>
      <c r="BL4847" s="130">
        <f t="shared" si="603"/>
        <v>27.628799999998002</v>
      </c>
      <c r="BM4847" s="147">
        <f t="shared" si="604"/>
        <v>2.5667925838413511E-4</v>
      </c>
      <c r="BN4847" s="130">
        <f t="shared" si="605"/>
        <v>6.8283715028285641E-7</v>
      </c>
      <c r="BO4847" s="130">
        <f t="shared" si="601"/>
        <v>6.8283715028285641E-7</v>
      </c>
      <c r="BP4847" s="122" t="str">
        <f t="shared" si="602"/>
        <v/>
      </c>
    </row>
    <row r="4848" spans="63:68" ht="20.100000000000001" customHeight="1" x14ac:dyDescent="0.25">
      <c r="BK4848" s="130"/>
      <c r="BL4848" s="130">
        <f t="shared" si="603"/>
        <v>27.635199999998001</v>
      </c>
      <c r="BM4848" s="147">
        <f t="shared" si="604"/>
        <v>2.5599642123385225E-4</v>
      </c>
      <c r="BN4848" s="130">
        <f t="shared" si="605"/>
        <v>6.8104975826807851E-7</v>
      </c>
      <c r="BO4848" s="130">
        <f t="shared" si="601"/>
        <v>6.8104975826807851E-7</v>
      </c>
      <c r="BP4848" s="122" t="str">
        <f t="shared" si="602"/>
        <v/>
      </c>
    </row>
    <row r="4849" spans="63:68" ht="20.100000000000001" customHeight="1" x14ac:dyDescent="0.25">
      <c r="BK4849" s="130"/>
      <c r="BL4849" s="130">
        <f t="shared" si="603"/>
        <v>27.641599999998</v>
      </c>
      <c r="BM4849" s="147">
        <f t="shared" si="604"/>
        <v>2.5531537147558417E-4</v>
      </c>
      <c r="BN4849" s="130">
        <f t="shared" si="605"/>
        <v>6.7926695386755177E-7</v>
      </c>
      <c r="BO4849" s="130">
        <f t="shared" si="601"/>
        <v>6.7926695386755177E-7</v>
      </c>
      <c r="BP4849" s="122" t="str">
        <f t="shared" si="602"/>
        <v/>
      </c>
    </row>
    <row r="4850" spans="63:68" ht="20.100000000000001" customHeight="1" x14ac:dyDescent="0.25">
      <c r="BK4850" s="130"/>
      <c r="BL4850" s="130">
        <f t="shared" si="603"/>
        <v>27.647999999998</v>
      </c>
      <c r="BM4850" s="147">
        <f t="shared" si="604"/>
        <v>2.5463610452171662E-4</v>
      </c>
      <c r="BN4850" s="130">
        <f t="shared" si="605"/>
        <v>6.7748872558997999E-7</v>
      </c>
      <c r="BO4850" s="130">
        <f t="shared" si="601"/>
        <v>6.7748872558997999E-7</v>
      </c>
      <c r="BP4850" s="122" t="str">
        <f t="shared" si="602"/>
        <v/>
      </c>
    </row>
    <row r="4851" spans="63:68" ht="20.100000000000001" customHeight="1" x14ac:dyDescent="0.25">
      <c r="BK4851" s="130"/>
      <c r="BL4851" s="130">
        <f t="shared" si="603"/>
        <v>27.654399999997999</v>
      </c>
      <c r="BM4851" s="147">
        <f t="shared" si="604"/>
        <v>2.5395861579612664E-4</v>
      </c>
      <c r="BN4851" s="130">
        <f t="shared" si="605"/>
        <v>6.7571506197512936E-7</v>
      </c>
      <c r="BO4851" s="130">
        <f t="shared" si="601"/>
        <v>6.7571506197512936E-7</v>
      </c>
      <c r="BP4851" s="122" t="str">
        <f t="shared" si="602"/>
        <v/>
      </c>
    </row>
    <row r="4852" spans="63:68" ht="20.100000000000001" customHeight="1" x14ac:dyDescent="0.25">
      <c r="BK4852" s="130"/>
      <c r="BL4852" s="130">
        <f t="shared" si="603"/>
        <v>27.660799999997998</v>
      </c>
      <c r="BM4852" s="147">
        <f t="shared" si="604"/>
        <v>2.5328290073415151E-4</v>
      </c>
      <c r="BN4852" s="130">
        <f t="shared" si="605"/>
        <v>6.7394595158726906E-7</v>
      </c>
      <c r="BO4852" s="130">
        <f t="shared" si="601"/>
        <v>6.7394595158726906E-7</v>
      </c>
      <c r="BP4852" s="122" t="str">
        <f t="shared" si="602"/>
        <v/>
      </c>
    </row>
    <row r="4853" spans="63:68" ht="20.100000000000001" customHeight="1" x14ac:dyDescent="0.25">
      <c r="BK4853" s="130"/>
      <c r="BL4853" s="130">
        <f t="shared" si="603"/>
        <v>27.667199999997997</v>
      </c>
      <c r="BM4853" s="147">
        <f t="shared" si="604"/>
        <v>2.5260895478256424E-4</v>
      </c>
      <c r="BN4853" s="130">
        <f t="shared" si="605"/>
        <v>6.721813830215138E-7</v>
      </c>
      <c r="BO4853" s="130">
        <f t="shared" si="601"/>
        <v>6.721813830215138E-7</v>
      </c>
      <c r="BP4853" s="122" t="str">
        <f t="shared" si="602"/>
        <v/>
      </c>
    </row>
    <row r="4854" spans="63:68" ht="20.100000000000001" customHeight="1" x14ac:dyDescent="0.25">
      <c r="BK4854" s="130"/>
      <c r="BL4854" s="130">
        <f t="shared" si="603"/>
        <v>27.673599999997997</v>
      </c>
      <c r="BM4854" s="147">
        <f t="shared" si="604"/>
        <v>2.5193677339954273E-4</v>
      </c>
      <c r="BN4854" s="130">
        <f t="shared" si="605"/>
        <v>6.7042134489834863E-7</v>
      </c>
      <c r="BO4854" s="130">
        <f t="shared" si="601"/>
        <v>6.7042134489834863E-7</v>
      </c>
      <c r="BP4854" s="122" t="str">
        <f t="shared" si="602"/>
        <v/>
      </c>
    </row>
    <row r="4855" spans="63:68" ht="20.100000000000001" customHeight="1" x14ac:dyDescent="0.25">
      <c r="BK4855" s="130"/>
      <c r="BL4855" s="130">
        <f t="shared" si="603"/>
        <v>27.679999999997996</v>
      </c>
      <c r="BM4855" s="147">
        <f t="shared" si="604"/>
        <v>2.5126635205464438E-4</v>
      </c>
      <c r="BN4855" s="130">
        <f t="shared" si="605"/>
        <v>6.6866582586769469E-7</v>
      </c>
      <c r="BO4855" s="130">
        <f t="shared" si="601"/>
        <v>6.6866582586769469E-7</v>
      </c>
      <c r="BP4855" s="122" t="str">
        <f t="shared" si="602"/>
        <v/>
      </c>
    </row>
    <row r="4856" spans="63:68" ht="20.100000000000001" customHeight="1" x14ac:dyDescent="0.25">
      <c r="BK4856" s="130"/>
      <c r="BL4856" s="130">
        <f t="shared" si="603"/>
        <v>27.686399999997995</v>
      </c>
      <c r="BM4856" s="147">
        <f t="shared" si="604"/>
        <v>2.5059768622877668E-4</v>
      </c>
      <c r="BN4856" s="130">
        <f t="shared" si="605"/>
        <v>6.6691481460533133E-7</v>
      </c>
      <c r="BO4856" s="130">
        <f t="shared" si="601"/>
        <v>6.6691481460533133E-7</v>
      </c>
      <c r="BP4856" s="122" t="str">
        <f t="shared" si="602"/>
        <v/>
      </c>
    </row>
    <row r="4857" spans="63:68" ht="20.100000000000001" customHeight="1" x14ac:dyDescent="0.25">
      <c r="BK4857" s="130"/>
      <c r="BL4857" s="130">
        <f t="shared" si="603"/>
        <v>27.692799999997995</v>
      </c>
      <c r="BM4857" s="147">
        <f t="shared" si="604"/>
        <v>2.4993077141417135E-4</v>
      </c>
      <c r="BN4857" s="130">
        <f t="shared" si="605"/>
        <v>6.6516829981528138E-7</v>
      </c>
      <c r="BO4857" s="130">
        <f t="shared" si="601"/>
        <v>6.6516829981528138E-7</v>
      </c>
      <c r="BP4857" s="122" t="str">
        <f t="shared" si="602"/>
        <v/>
      </c>
    </row>
    <row r="4858" spans="63:68" ht="20.100000000000001" customHeight="1" x14ac:dyDescent="0.25">
      <c r="BK4858" s="130"/>
      <c r="BL4858" s="130">
        <f t="shared" si="603"/>
        <v>27.699199999997994</v>
      </c>
      <c r="BM4858" s="147">
        <f t="shared" si="604"/>
        <v>2.4926560311435607E-4</v>
      </c>
      <c r="BN4858" s="130">
        <f t="shared" si="605"/>
        <v>6.6342627022932324E-7</v>
      </c>
      <c r="BO4858" s="130">
        <f t="shared" si="601"/>
        <v>6.6342627022932324E-7</v>
      </c>
      <c r="BP4858" s="122" t="str">
        <f t="shared" si="602"/>
        <v/>
      </c>
    </row>
    <row r="4859" spans="63:68" ht="20.100000000000001" customHeight="1" x14ac:dyDescent="0.25">
      <c r="BK4859" s="130"/>
      <c r="BL4859" s="130">
        <f t="shared" si="603"/>
        <v>27.705599999997993</v>
      </c>
      <c r="BM4859" s="147">
        <f t="shared" si="604"/>
        <v>2.4860217684412675E-4</v>
      </c>
      <c r="BN4859" s="130">
        <f t="shared" si="605"/>
        <v>6.6168871460688247E-7</v>
      </c>
      <c r="BO4859" s="130">
        <f t="shared" si="601"/>
        <v>6.6168871460688247E-7</v>
      </c>
      <c r="BP4859" s="122" t="str">
        <f t="shared" si="602"/>
        <v/>
      </c>
    </row>
    <row r="4860" spans="63:68" ht="20.100000000000001" customHeight="1" x14ac:dyDescent="0.25">
      <c r="BK4860" s="130"/>
      <c r="BL4860" s="130">
        <f t="shared" si="603"/>
        <v>27.711999999997992</v>
      </c>
      <c r="BM4860" s="147">
        <f t="shared" si="604"/>
        <v>2.4794048812951986E-4</v>
      </c>
      <c r="BN4860" s="130">
        <f t="shared" si="605"/>
        <v>6.5995562173378495E-7</v>
      </c>
      <c r="BO4860" s="130">
        <f t="shared" si="601"/>
        <v>6.5995562173378495E-7</v>
      </c>
      <c r="BP4860" s="122" t="str">
        <f t="shared" si="602"/>
        <v/>
      </c>
    </row>
    <row r="4861" spans="63:68" ht="20.100000000000001" customHeight="1" x14ac:dyDescent="0.25">
      <c r="BK4861" s="130"/>
      <c r="BL4861" s="130">
        <f t="shared" si="603"/>
        <v>27.718399999997992</v>
      </c>
      <c r="BM4861" s="147">
        <f t="shared" si="604"/>
        <v>2.4728053250778608E-4</v>
      </c>
      <c r="BN4861" s="130">
        <f t="shared" si="605"/>
        <v>6.5822698042231108E-7</v>
      </c>
      <c r="BO4861" s="130">
        <f t="shared" si="601"/>
        <v>6.5822698042231108E-7</v>
      </c>
      <c r="BP4861" s="122" t="str">
        <f t="shared" si="602"/>
        <v/>
      </c>
    </row>
    <row r="4862" spans="63:68" ht="20.100000000000001" customHeight="1" x14ac:dyDescent="0.25">
      <c r="BK4862" s="130"/>
      <c r="BL4862" s="130">
        <f t="shared" si="603"/>
        <v>27.724799999997991</v>
      </c>
      <c r="BM4862" s="147">
        <f t="shared" si="604"/>
        <v>2.4662230552736377E-4</v>
      </c>
      <c r="BN4862" s="130">
        <f t="shared" si="605"/>
        <v>6.5650277951444843E-7</v>
      </c>
      <c r="BO4862" s="130">
        <f t="shared" si="601"/>
        <v>6.5650277951444843E-7</v>
      </c>
      <c r="BP4862" s="122" t="str">
        <f t="shared" si="602"/>
        <v/>
      </c>
    </row>
    <row r="4863" spans="63:68" ht="20.100000000000001" customHeight="1" x14ac:dyDescent="0.25">
      <c r="BK4863" s="130"/>
      <c r="BL4863" s="130">
        <f t="shared" si="603"/>
        <v>27.73119999999799</v>
      </c>
      <c r="BM4863" s="147">
        <f t="shared" si="604"/>
        <v>2.4596580274784932E-4</v>
      </c>
      <c r="BN4863" s="130">
        <f t="shared" si="605"/>
        <v>6.5478300787777171E-7</v>
      </c>
      <c r="BO4863" s="130">
        <f t="shared" si="601"/>
        <v>6.5478300787777171E-7</v>
      </c>
      <c r="BP4863" s="122" t="str">
        <f t="shared" si="602"/>
        <v/>
      </c>
    </row>
    <row r="4864" spans="63:68" ht="20.100000000000001" customHeight="1" x14ac:dyDescent="0.25">
      <c r="BK4864" s="130"/>
      <c r="BL4864" s="130">
        <f t="shared" si="603"/>
        <v>27.73759999999799</v>
      </c>
      <c r="BM4864" s="147">
        <f t="shared" si="604"/>
        <v>2.4531101973997155E-4</v>
      </c>
      <c r="BN4864" s="130">
        <f t="shared" si="605"/>
        <v>6.5306765440647282E-7</v>
      </c>
      <c r="BO4864" s="130">
        <f t="shared" si="601"/>
        <v>6.5306765440647282E-7</v>
      </c>
      <c r="BP4864" s="122" t="str">
        <f t="shared" si="602"/>
        <v/>
      </c>
    </row>
    <row r="4865" spans="63:68" ht="20.100000000000001" customHeight="1" x14ac:dyDescent="0.25">
      <c r="BK4865" s="130"/>
      <c r="BL4865" s="130">
        <f t="shared" si="603"/>
        <v>27.743999999997989</v>
      </c>
      <c r="BM4865" s="147">
        <f t="shared" si="604"/>
        <v>2.4465795208556508E-4</v>
      </c>
      <c r="BN4865" s="130">
        <f t="shared" si="605"/>
        <v>6.5135670802282447E-7</v>
      </c>
      <c r="BO4865" s="130">
        <f t="shared" si="601"/>
        <v>6.5135670802282447E-7</v>
      </c>
      <c r="BP4865" s="122" t="str">
        <f t="shared" si="602"/>
        <v/>
      </c>
    </row>
    <row r="4866" spans="63:68" ht="20.100000000000001" customHeight="1" x14ac:dyDescent="0.25">
      <c r="BK4866" s="130"/>
      <c r="BL4866" s="130">
        <f t="shared" si="603"/>
        <v>27.750399999997988</v>
      </c>
      <c r="BM4866" s="147">
        <f t="shared" si="604"/>
        <v>2.4400659537754225E-4</v>
      </c>
      <c r="BN4866" s="130">
        <f t="shared" si="605"/>
        <v>6.4965015767398182E-7</v>
      </c>
      <c r="BO4866" s="130">
        <f t="shared" si="601"/>
        <v>6.4965015767398182E-7</v>
      </c>
      <c r="BP4866" s="122" t="str">
        <f t="shared" si="602"/>
        <v/>
      </c>
    </row>
    <row r="4867" spans="63:68" ht="20.100000000000001" customHeight="1" x14ac:dyDescent="0.25">
      <c r="BK4867" s="130"/>
      <c r="BL4867" s="130">
        <f t="shared" si="603"/>
        <v>27.756799999997988</v>
      </c>
      <c r="BM4867" s="147">
        <f t="shared" si="604"/>
        <v>2.4335694521986827E-4</v>
      </c>
      <c r="BN4867" s="130">
        <f t="shared" si="605"/>
        <v>6.4794799233827086E-7</v>
      </c>
      <c r="BO4867" s="130">
        <f t="shared" si="601"/>
        <v>6.4794799233827086E-7</v>
      </c>
      <c r="BP4867" s="122" t="str">
        <f t="shared" si="602"/>
        <v/>
      </c>
    </row>
    <row r="4868" spans="63:68" ht="20.100000000000001" customHeight="1" x14ac:dyDescent="0.25">
      <c r="BK4868" s="130"/>
      <c r="BL4868" s="130">
        <f t="shared" si="603"/>
        <v>27.763199999997987</v>
      </c>
      <c r="BM4868" s="147">
        <f t="shared" si="604"/>
        <v>2.4270899722753E-4</v>
      </c>
      <c r="BN4868" s="130">
        <f t="shared" si="605"/>
        <v>6.4625020101494266E-7</v>
      </c>
      <c r="BO4868" s="130">
        <f t="shared" si="601"/>
        <v>6.4625020101494266E-7</v>
      </c>
      <c r="BP4868" s="122" t="str">
        <f t="shared" si="602"/>
        <v/>
      </c>
    </row>
    <row r="4869" spans="63:68" ht="20.100000000000001" customHeight="1" x14ac:dyDescent="0.25">
      <c r="BK4869" s="130"/>
      <c r="BL4869" s="130">
        <f t="shared" si="603"/>
        <v>27.769599999997986</v>
      </c>
      <c r="BM4869" s="147">
        <f t="shared" si="604"/>
        <v>2.4206274702651506E-4</v>
      </c>
      <c r="BN4869" s="130">
        <f t="shared" si="605"/>
        <v>6.4455677273539489E-7</v>
      </c>
      <c r="BO4869" s="130">
        <f t="shared" si="601"/>
        <v>6.4455677273539489E-7</v>
      </c>
      <c r="BP4869" s="122" t="str">
        <f t="shared" si="602"/>
        <v/>
      </c>
    </row>
    <row r="4870" spans="63:68" ht="20.100000000000001" customHeight="1" x14ac:dyDescent="0.25">
      <c r="BK4870" s="130"/>
      <c r="BL4870" s="130">
        <f t="shared" si="603"/>
        <v>27.775999999997985</v>
      </c>
      <c r="BM4870" s="147">
        <f t="shared" si="604"/>
        <v>2.4141819025377966E-4</v>
      </c>
      <c r="BN4870" s="130">
        <f t="shared" si="605"/>
        <v>6.428676965539832E-7</v>
      </c>
      <c r="BO4870" s="130">
        <f t="shared" si="601"/>
        <v>6.428676965539832E-7</v>
      </c>
      <c r="BP4870" s="122" t="str">
        <f t="shared" si="602"/>
        <v/>
      </c>
    </row>
    <row r="4871" spans="63:68" ht="20.100000000000001" customHeight="1" x14ac:dyDescent="0.25">
      <c r="BK4871" s="130"/>
      <c r="BL4871" s="130">
        <f t="shared" si="603"/>
        <v>27.782399999997985</v>
      </c>
      <c r="BM4871" s="147">
        <f t="shared" si="604"/>
        <v>2.4077532255722568E-4</v>
      </c>
      <c r="BN4871" s="130">
        <f t="shared" si="605"/>
        <v>6.4118296155393014E-7</v>
      </c>
      <c r="BO4871" s="130">
        <f t="shared" si="601"/>
        <v>6.4118296155393014E-7</v>
      </c>
      <c r="BP4871" s="122" t="str">
        <f t="shared" si="602"/>
        <v/>
      </c>
    </row>
    <row r="4872" spans="63:68" ht="20.100000000000001" customHeight="1" x14ac:dyDescent="0.25">
      <c r="BK4872" s="130"/>
      <c r="BL4872" s="130">
        <f t="shared" si="603"/>
        <v>27.788799999997984</v>
      </c>
      <c r="BM4872" s="147">
        <f t="shared" si="604"/>
        <v>2.4013413959567175E-4</v>
      </c>
      <c r="BN4872" s="130">
        <f t="shared" si="605"/>
        <v>6.3950255684260882E-7</v>
      </c>
      <c r="BO4872" s="130">
        <f t="shared" si="601"/>
        <v>6.3950255684260882E-7</v>
      </c>
      <c r="BP4872" s="122" t="str">
        <f t="shared" si="602"/>
        <v/>
      </c>
    </row>
    <row r="4873" spans="63:68" ht="20.100000000000001" customHeight="1" x14ac:dyDescent="0.25">
      <c r="BK4873" s="130"/>
      <c r="BL4873" s="130">
        <f t="shared" si="603"/>
        <v>27.795199999997983</v>
      </c>
      <c r="BM4873" s="147">
        <f t="shared" si="604"/>
        <v>2.3949463703882914E-4</v>
      </c>
      <c r="BN4873" s="130">
        <f t="shared" si="605"/>
        <v>6.378264715579127E-7</v>
      </c>
      <c r="BO4873" s="130">
        <f t="shared" si="601"/>
        <v>6.378264715579127E-7</v>
      </c>
      <c r="BP4873" s="122" t="str">
        <f t="shared" si="602"/>
        <v/>
      </c>
    </row>
    <row r="4874" spans="63:68" ht="20.100000000000001" customHeight="1" x14ac:dyDescent="0.25">
      <c r="BK4874" s="130"/>
      <c r="BL4874" s="130">
        <f t="shared" si="603"/>
        <v>27.801599999997983</v>
      </c>
      <c r="BM4874" s="147">
        <f t="shared" si="604"/>
        <v>2.3885681056727123E-4</v>
      </c>
      <c r="BN4874" s="130">
        <f t="shared" si="605"/>
        <v>6.361546948592295E-7</v>
      </c>
      <c r="BO4874" s="130">
        <f t="shared" si="601"/>
        <v>6.361546948592295E-7</v>
      </c>
      <c r="BP4874" s="122" t="str">
        <f t="shared" si="602"/>
        <v/>
      </c>
    </row>
    <row r="4875" spans="63:68" ht="20.100000000000001" customHeight="1" x14ac:dyDescent="0.25">
      <c r="BK4875" s="130"/>
      <c r="BL4875" s="130">
        <f t="shared" si="603"/>
        <v>27.807999999997982</v>
      </c>
      <c r="BM4875" s="147">
        <f t="shared" si="604"/>
        <v>2.38220655872412E-4</v>
      </c>
      <c r="BN4875" s="130">
        <f t="shared" si="605"/>
        <v>6.3448721593565411E-7</v>
      </c>
      <c r="BO4875" s="130">
        <f t="shared" si="601"/>
        <v>6.3448721593565411E-7</v>
      </c>
      <c r="BP4875" s="122" t="str">
        <f t="shared" si="602"/>
        <v/>
      </c>
    </row>
    <row r="4876" spans="63:68" ht="20.100000000000001" customHeight="1" x14ac:dyDescent="0.25">
      <c r="BK4876" s="130"/>
      <c r="BL4876" s="130">
        <f t="shared" si="603"/>
        <v>27.814399999997981</v>
      </c>
      <c r="BM4876" s="147">
        <f t="shared" si="604"/>
        <v>2.3758616865647634E-4</v>
      </c>
      <c r="BN4876" s="130">
        <f t="shared" si="605"/>
        <v>6.3282402400181435E-7</v>
      </c>
      <c r="BO4876" s="130">
        <f t="shared" si="601"/>
        <v>6.3282402400181435E-7</v>
      </c>
      <c r="BP4876" s="122" t="str">
        <f t="shared" si="602"/>
        <v/>
      </c>
    </row>
    <row r="4877" spans="63:68" ht="20.100000000000001" customHeight="1" x14ac:dyDescent="0.25">
      <c r="BK4877" s="130"/>
      <c r="BL4877" s="130">
        <f t="shared" si="603"/>
        <v>27.82079999999798</v>
      </c>
      <c r="BM4877" s="147">
        <f t="shared" si="604"/>
        <v>2.3695334463247453E-4</v>
      </c>
      <c r="BN4877" s="130">
        <f t="shared" si="605"/>
        <v>6.3116510829803367E-7</v>
      </c>
      <c r="BO4877" s="130">
        <f t="shared" si="601"/>
        <v>6.3116510829803367E-7</v>
      </c>
      <c r="BP4877" s="122" t="str">
        <f t="shared" si="602"/>
        <v/>
      </c>
    </row>
    <row r="4878" spans="63:68" ht="20.100000000000001" customHeight="1" x14ac:dyDescent="0.25">
      <c r="BK4878" s="130"/>
      <c r="BL4878" s="130">
        <f t="shared" si="603"/>
        <v>27.82719999999798</v>
      </c>
      <c r="BM4878" s="147">
        <f t="shared" si="604"/>
        <v>2.3632217952417649E-4</v>
      </c>
      <c r="BN4878" s="130">
        <f t="shared" si="605"/>
        <v>6.2951045809176765E-7</v>
      </c>
      <c r="BO4878" s="130">
        <f t="shared" si="601"/>
        <v>6.2951045809176765E-7</v>
      </c>
      <c r="BP4878" s="122" t="str">
        <f t="shared" si="602"/>
        <v/>
      </c>
    </row>
    <row r="4879" spans="63:68" ht="20.100000000000001" customHeight="1" x14ac:dyDescent="0.25">
      <c r="BK4879" s="130"/>
      <c r="BL4879" s="130">
        <f t="shared" si="603"/>
        <v>27.833599999997979</v>
      </c>
      <c r="BM4879" s="147">
        <f t="shared" si="604"/>
        <v>2.3569266906608473E-4</v>
      </c>
      <c r="BN4879" s="130">
        <f t="shared" si="605"/>
        <v>6.2786006267551695E-7</v>
      </c>
      <c r="BO4879" s="130">
        <f t="shared" si="601"/>
        <v>6.2786006267551695E-7</v>
      </c>
      <c r="BP4879" s="122" t="str">
        <f t="shared" si="602"/>
        <v/>
      </c>
    </row>
    <row r="4880" spans="63:68" ht="20.100000000000001" customHeight="1" x14ac:dyDescent="0.25">
      <c r="BK4880" s="130"/>
      <c r="BL4880" s="130">
        <f t="shared" si="603"/>
        <v>27.839999999997978</v>
      </c>
      <c r="BM4880" s="147">
        <f t="shared" si="604"/>
        <v>2.3506480900340921E-4</v>
      </c>
      <c r="BN4880" s="130">
        <f t="shared" si="605"/>
        <v>6.2621391136774888E-7</v>
      </c>
      <c r="BO4880" s="130">
        <f t="shared" si="601"/>
        <v>6.2621391136774888E-7</v>
      </c>
      <c r="BP4880" s="122" t="str">
        <f t="shared" si="602"/>
        <v/>
      </c>
    </row>
    <row r="4881" spans="63:68" ht="20.100000000000001" customHeight="1" x14ac:dyDescent="0.25">
      <c r="BK4881" s="130"/>
      <c r="BL4881" s="130">
        <f t="shared" si="603"/>
        <v>27.846399999997978</v>
      </c>
      <c r="BM4881" s="147">
        <f t="shared" si="604"/>
        <v>2.3443859509204146E-4</v>
      </c>
      <c r="BN4881" s="130">
        <f t="shared" si="605"/>
        <v>6.2457199351511998E-7</v>
      </c>
      <c r="BO4881" s="130">
        <f t="shared" si="601"/>
        <v>6.2457199351511998E-7</v>
      </c>
      <c r="BP4881" s="122" t="str">
        <f t="shared" si="602"/>
        <v/>
      </c>
    </row>
    <row r="4882" spans="63:68" ht="20.100000000000001" customHeight="1" x14ac:dyDescent="0.25">
      <c r="BK4882" s="130"/>
      <c r="BL4882" s="130">
        <f t="shared" si="603"/>
        <v>27.852799999997977</v>
      </c>
      <c r="BM4882" s="147">
        <f t="shared" si="604"/>
        <v>2.3381402309852634E-4</v>
      </c>
      <c r="BN4882" s="130">
        <f t="shared" si="605"/>
        <v>6.2293429848738033E-7</v>
      </c>
      <c r="BO4882" s="130">
        <f t="shared" ref="BO4882:BO4945" si="606">IF(BM4882&lt;(1-$BK$534),BN4882,"")</f>
        <v>6.2293429848738033E-7</v>
      </c>
      <c r="BP4882" s="122" t="str">
        <f t="shared" ref="BP4882:BP4945" si="607">IF(BM4882&lt;(1-$BK$540),BN4882,"")</f>
        <v/>
      </c>
    </row>
    <row r="4883" spans="63:68" ht="20.100000000000001" customHeight="1" x14ac:dyDescent="0.25">
      <c r="BK4883" s="130"/>
      <c r="BL4883" s="130">
        <f t="shared" ref="BL4883:BL4946" si="608">BL4882+$BO$526</f>
        <v>27.859199999997976</v>
      </c>
      <c r="BM4883" s="147">
        <f t="shared" ref="BM4883:BM4946" si="609">_xlfn.CHISQ.DIST.RT(BL4883,7)</f>
        <v>2.3319108880003896E-4</v>
      </c>
      <c r="BN4883" s="130">
        <f t="shared" ref="BN4883:BN4946" si="610">BM4883-BM4884</f>
        <v>6.2130081568138504E-7</v>
      </c>
      <c r="BO4883" s="130">
        <f t="shared" si="606"/>
        <v>6.2130081568138504E-7</v>
      </c>
      <c r="BP4883" s="122" t="str">
        <f t="shared" si="607"/>
        <v/>
      </c>
    </row>
    <row r="4884" spans="63:68" ht="20.100000000000001" customHeight="1" x14ac:dyDescent="0.25">
      <c r="BK4884" s="130"/>
      <c r="BL4884" s="130">
        <f t="shared" si="608"/>
        <v>27.865599999997976</v>
      </c>
      <c r="BM4884" s="147">
        <f t="shared" si="609"/>
        <v>2.3256978798435758E-4</v>
      </c>
      <c r="BN4884" s="130">
        <f t="shared" si="610"/>
        <v>6.1967153452071482E-7</v>
      </c>
      <c r="BO4884" s="130">
        <f t="shared" si="606"/>
        <v>6.1967153452071482E-7</v>
      </c>
      <c r="BP4884" s="122" t="str">
        <f t="shared" si="607"/>
        <v/>
      </c>
    </row>
    <row r="4885" spans="63:68" ht="20.100000000000001" customHeight="1" x14ac:dyDescent="0.25">
      <c r="BK4885" s="130"/>
      <c r="BL4885" s="130">
        <f t="shared" si="608"/>
        <v>27.871999999997975</v>
      </c>
      <c r="BM4885" s="147">
        <f t="shared" si="609"/>
        <v>2.3195011644983686E-4</v>
      </c>
      <c r="BN4885" s="130">
        <f t="shared" si="610"/>
        <v>6.1804644445242335E-7</v>
      </c>
      <c r="BO4885" s="130">
        <f t="shared" si="606"/>
        <v>6.1804644445242335E-7</v>
      </c>
      <c r="BP4885" s="122" t="str">
        <f t="shared" si="607"/>
        <v/>
      </c>
    </row>
    <row r="4886" spans="63:68" ht="20.100000000000001" customHeight="1" x14ac:dyDescent="0.25">
      <c r="BK4886" s="130"/>
      <c r="BL4886" s="130">
        <f t="shared" si="608"/>
        <v>27.878399999997974</v>
      </c>
      <c r="BM4886" s="147">
        <f t="shared" si="609"/>
        <v>2.3133207000538444E-4</v>
      </c>
      <c r="BN4886" s="130">
        <f t="shared" si="610"/>
        <v>6.1642553495207882E-7</v>
      </c>
      <c r="BO4886" s="130">
        <f t="shared" si="606"/>
        <v>6.1642553495207882E-7</v>
      </c>
      <c r="BP4886" s="122" t="str">
        <f t="shared" si="607"/>
        <v/>
      </c>
    </row>
    <row r="4887" spans="63:68" ht="20.100000000000001" customHeight="1" x14ac:dyDescent="0.25">
      <c r="BK4887" s="130"/>
      <c r="BL4887" s="130">
        <f t="shared" si="608"/>
        <v>27.884799999997973</v>
      </c>
      <c r="BM4887" s="147">
        <f t="shared" si="609"/>
        <v>2.3071564447043236E-4</v>
      </c>
      <c r="BN4887" s="130">
        <f t="shared" si="610"/>
        <v>6.1480879551853267E-7</v>
      </c>
      <c r="BO4887" s="130">
        <f t="shared" si="606"/>
        <v>6.1480879551853267E-7</v>
      </c>
      <c r="BP4887" s="122" t="str">
        <f t="shared" si="607"/>
        <v/>
      </c>
    </row>
    <row r="4888" spans="63:68" ht="20.100000000000001" customHeight="1" x14ac:dyDescent="0.25">
      <c r="BK4888" s="130"/>
      <c r="BL4888" s="130">
        <f t="shared" si="608"/>
        <v>27.891199999997973</v>
      </c>
      <c r="BM4888" s="147">
        <f t="shared" si="609"/>
        <v>2.3010083567491383E-4</v>
      </c>
      <c r="BN4888" s="130">
        <f t="shared" si="610"/>
        <v>6.1319621567738902E-7</v>
      </c>
      <c r="BO4888" s="130">
        <f t="shared" si="606"/>
        <v>6.1319621567738902E-7</v>
      </c>
      <c r="BP4888" s="122" t="str">
        <f t="shared" si="607"/>
        <v/>
      </c>
    </row>
    <row r="4889" spans="63:68" ht="20.100000000000001" customHeight="1" x14ac:dyDescent="0.25">
      <c r="BK4889" s="130"/>
      <c r="BL4889" s="130">
        <f t="shared" si="608"/>
        <v>27.897599999997972</v>
      </c>
      <c r="BM4889" s="147">
        <f t="shared" si="609"/>
        <v>2.2948763945923644E-4</v>
      </c>
      <c r="BN4889" s="130">
        <f t="shared" si="610"/>
        <v>6.1158778497894472E-7</v>
      </c>
      <c r="BO4889" s="130">
        <f t="shared" si="606"/>
        <v>6.1158778497894472E-7</v>
      </c>
      <c r="BP4889" s="122" t="str">
        <f t="shared" si="607"/>
        <v/>
      </c>
    </row>
    <row r="4890" spans="63:68" ht="20.100000000000001" customHeight="1" x14ac:dyDescent="0.25">
      <c r="BK4890" s="130"/>
      <c r="BL4890" s="130">
        <f t="shared" si="608"/>
        <v>27.903999999997971</v>
      </c>
      <c r="BM4890" s="147">
        <f t="shared" si="609"/>
        <v>2.2887605167425749E-4</v>
      </c>
      <c r="BN4890" s="130">
        <f t="shared" si="610"/>
        <v>6.0998349300108953E-7</v>
      </c>
      <c r="BO4890" s="130">
        <f t="shared" si="606"/>
        <v>6.0998349300108953E-7</v>
      </c>
      <c r="BP4890" s="122" t="str">
        <f t="shared" si="607"/>
        <v/>
      </c>
    </row>
    <row r="4891" spans="63:68" ht="20.100000000000001" customHeight="1" x14ac:dyDescent="0.25">
      <c r="BK4891" s="130"/>
      <c r="BL4891" s="130">
        <f t="shared" si="608"/>
        <v>27.910399999997971</v>
      </c>
      <c r="BM4891" s="147">
        <f t="shared" si="609"/>
        <v>2.282660681812564E-4</v>
      </c>
      <c r="BN4891" s="130">
        <f t="shared" si="610"/>
        <v>6.0838332934315333E-7</v>
      </c>
      <c r="BO4891" s="130">
        <f t="shared" si="606"/>
        <v>6.0838332934315333E-7</v>
      </c>
      <c r="BP4891" s="122" t="str">
        <f t="shared" si="607"/>
        <v/>
      </c>
    </row>
    <row r="4892" spans="63:68" ht="20.100000000000001" customHeight="1" x14ac:dyDescent="0.25">
      <c r="BK4892" s="130"/>
      <c r="BL4892" s="130">
        <f t="shared" si="608"/>
        <v>27.91679999999797</v>
      </c>
      <c r="BM4892" s="147">
        <f t="shared" si="609"/>
        <v>2.2765768485191325E-4</v>
      </c>
      <c r="BN4892" s="130">
        <f t="shared" si="610"/>
        <v>6.0678728363460681E-7</v>
      </c>
      <c r="BO4892" s="130">
        <f t="shared" si="606"/>
        <v>6.0678728363460681E-7</v>
      </c>
      <c r="BP4892" s="122" t="str">
        <f t="shared" si="607"/>
        <v/>
      </c>
    </row>
    <row r="4893" spans="63:68" ht="20.100000000000001" customHeight="1" x14ac:dyDescent="0.25">
      <c r="BK4893" s="130"/>
      <c r="BL4893" s="130">
        <f t="shared" si="608"/>
        <v>27.923199999997969</v>
      </c>
      <c r="BM4893" s="147">
        <f t="shared" si="609"/>
        <v>2.2705089756827864E-4</v>
      </c>
      <c r="BN4893" s="130">
        <f t="shared" si="610"/>
        <v>6.0519534552565604E-7</v>
      </c>
      <c r="BO4893" s="130">
        <f t="shared" si="606"/>
        <v>6.0519534552565604E-7</v>
      </c>
      <c r="BP4893" s="122" t="str">
        <f t="shared" si="607"/>
        <v/>
      </c>
    </row>
    <row r="4894" spans="63:68" ht="20.100000000000001" customHeight="1" x14ac:dyDescent="0.25">
      <c r="BK4894" s="130"/>
      <c r="BL4894" s="130">
        <f t="shared" si="608"/>
        <v>27.929599999997968</v>
      </c>
      <c r="BM4894" s="147">
        <f t="shared" si="609"/>
        <v>2.2644570222275299E-4</v>
      </c>
      <c r="BN4894" s="130">
        <f t="shared" si="610"/>
        <v>6.036075046955908E-7</v>
      </c>
      <c r="BO4894" s="130">
        <f t="shared" si="606"/>
        <v>6.036075046955908E-7</v>
      </c>
      <c r="BP4894" s="122" t="str">
        <f t="shared" si="607"/>
        <v/>
      </c>
    </row>
    <row r="4895" spans="63:68" ht="20.100000000000001" customHeight="1" x14ac:dyDescent="0.25">
      <c r="BK4895" s="130"/>
      <c r="BL4895" s="130">
        <f t="shared" si="608"/>
        <v>27.935999999997968</v>
      </c>
      <c r="BM4895" s="147">
        <f t="shared" si="609"/>
        <v>2.258420947180574E-4</v>
      </c>
      <c r="BN4895" s="130">
        <f t="shared" si="610"/>
        <v>6.0202375084573729E-7</v>
      </c>
      <c r="BO4895" s="130">
        <f t="shared" si="606"/>
        <v>6.0202375084573729E-7</v>
      </c>
      <c r="BP4895" s="122" t="str">
        <f t="shared" si="607"/>
        <v/>
      </c>
    </row>
    <row r="4896" spans="63:68" ht="20.100000000000001" customHeight="1" x14ac:dyDescent="0.25">
      <c r="BK4896" s="130"/>
      <c r="BL4896" s="130">
        <f t="shared" si="608"/>
        <v>27.942399999997967</v>
      </c>
      <c r="BM4896" s="147">
        <f t="shared" si="609"/>
        <v>2.2524007096721166E-4</v>
      </c>
      <c r="BN4896" s="130">
        <f t="shared" si="610"/>
        <v>6.0044407370422859E-7</v>
      </c>
      <c r="BO4896" s="130">
        <f t="shared" si="606"/>
        <v>6.0044407370422859E-7</v>
      </c>
      <c r="BP4896" s="122" t="str">
        <f t="shared" si="607"/>
        <v/>
      </c>
    </row>
    <row r="4897" spans="63:68" ht="20.100000000000001" customHeight="1" x14ac:dyDescent="0.25">
      <c r="BK4897" s="130"/>
      <c r="BL4897" s="130">
        <f t="shared" si="608"/>
        <v>27.948799999997966</v>
      </c>
      <c r="BM4897" s="147">
        <f t="shared" si="609"/>
        <v>2.2463962689350743E-4</v>
      </c>
      <c r="BN4897" s="130">
        <f t="shared" si="610"/>
        <v>5.9886846302454103E-7</v>
      </c>
      <c r="BO4897" s="130">
        <f t="shared" si="606"/>
        <v>5.9886846302454103E-7</v>
      </c>
      <c r="BP4897" s="122" t="str">
        <f t="shared" si="607"/>
        <v/>
      </c>
    </row>
    <row r="4898" spans="63:68" ht="20.100000000000001" customHeight="1" x14ac:dyDescent="0.25">
      <c r="BK4898" s="130"/>
      <c r="BL4898" s="130">
        <f t="shared" si="608"/>
        <v>27.955199999997966</v>
      </c>
      <c r="BM4898" s="147">
        <f t="shared" si="609"/>
        <v>2.2404075843048289E-4</v>
      </c>
      <c r="BN4898" s="130">
        <f t="shared" si="610"/>
        <v>5.9729690858427442E-7</v>
      </c>
      <c r="BO4898" s="130">
        <f t="shared" si="606"/>
        <v>5.9729690858427442E-7</v>
      </c>
      <c r="BP4898" s="122" t="str">
        <f t="shared" si="607"/>
        <v/>
      </c>
    </row>
    <row r="4899" spans="63:68" ht="20.100000000000001" customHeight="1" x14ac:dyDescent="0.25">
      <c r="BK4899" s="130"/>
      <c r="BL4899" s="130">
        <f t="shared" si="608"/>
        <v>27.961599999997965</v>
      </c>
      <c r="BM4899" s="147">
        <f t="shared" si="609"/>
        <v>2.2344346152189861E-4</v>
      </c>
      <c r="BN4899" s="130">
        <f t="shared" si="610"/>
        <v>5.9572940018488103E-7</v>
      </c>
      <c r="BO4899" s="130">
        <f t="shared" si="606"/>
        <v>5.9572940018488103E-7</v>
      </c>
      <c r="BP4899" s="122" t="str">
        <f t="shared" si="607"/>
        <v/>
      </c>
    </row>
    <row r="4900" spans="63:68" ht="20.100000000000001" customHeight="1" x14ac:dyDescent="0.25">
      <c r="BK4900" s="130"/>
      <c r="BL4900" s="130">
        <f t="shared" si="608"/>
        <v>27.967999999997964</v>
      </c>
      <c r="BM4900" s="147">
        <f t="shared" si="609"/>
        <v>2.2284773212171373E-4</v>
      </c>
      <c r="BN4900" s="130">
        <f t="shared" si="610"/>
        <v>5.941659276561108E-7</v>
      </c>
      <c r="BO4900" s="130">
        <f t="shared" si="606"/>
        <v>5.941659276561108E-7</v>
      </c>
      <c r="BP4900" s="122" t="str">
        <f t="shared" si="607"/>
        <v/>
      </c>
    </row>
    <row r="4901" spans="63:68" ht="20.100000000000001" customHeight="1" x14ac:dyDescent="0.25">
      <c r="BK4901" s="130"/>
      <c r="BL4901" s="130">
        <f t="shared" si="608"/>
        <v>27.974399999997964</v>
      </c>
      <c r="BM4901" s="147">
        <f t="shared" si="609"/>
        <v>2.2225356619405762E-4</v>
      </c>
      <c r="BN4901" s="130">
        <f t="shared" si="610"/>
        <v>5.926064808483135E-7</v>
      </c>
      <c r="BO4901" s="130">
        <f t="shared" si="606"/>
        <v>5.926064808483135E-7</v>
      </c>
      <c r="BP4901" s="122" t="str">
        <f t="shared" si="607"/>
        <v/>
      </c>
    </row>
    <row r="4902" spans="63:68" ht="20.100000000000001" customHeight="1" x14ac:dyDescent="0.25">
      <c r="BK4902" s="130"/>
      <c r="BL4902" s="130">
        <f t="shared" si="608"/>
        <v>27.980799999997963</v>
      </c>
      <c r="BM4902" s="147">
        <f t="shared" si="609"/>
        <v>2.2166095971320931E-4</v>
      </c>
      <c r="BN4902" s="130">
        <f t="shared" si="610"/>
        <v>5.9105104964024503E-7</v>
      </c>
      <c r="BO4902" s="130">
        <f t="shared" si="606"/>
        <v>5.9105104964024503E-7</v>
      </c>
      <c r="BP4902" s="122" t="str">
        <f t="shared" si="607"/>
        <v/>
      </c>
    </row>
    <row r="4903" spans="63:68" ht="20.100000000000001" customHeight="1" x14ac:dyDescent="0.25">
      <c r="BK4903" s="130"/>
      <c r="BL4903" s="130">
        <f t="shared" si="608"/>
        <v>27.987199999997962</v>
      </c>
      <c r="BM4903" s="147">
        <f t="shared" si="609"/>
        <v>2.2106990866356906E-4</v>
      </c>
      <c r="BN4903" s="130">
        <f t="shared" si="610"/>
        <v>5.8949962393277898E-7</v>
      </c>
      <c r="BO4903" s="130">
        <f t="shared" si="606"/>
        <v>5.8949962393277898E-7</v>
      </c>
      <c r="BP4903" s="122" t="str">
        <f t="shared" si="607"/>
        <v/>
      </c>
    </row>
    <row r="4904" spans="63:68" ht="20.100000000000001" customHeight="1" x14ac:dyDescent="0.25">
      <c r="BK4904" s="130"/>
      <c r="BL4904" s="130">
        <f t="shared" si="608"/>
        <v>27.993599999997961</v>
      </c>
      <c r="BM4904" s="147">
        <f t="shared" si="609"/>
        <v>2.2048040903963629E-4</v>
      </c>
      <c r="BN4904" s="130">
        <f t="shared" si="610"/>
        <v>5.8795219365270139E-7</v>
      </c>
      <c r="BO4904" s="130">
        <f t="shared" si="606"/>
        <v>5.8795219365270139E-7</v>
      </c>
      <c r="BP4904" s="122" t="str">
        <f t="shared" si="607"/>
        <v/>
      </c>
    </row>
    <row r="4905" spans="63:68" ht="20.100000000000001" customHeight="1" x14ac:dyDescent="0.25">
      <c r="BK4905" s="130"/>
      <c r="BL4905" s="130">
        <f t="shared" si="608"/>
        <v>27.999999999997961</v>
      </c>
      <c r="BM4905" s="147">
        <f t="shared" si="609"/>
        <v>2.1989245684598358E-4</v>
      </c>
      <c r="BN4905" s="130">
        <f t="shared" si="610"/>
        <v>5.8640874875138258E-7</v>
      </c>
      <c r="BO4905" s="130">
        <f t="shared" si="606"/>
        <v>5.8640874875138258E-7</v>
      </c>
      <c r="BP4905" s="122" t="str">
        <f t="shared" si="607"/>
        <v/>
      </c>
    </row>
    <row r="4906" spans="63:68" ht="20.100000000000001" customHeight="1" x14ac:dyDescent="0.25">
      <c r="BK4906" s="130"/>
      <c r="BL4906" s="130">
        <f t="shared" si="608"/>
        <v>28.00639999999796</v>
      </c>
      <c r="BM4906" s="147">
        <f t="shared" si="609"/>
        <v>2.193060480972322E-4</v>
      </c>
      <c r="BN4906" s="130">
        <f t="shared" si="610"/>
        <v>5.8486927920353032E-7</v>
      </c>
      <c r="BO4906" s="130">
        <f t="shared" si="606"/>
        <v>5.8486927920353032E-7</v>
      </c>
      <c r="BP4906" s="122" t="str">
        <f t="shared" si="607"/>
        <v/>
      </c>
    </row>
    <row r="4907" spans="63:68" ht="20.100000000000001" customHeight="1" x14ac:dyDescent="0.25">
      <c r="BK4907" s="130"/>
      <c r="BL4907" s="130">
        <f t="shared" si="608"/>
        <v>28.012799999997959</v>
      </c>
      <c r="BM4907" s="147">
        <f t="shared" si="609"/>
        <v>2.1872117881802867E-4</v>
      </c>
      <c r="BN4907" s="130">
        <f t="shared" si="610"/>
        <v>5.8333377501009007E-7</v>
      </c>
      <c r="BO4907" s="130">
        <f t="shared" si="606"/>
        <v>5.8333377501009007E-7</v>
      </c>
      <c r="BP4907" s="122" t="str">
        <f t="shared" si="607"/>
        <v/>
      </c>
    </row>
    <row r="4908" spans="63:68" ht="20.100000000000001" customHeight="1" x14ac:dyDescent="0.25">
      <c r="BK4908" s="130"/>
      <c r="BL4908" s="130">
        <f t="shared" si="608"/>
        <v>28.019199999997959</v>
      </c>
      <c r="BM4908" s="147">
        <f t="shared" si="609"/>
        <v>2.1813784504301858E-4</v>
      </c>
      <c r="BN4908" s="130">
        <f t="shared" si="610"/>
        <v>5.8180222619482976E-7</v>
      </c>
      <c r="BO4908" s="130">
        <f t="shared" si="606"/>
        <v>5.8180222619482976E-7</v>
      </c>
      <c r="BP4908" s="122" t="str">
        <f t="shared" si="607"/>
        <v/>
      </c>
    </row>
    <row r="4909" spans="63:68" ht="20.100000000000001" customHeight="1" x14ac:dyDescent="0.25">
      <c r="BK4909" s="130"/>
      <c r="BL4909" s="130">
        <f t="shared" si="608"/>
        <v>28.025599999997958</v>
      </c>
      <c r="BM4909" s="147">
        <f t="shared" si="609"/>
        <v>2.1755604281682375E-4</v>
      </c>
      <c r="BN4909" s="130">
        <f t="shared" si="610"/>
        <v>5.8027462280688764E-7</v>
      </c>
      <c r="BO4909" s="130">
        <f t="shared" si="606"/>
        <v>5.8027462280688764E-7</v>
      </c>
      <c r="BP4909" s="122" t="str">
        <f t="shared" si="607"/>
        <v/>
      </c>
    </row>
    <row r="4910" spans="63:68" ht="20.100000000000001" customHeight="1" x14ac:dyDescent="0.25">
      <c r="BK4910" s="130"/>
      <c r="BL4910" s="130">
        <f t="shared" si="608"/>
        <v>28.031999999997957</v>
      </c>
      <c r="BM4910" s="147">
        <f t="shared" si="609"/>
        <v>2.1697576819401686E-4</v>
      </c>
      <c r="BN4910" s="130">
        <f t="shared" si="610"/>
        <v>5.7875095491998624E-7</v>
      </c>
      <c r="BO4910" s="130">
        <f t="shared" si="606"/>
        <v>5.7875095491998624E-7</v>
      </c>
      <c r="BP4910" s="122" t="str">
        <f t="shared" si="607"/>
        <v/>
      </c>
    </row>
    <row r="4911" spans="63:68" ht="20.100000000000001" customHeight="1" x14ac:dyDescent="0.25">
      <c r="BK4911" s="130"/>
      <c r="BL4911" s="130">
        <f t="shared" si="608"/>
        <v>28.038399999997957</v>
      </c>
      <c r="BM4911" s="147">
        <f t="shared" si="609"/>
        <v>2.1639701723909688E-4</v>
      </c>
      <c r="BN4911" s="130">
        <f t="shared" si="610"/>
        <v>5.7723121262980319E-7</v>
      </c>
      <c r="BO4911" s="130">
        <f t="shared" si="606"/>
        <v>5.7723121262980319E-7</v>
      </c>
      <c r="BP4911" s="122" t="str">
        <f t="shared" si="607"/>
        <v/>
      </c>
    </row>
    <row r="4912" spans="63:68" ht="20.100000000000001" customHeight="1" x14ac:dyDescent="0.25">
      <c r="BK4912" s="130"/>
      <c r="BL4912" s="130">
        <f t="shared" si="608"/>
        <v>28.044799999997956</v>
      </c>
      <c r="BM4912" s="147">
        <f t="shared" si="609"/>
        <v>2.1581978602646707E-4</v>
      </c>
      <c r="BN4912" s="130">
        <f t="shared" si="610"/>
        <v>5.7571538605947353E-7</v>
      </c>
      <c r="BO4912" s="130">
        <f t="shared" si="606"/>
        <v>5.7571538605947353E-7</v>
      </c>
      <c r="BP4912" s="122" t="str">
        <f t="shared" si="607"/>
        <v/>
      </c>
    </row>
    <row r="4913" spans="63:68" ht="20.100000000000001" customHeight="1" x14ac:dyDescent="0.25">
      <c r="BK4913" s="130"/>
      <c r="BL4913" s="130">
        <f t="shared" si="608"/>
        <v>28.051199999997955</v>
      </c>
      <c r="BM4913" s="147">
        <f t="shared" si="609"/>
        <v>2.152440706404076E-4</v>
      </c>
      <c r="BN4913" s="130">
        <f t="shared" si="610"/>
        <v>5.7420346535324717E-7</v>
      </c>
      <c r="BO4913" s="130">
        <f t="shared" si="606"/>
        <v>5.7420346535324717E-7</v>
      </c>
      <c r="BP4913" s="122" t="str">
        <f t="shared" si="607"/>
        <v/>
      </c>
    </row>
    <row r="4914" spans="63:68" ht="20.100000000000001" customHeight="1" x14ac:dyDescent="0.25">
      <c r="BK4914" s="130"/>
      <c r="BL4914" s="130">
        <f t="shared" si="608"/>
        <v>28.057599999997954</v>
      </c>
      <c r="BM4914" s="147">
        <f t="shared" si="609"/>
        <v>2.1466986717505435E-4</v>
      </c>
      <c r="BN4914" s="130">
        <f t="shared" si="610"/>
        <v>5.7269544068166587E-7</v>
      </c>
      <c r="BO4914" s="130">
        <f t="shared" si="606"/>
        <v>5.7269544068166587E-7</v>
      </c>
      <c r="BP4914" s="122" t="str">
        <f t="shared" si="607"/>
        <v/>
      </c>
    </row>
    <row r="4915" spans="63:68" ht="20.100000000000001" customHeight="1" x14ac:dyDescent="0.25">
      <c r="BK4915" s="130"/>
      <c r="BL4915" s="130">
        <f t="shared" si="608"/>
        <v>28.063999999997954</v>
      </c>
      <c r="BM4915" s="147">
        <f t="shared" si="609"/>
        <v>2.1409717173437269E-4</v>
      </c>
      <c r="BN4915" s="130">
        <f t="shared" si="610"/>
        <v>5.71191302238636E-7</v>
      </c>
      <c r="BO4915" s="130">
        <f t="shared" si="606"/>
        <v>5.71191302238636E-7</v>
      </c>
      <c r="BP4915" s="122" t="str">
        <f t="shared" si="607"/>
        <v/>
      </c>
    </row>
    <row r="4916" spans="63:68" ht="20.100000000000001" customHeight="1" x14ac:dyDescent="0.25">
      <c r="BK4916" s="130"/>
      <c r="BL4916" s="130">
        <f t="shared" si="608"/>
        <v>28.070399999997953</v>
      </c>
      <c r="BM4916" s="147">
        <f t="shared" si="609"/>
        <v>2.1352598043213405E-4</v>
      </c>
      <c r="BN4916" s="130">
        <f t="shared" si="610"/>
        <v>5.6969104024066951E-7</v>
      </c>
      <c r="BO4916" s="130">
        <f t="shared" si="606"/>
        <v>5.6969104024066951E-7</v>
      </c>
      <c r="BP4916" s="122" t="str">
        <f t="shared" si="607"/>
        <v/>
      </c>
    </row>
    <row r="4917" spans="63:68" ht="20.100000000000001" customHeight="1" x14ac:dyDescent="0.25">
      <c r="BK4917" s="130"/>
      <c r="BL4917" s="130">
        <f t="shared" si="608"/>
        <v>28.076799999997952</v>
      </c>
      <c r="BM4917" s="147">
        <f t="shared" si="609"/>
        <v>2.1295628939189338E-4</v>
      </c>
      <c r="BN4917" s="130">
        <f t="shared" si="610"/>
        <v>5.6819464493005527E-7</v>
      </c>
      <c r="BO4917" s="130">
        <f t="shared" si="606"/>
        <v>5.6819464493005527E-7</v>
      </c>
      <c r="BP4917" s="122" t="str">
        <f t="shared" si="607"/>
        <v/>
      </c>
    </row>
    <row r="4918" spans="63:68" ht="20.100000000000001" customHeight="1" x14ac:dyDescent="0.25">
      <c r="BK4918" s="130"/>
      <c r="BL4918" s="130">
        <f t="shared" si="608"/>
        <v>28.083199999997952</v>
      </c>
      <c r="BM4918" s="147">
        <f t="shared" si="609"/>
        <v>2.1238809474696333E-4</v>
      </c>
      <c r="BN4918" s="130">
        <f t="shared" si="610"/>
        <v>5.6670210657222986E-7</v>
      </c>
      <c r="BO4918" s="130">
        <f t="shared" si="606"/>
        <v>5.6670210657222986E-7</v>
      </c>
      <c r="BP4918" s="122" t="str">
        <f t="shared" si="607"/>
        <v/>
      </c>
    </row>
    <row r="4919" spans="63:68" ht="20.100000000000001" customHeight="1" x14ac:dyDescent="0.25">
      <c r="BK4919" s="130"/>
      <c r="BL4919" s="130">
        <f t="shared" si="608"/>
        <v>28.089599999997951</v>
      </c>
      <c r="BM4919" s="147">
        <f t="shared" si="609"/>
        <v>2.118213926403911E-4</v>
      </c>
      <c r="BN4919" s="130">
        <f t="shared" si="610"/>
        <v>5.6521341545623838E-7</v>
      </c>
      <c r="BO4919" s="130">
        <f t="shared" si="606"/>
        <v>5.6521341545623838E-7</v>
      </c>
      <c r="BP4919" s="122" t="str">
        <f t="shared" si="607"/>
        <v/>
      </c>
    </row>
    <row r="4920" spans="63:68" ht="20.100000000000001" customHeight="1" x14ac:dyDescent="0.25">
      <c r="BK4920" s="130"/>
      <c r="BL4920" s="130">
        <f t="shared" si="608"/>
        <v>28.09599999999795</v>
      </c>
      <c r="BM4920" s="147">
        <f t="shared" si="609"/>
        <v>2.1125617922493486E-4</v>
      </c>
      <c r="BN4920" s="130">
        <f t="shared" si="610"/>
        <v>5.6372856189430072E-7</v>
      </c>
      <c r="BO4920" s="130">
        <f t="shared" si="606"/>
        <v>5.6372856189430072E-7</v>
      </c>
      <c r="BP4920" s="122" t="str">
        <f t="shared" si="607"/>
        <v/>
      </c>
    </row>
    <row r="4921" spans="63:68" ht="20.100000000000001" customHeight="1" x14ac:dyDescent="0.25">
      <c r="BK4921" s="130"/>
      <c r="BL4921" s="130">
        <f t="shared" si="608"/>
        <v>28.102399999997949</v>
      </c>
      <c r="BM4921" s="147">
        <f t="shared" si="609"/>
        <v>2.1069245066304056E-4</v>
      </c>
      <c r="BN4921" s="130">
        <f t="shared" si="610"/>
        <v>5.6224753622368187E-7</v>
      </c>
      <c r="BO4921" s="130">
        <f t="shared" si="606"/>
        <v>5.6224753622368187E-7</v>
      </c>
      <c r="BP4921" s="122" t="str">
        <f t="shared" si="607"/>
        <v/>
      </c>
    </row>
    <row r="4922" spans="63:68" ht="20.100000000000001" customHeight="1" x14ac:dyDescent="0.25">
      <c r="BK4922" s="130"/>
      <c r="BL4922" s="130">
        <f t="shared" si="608"/>
        <v>28.108799999997949</v>
      </c>
      <c r="BM4922" s="147">
        <f t="shared" si="609"/>
        <v>2.1013020312681688E-4</v>
      </c>
      <c r="BN4922" s="130">
        <f t="shared" si="610"/>
        <v>5.60770328804659E-7</v>
      </c>
      <c r="BO4922" s="130">
        <f t="shared" si="606"/>
        <v>5.60770328804659E-7</v>
      </c>
      <c r="BP4922" s="122" t="str">
        <f t="shared" si="607"/>
        <v/>
      </c>
    </row>
    <row r="4923" spans="63:68" ht="20.100000000000001" customHeight="1" x14ac:dyDescent="0.25">
      <c r="BK4923" s="130"/>
      <c r="BL4923" s="130">
        <f t="shared" si="608"/>
        <v>28.115199999997948</v>
      </c>
      <c r="BM4923" s="147">
        <f t="shared" si="609"/>
        <v>2.0956943279801222E-4</v>
      </c>
      <c r="BN4923" s="130">
        <f t="shared" si="610"/>
        <v>5.5929693001987094E-7</v>
      </c>
      <c r="BO4923" s="130">
        <f t="shared" si="606"/>
        <v>5.5929693001987094E-7</v>
      </c>
      <c r="BP4923" s="122" t="str">
        <f t="shared" si="607"/>
        <v/>
      </c>
    </row>
    <row r="4924" spans="63:68" ht="20.100000000000001" customHeight="1" x14ac:dyDescent="0.25">
      <c r="BK4924" s="130"/>
      <c r="BL4924" s="130">
        <f t="shared" si="608"/>
        <v>28.121599999997947</v>
      </c>
      <c r="BM4924" s="147">
        <f t="shared" si="609"/>
        <v>2.0901013586799235E-4</v>
      </c>
      <c r="BN4924" s="130">
        <f t="shared" si="610"/>
        <v>5.5782733027776054E-7</v>
      </c>
      <c r="BO4924" s="130">
        <f t="shared" si="606"/>
        <v>5.5782733027776054E-7</v>
      </c>
      <c r="BP4924" s="122" t="str">
        <f t="shared" si="607"/>
        <v/>
      </c>
    </row>
    <row r="4925" spans="63:68" ht="20.100000000000001" customHeight="1" x14ac:dyDescent="0.25">
      <c r="BK4925" s="130"/>
      <c r="BL4925" s="130">
        <f t="shared" si="608"/>
        <v>28.127999999997947</v>
      </c>
      <c r="BM4925" s="147">
        <f t="shared" si="609"/>
        <v>2.0845230853771459E-4</v>
      </c>
      <c r="BN4925" s="130">
        <f t="shared" si="610"/>
        <v>5.5636152000861734E-7</v>
      </c>
      <c r="BO4925" s="130">
        <f t="shared" si="606"/>
        <v>5.5636152000861734E-7</v>
      </c>
      <c r="BP4925" s="122" t="str">
        <f t="shared" si="607"/>
        <v/>
      </c>
    </row>
    <row r="4926" spans="63:68" ht="20.100000000000001" customHeight="1" x14ac:dyDescent="0.25">
      <c r="BK4926" s="130"/>
      <c r="BL4926" s="130">
        <f t="shared" si="608"/>
        <v>28.134399999997946</v>
      </c>
      <c r="BM4926" s="147">
        <f t="shared" si="609"/>
        <v>2.0789594701770597E-4</v>
      </c>
      <c r="BN4926" s="130">
        <f t="shared" si="610"/>
        <v>5.5489948966544488E-7</v>
      </c>
      <c r="BO4926" s="130">
        <f t="shared" si="606"/>
        <v>5.5489948966544488E-7</v>
      </c>
      <c r="BP4926" s="122" t="str">
        <f t="shared" si="607"/>
        <v/>
      </c>
    </row>
    <row r="4927" spans="63:68" ht="20.100000000000001" customHeight="1" x14ac:dyDescent="0.25">
      <c r="BK4927" s="130"/>
      <c r="BL4927" s="130">
        <f t="shared" si="608"/>
        <v>28.140799999997945</v>
      </c>
      <c r="BM4927" s="147">
        <f t="shared" si="609"/>
        <v>2.0734104752804052E-4</v>
      </c>
      <c r="BN4927" s="130">
        <f t="shared" si="610"/>
        <v>5.5344122972770127E-7</v>
      </c>
      <c r="BO4927" s="130">
        <f t="shared" si="606"/>
        <v>5.5344122972770127E-7</v>
      </c>
      <c r="BP4927" s="122" t="str">
        <f t="shared" si="607"/>
        <v/>
      </c>
    </row>
    <row r="4928" spans="63:68" ht="20.100000000000001" customHeight="1" x14ac:dyDescent="0.25">
      <c r="BK4928" s="130"/>
      <c r="BL4928" s="130">
        <f t="shared" si="608"/>
        <v>28.147199999997945</v>
      </c>
      <c r="BM4928" s="147">
        <f t="shared" si="609"/>
        <v>2.0678760629831282E-4</v>
      </c>
      <c r="BN4928" s="130">
        <f t="shared" si="610"/>
        <v>5.5198673069398077E-7</v>
      </c>
      <c r="BO4928" s="130">
        <f t="shared" si="606"/>
        <v>5.5198673069398077E-7</v>
      </c>
      <c r="BP4928" s="122" t="str">
        <f t="shared" si="607"/>
        <v/>
      </c>
    </row>
    <row r="4929" spans="63:68" ht="20.100000000000001" customHeight="1" x14ac:dyDescent="0.25">
      <c r="BK4929" s="130"/>
      <c r="BL4929" s="130">
        <f t="shared" si="608"/>
        <v>28.153599999997944</v>
      </c>
      <c r="BM4929" s="147">
        <f t="shared" si="609"/>
        <v>2.0623561956761884E-4</v>
      </c>
      <c r="BN4929" s="130">
        <f t="shared" si="610"/>
        <v>5.5053598308941348E-7</v>
      </c>
      <c r="BO4929" s="130">
        <f t="shared" si="606"/>
        <v>5.5053598308941348E-7</v>
      </c>
      <c r="BP4929" s="122" t="str">
        <f t="shared" si="607"/>
        <v/>
      </c>
    </row>
    <row r="4930" spans="63:68" ht="20.100000000000001" customHeight="1" x14ac:dyDescent="0.25">
      <c r="BK4930" s="130"/>
      <c r="BL4930" s="130">
        <f t="shared" si="608"/>
        <v>28.159999999997943</v>
      </c>
      <c r="BM4930" s="147">
        <f t="shared" si="609"/>
        <v>2.0568508358452943E-4</v>
      </c>
      <c r="BN4930" s="130">
        <f t="shared" si="610"/>
        <v>5.4908897746078645E-7</v>
      </c>
      <c r="BO4930" s="130">
        <f t="shared" si="606"/>
        <v>5.4908897746078645E-7</v>
      </c>
      <c r="BP4930" s="122" t="str">
        <f t="shared" si="607"/>
        <v/>
      </c>
    </row>
    <row r="4931" spans="63:68" ht="20.100000000000001" customHeight="1" x14ac:dyDescent="0.25">
      <c r="BK4931" s="130"/>
      <c r="BL4931" s="130">
        <f t="shared" si="608"/>
        <v>28.166399999997942</v>
      </c>
      <c r="BM4931" s="147">
        <f t="shared" si="609"/>
        <v>2.0513599460706864E-4</v>
      </c>
      <c r="BN4931" s="130">
        <f t="shared" si="610"/>
        <v>5.4764570437803445E-7</v>
      </c>
      <c r="BO4931" s="130">
        <f t="shared" si="606"/>
        <v>5.4764570437803445E-7</v>
      </c>
      <c r="BP4931" s="122" t="str">
        <f t="shared" si="607"/>
        <v/>
      </c>
    </row>
    <row r="4932" spans="63:68" ht="20.100000000000001" customHeight="1" x14ac:dyDescent="0.25">
      <c r="BK4932" s="130"/>
      <c r="BL4932" s="130">
        <f t="shared" si="608"/>
        <v>28.172799999997942</v>
      </c>
      <c r="BM4932" s="147">
        <f t="shared" si="609"/>
        <v>2.0458834890269061E-4</v>
      </c>
      <c r="BN4932" s="130">
        <f t="shared" si="610"/>
        <v>5.4620615443478206E-7</v>
      </c>
      <c r="BO4932" s="130">
        <f t="shared" si="606"/>
        <v>5.4620615443478206E-7</v>
      </c>
      <c r="BP4932" s="122" t="str">
        <f t="shared" si="607"/>
        <v/>
      </c>
    </row>
    <row r="4933" spans="63:68" ht="20.100000000000001" customHeight="1" x14ac:dyDescent="0.25">
      <c r="BK4933" s="130"/>
      <c r="BL4933" s="130">
        <f t="shared" si="608"/>
        <v>28.179199999997941</v>
      </c>
      <c r="BM4933" s="147">
        <f t="shared" si="609"/>
        <v>2.0404214274825582E-4</v>
      </c>
      <c r="BN4933" s="130">
        <f t="shared" si="610"/>
        <v>5.4477031824728657E-7</v>
      </c>
      <c r="BO4933" s="130">
        <f t="shared" si="606"/>
        <v>5.4477031824728657E-7</v>
      </c>
      <c r="BP4933" s="122" t="str">
        <f t="shared" si="607"/>
        <v/>
      </c>
    </row>
    <row r="4934" spans="63:68" ht="20.100000000000001" customHeight="1" x14ac:dyDescent="0.25">
      <c r="BK4934" s="130"/>
      <c r="BL4934" s="130">
        <f t="shared" si="608"/>
        <v>28.18559999999794</v>
      </c>
      <c r="BM4934" s="147">
        <f t="shared" si="609"/>
        <v>2.0349737243000854E-4</v>
      </c>
      <c r="BN4934" s="130">
        <f t="shared" si="610"/>
        <v>5.4333818645476329E-7</v>
      </c>
      <c r="BO4934" s="130">
        <f t="shared" si="606"/>
        <v>5.4333818645476329E-7</v>
      </c>
      <c r="BP4934" s="122" t="str">
        <f t="shared" si="607"/>
        <v/>
      </c>
    </row>
    <row r="4935" spans="63:68" ht="20.100000000000001" customHeight="1" x14ac:dyDescent="0.25">
      <c r="BK4935" s="130"/>
      <c r="BL4935" s="130">
        <f t="shared" si="608"/>
        <v>28.19199999999794</v>
      </c>
      <c r="BM4935" s="147">
        <f t="shared" si="609"/>
        <v>2.0295403424355377E-4</v>
      </c>
      <c r="BN4935" s="130">
        <f t="shared" si="610"/>
        <v>5.4190974971868072E-7</v>
      </c>
      <c r="BO4935" s="130">
        <f t="shared" si="606"/>
        <v>5.4190974971868072E-7</v>
      </c>
      <c r="BP4935" s="122" t="str">
        <f t="shared" si="607"/>
        <v/>
      </c>
    </row>
    <row r="4936" spans="63:68" ht="20.100000000000001" customHeight="1" x14ac:dyDescent="0.25">
      <c r="BK4936" s="130"/>
      <c r="BL4936" s="130">
        <f t="shared" si="608"/>
        <v>28.198399999997939</v>
      </c>
      <c r="BM4936" s="147">
        <f t="shared" si="609"/>
        <v>2.0241212449383509E-4</v>
      </c>
      <c r="BN4936" s="130">
        <f t="shared" si="610"/>
        <v>5.4048499872495618E-7</v>
      </c>
      <c r="BO4936" s="130">
        <f t="shared" si="606"/>
        <v>5.4048499872495618E-7</v>
      </c>
      <c r="BP4936" s="122" t="str">
        <f t="shared" si="607"/>
        <v/>
      </c>
    </row>
    <row r="4937" spans="63:68" ht="20.100000000000001" customHeight="1" x14ac:dyDescent="0.25">
      <c r="BK4937" s="130"/>
      <c r="BL4937" s="130">
        <f t="shared" si="608"/>
        <v>28.204799999997938</v>
      </c>
      <c r="BM4937" s="147">
        <f t="shared" si="609"/>
        <v>2.0187163949511014E-4</v>
      </c>
      <c r="BN4937" s="130">
        <f t="shared" si="610"/>
        <v>5.3906392418100126E-7</v>
      </c>
      <c r="BO4937" s="130">
        <f t="shared" si="606"/>
        <v>5.3906392418100126E-7</v>
      </c>
      <c r="BP4937" s="122" t="str">
        <f t="shared" si="607"/>
        <v/>
      </c>
    </row>
    <row r="4938" spans="63:68" ht="20.100000000000001" customHeight="1" x14ac:dyDescent="0.25">
      <c r="BK4938" s="130"/>
      <c r="BL4938" s="130">
        <f t="shared" si="608"/>
        <v>28.211199999997937</v>
      </c>
      <c r="BM4938" s="147">
        <f t="shared" si="609"/>
        <v>2.0133257557092914E-4</v>
      </c>
      <c r="BN4938" s="130">
        <f t="shared" si="610"/>
        <v>5.3764651681710422E-7</v>
      </c>
      <c r="BO4938" s="130">
        <f t="shared" si="606"/>
        <v>5.3764651681710422E-7</v>
      </c>
      <c r="BP4938" s="122" t="str">
        <f t="shared" si="607"/>
        <v/>
      </c>
    </row>
    <row r="4939" spans="63:68" ht="20.100000000000001" customHeight="1" x14ac:dyDescent="0.25">
      <c r="BK4939" s="130"/>
      <c r="BL4939" s="130">
        <f t="shared" si="608"/>
        <v>28.217599999997937</v>
      </c>
      <c r="BM4939" s="147">
        <f t="shared" si="609"/>
        <v>2.0079492905411203E-4</v>
      </c>
      <c r="BN4939" s="130">
        <f t="shared" si="610"/>
        <v>5.3623276738710762E-7</v>
      </c>
      <c r="BO4939" s="130">
        <f t="shared" si="606"/>
        <v>5.3623276738710762E-7</v>
      </c>
      <c r="BP4939" s="122" t="str">
        <f t="shared" si="607"/>
        <v/>
      </c>
    </row>
    <row r="4940" spans="63:68" ht="20.100000000000001" customHeight="1" x14ac:dyDescent="0.25">
      <c r="BK4940" s="130"/>
      <c r="BL4940" s="130">
        <f t="shared" si="608"/>
        <v>28.223999999997936</v>
      </c>
      <c r="BM4940" s="147">
        <f t="shared" si="609"/>
        <v>2.0025869628672492E-4</v>
      </c>
      <c r="BN4940" s="130">
        <f t="shared" si="610"/>
        <v>5.3482266666591465E-7</v>
      </c>
      <c r="BO4940" s="130">
        <f t="shared" si="606"/>
        <v>5.3482266666591465E-7</v>
      </c>
      <c r="BP4940" s="122" t="str">
        <f t="shared" si="607"/>
        <v/>
      </c>
    </row>
    <row r="4941" spans="63:68" ht="20.100000000000001" customHeight="1" x14ac:dyDescent="0.25">
      <c r="BK4941" s="130"/>
      <c r="BL4941" s="130">
        <f t="shared" si="608"/>
        <v>28.230399999997935</v>
      </c>
      <c r="BM4941" s="147">
        <f t="shared" si="609"/>
        <v>1.9972387362005901E-4</v>
      </c>
      <c r="BN4941" s="130">
        <f t="shared" si="610"/>
        <v>5.3341620545306698E-7</v>
      </c>
      <c r="BO4941" s="130">
        <f t="shared" si="606"/>
        <v>5.3341620545306698E-7</v>
      </c>
      <c r="BP4941" s="122" t="str">
        <f t="shared" si="607"/>
        <v/>
      </c>
    </row>
    <row r="4942" spans="63:68" ht="20.100000000000001" customHeight="1" x14ac:dyDescent="0.25">
      <c r="BK4942" s="130"/>
      <c r="BL4942" s="130">
        <f t="shared" si="608"/>
        <v>28.236799999997935</v>
      </c>
      <c r="BM4942" s="147">
        <f t="shared" si="609"/>
        <v>1.9919045741460594E-4</v>
      </c>
      <c r="BN4942" s="130">
        <f t="shared" si="610"/>
        <v>5.3201337456865194E-7</v>
      </c>
      <c r="BO4942" s="130">
        <f t="shared" si="606"/>
        <v>5.3201337456865194E-7</v>
      </c>
      <c r="BP4942" s="122" t="str">
        <f t="shared" si="607"/>
        <v/>
      </c>
    </row>
    <row r="4943" spans="63:68" ht="20.100000000000001" customHeight="1" x14ac:dyDescent="0.25">
      <c r="BK4943" s="130"/>
      <c r="BL4943" s="130">
        <f t="shared" si="608"/>
        <v>28.243199999997934</v>
      </c>
      <c r="BM4943" s="147">
        <f t="shared" si="609"/>
        <v>1.9865844404003729E-4</v>
      </c>
      <c r="BN4943" s="130">
        <f t="shared" si="610"/>
        <v>5.3061416485641953E-7</v>
      </c>
      <c r="BO4943" s="130">
        <f t="shared" si="606"/>
        <v>5.3061416485641953E-7</v>
      </c>
      <c r="BP4943" s="122" t="str">
        <f t="shared" si="607"/>
        <v/>
      </c>
    </row>
    <row r="4944" spans="63:68" ht="20.100000000000001" customHeight="1" x14ac:dyDescent="0.25">
      <c r="BK4944" s="130"/>
      <c r="BL4944" s="130">
        <f t="shared" si="608"/>
        <v>28.249599999997933</v>
      </c>
      <c r="BM4944" s="147">
        <f t="shared" si="609"/>
        <v>1.9812782987518087E-4</v>
      </c>
      <c r="BN4944" s="130">
        <f t="shared" si="610"/>
        <v>5.2921856718223751E-7</v>
      </c>
      <c r="BO4944" s="130">
        <f t="shared" si="606"/>
        <v>5.2921856718223751E-7</v>
      </c>
      <c r="BP4944" s="122" t="str">
        <f t="shared" si="607"/>
        <v/>
      </c>
    </row>
    <row r="4945" spans="63:68" ht="20.100000000000001" customHeight="1" x14ac:dyDescent="0.25">
      <c r="BK4945" s="130"/>
      <c r="BL4945" s="130">
        <f t="shared" si="608"/>
        <v>28.255999999997933</v>
      </c>
      <c r="BM4945" s="147">
        <f t="shared" si="609"/>
        <v>1.9759861130799863E-4</v>
      </c>
      <c r="BN4945" s="130">
        <f t="shared" si="610"/>
        <v>5.2782657243428109E-7</v>
      </c>
      <c r="BO4945" s="130">
        <f t="shared" si="606"/>
        <v>5.2782657243428109E-7</v>
      </c>
      <c r="BP4945" s="122" t="str">
        <f t="shared" si="607"/>
        <v/>
      </c>
    </row>
    <row r="4946" spans="63:68" ht="20.100000000000001" customHeight="1" x14ac:dyDescent="0.25">
      <c r="BK4946" s="130"/>
      <c r="BL4946" s="130">
        <f t="shared" si="608"/>
        <v>28.262399999997932</v>
      </c>
      <c r="BM4946" s="147">
        <f t="shared" si="609"/>
        <v>1.9707078473556435E-4</v>
      </c>
      <c r="BN4946" s="130">
        <f t="shared" si="610"/>
        <v>5.2643817152270766E-7</v>
      </c>
      <c r="BO4946" s="130">
        <f t="shared" ref="BO4946:BO5009" si="611">IF(BM4946&lt;(1-$BK$534),BN4946,"")</f>
        <v>5.2643817152270766E-7</v>
      </c>
      <c r="BP4946" s="122" t="str">
        <f t="shared" ref="BP4946:BP5009" si="612">IF(BM4946&lt;(1-$BK$540),BN4946,"")</f>
        <v/>
      </c>
    </row>
    <row r="4947" spans="63:68" ht="20.100000000000001" customHeight="1" x14ac:dyDescent="0.25">
      <c r="BK4947" s="130"/>
      <c r="BL4947" s="130">
        <f t="shared" ref="BL4947:BL5010" si="613">BL4946+$BO$526</f>
        <v>28.268799999997931</v>
      </c>
      <c r="BM4947" s="147">
        <f t="shared" ref="BM4947:BM5010" si="614">_xlfn.CHISQ.DIST.RT(BL4947,7)</f>
        <v>1.9654434656404165E-4</v>
      </c>
      <c r="BN4947" s="130">
        <f t="shared" ref="BN4947:BN5010" si="615">BM4947-BM4948</f>
        <v>5.2505335538163551E-7</v>
      </c>
      <c r="BO4947" s="130">
        <f t="shared" si="611"/>
        <v>5.2505335538163551E-7</v>
      </c>
      <c r="BP4947" s="122" t="str">
        <f t="shared" si="612"/>
        <v/>
      </c>
    </row>
    <row r="4948" spans="63:68" ht="20.100000000000001" customHeight="1" x14ac:dyDescent="0.25">
      <c r="BK4948" s="130"/>
      <c r="BL4948" s="130">
        <f t="shared" si="613"/>
        <v>28.27519999999793</v>
      </c>
      <c r="BM4948" s="147">
        <f t="shared" si="614"/>
        <v>1.9601929320866001E-4</v>
      </c>
      <c r="BN4948" s="130">
        <f t="shared" si="615"/>
        <v>5.2367211496450882E-7</v>
      </c>
      <c r="BO4948" s="130">
        <f t="shared" si="611"/>
        <v>5.2367211496450882E-7</v>
      </c>
      <c r="BP4948" s="122" t="str">
        <f t="shared" si="612"/>
        <v/>
      </c>
    </row>
    <row r="4949" spans="63:68" ht="20.100000000000001" customHeight="1" x14ac:dyDescent="0.25">
      <c r="BK4949" s="130"/>
      <c r="BL4949" s="130">
        <f t="shared" si="613"/>
        <v>28.28159999999793</v>
      </c>
      <c r="BM4949" s="147">
        <f t="shared" si="614"/>
        <v>1.954956210936955E-4</v>
      </c>
      <c r="BN4949" s="130">
        <f t="shared" si="615"/>
        <v>5.2229444124968129E-7</v>
      </c>
      <c r="BO4949" s="130">
        <f t="shared" si="611"/>
        <v>5.2229444124968129E-7</v>
      </c>
      <c r="BP4949" s="122" t="str">
        <f t="shared" si="612"/>
        <v/>
      </c>
    </row>
    <row r="4950" spans="63:68" ht="20.100000000000001" customHeight="1" x14ac:dyDescent="0.25">
      <c r="BK4950" s="130"/>
      <c r="BL4950" s="130">
        <f t="shared" si="613"/>
        <v>28.287999999997929</v>
      </c>
      <c r="BM4950" s="147">
        <f t="shared" si="614"/>
        <v>1.9497332665244582E-4</v>
      </c>
      <c r="BN4950" s="130">
        <f t="shared" si="615"/>
        <v>5.2092032523529336E-7</v>
      </c>
      <c r="BO4950" s="130">
        <f t="shared" si="611"/>
        <v>5.2092032523529336E-7</v>
      </c>
      <c r="BP4950" s="122" t="str">
        <f t="shared" si="612"/>
        <v/>
      </c>
    </row>
    <row r="4951" spans="63:68" ht="20.100000000000001" customHeight="1" x14ac:dyDescent="0.25">
      <c r="BK4951" s="130"/>
      <c r="BL4951" s="130">
        <f t="shared" si="613"/>
        <v>28.294399999997928</v>
      </c>
      <c r="BM4951" s="147">
        <f t="shared" si="614"/>
        <v>1.9445240632721053E-4</v>
      </c>
      <c r="BN4951" s="130">
        <f t="shared" si="615"/>
        <v>5.1954975794371735E-7</v>
      </c>
      <c r="BO4951" s="130">
        <f t="shared" si="611"/>
        <v>5.1954975794371735E-7</v>
      </c>
      <c r="BP4951" s="122" t="str">
        <f t="shared" si="612"/>
        <v/>
      </c>
    </row>
    <row r="4952" spans="63:68" ht="20.100000000000001" customHeight="1" x14ac:dyDescent="0.25">
      <c r="BK4952" s="130"/>
      <c r="BL4952" s="130">
        <f t="shared" si="613"/>
        <v>28.300799999997928</v>
      </c>
      <c r="BM4952" s="147">
        <f t="shared" si="614"/>
        <v>1.9393285656926681E-4</v>
      </c>
      <c r="BN4952" s="130">
        <f t="shared" si="615"/>
        <v>5.1818273041806095E-7</v>
      </c>
      <c r="BO4952" s="130">
        <f t="shared" si="611"/>
        <v>5.1818273041806095E-7</v>
      </c>
      <c r="BP4952" s="122" t="str">
        <f t="shared" si="612"/>
        <v/>
      </c>
    </row>
    <row r="4953" spans="63:68" ht="20.100000000000001" customHeight="1" x14ac:dyDescent="0.25">
      <c r="BK4953" s="130"/>
      <c r="BL4953" s="130">
        <f t="shared" si="613"/>
        <v>28.307199999997927</v>
      </c>
      <c r="BM4953" s="147">
        <f t="shared" si="614"/>
        <v>1.9341467383884875E-4</v>
      </c>
      <c r="BN4953" s="130">
        <f t="shared" si="615"/>
        <v>5.1681923372335985E-7</v>
      </c>
      <c r="BO4953" s="130">
        <f t="shared" si="611"/>
        <v>5.1681923372335985E-7</v>
      </c>
      <c r="BP4953" s="122" t="str">
        <f t="shared" si="612"/>
        <v/>
      </c>
    </row>
    <row r="4954" spans="63:68" ht="20.100000000000001" customHeight="1" x14ac:dyDescent="0.25">
      <c r="BK4954" s="130"/>
      <c r="BL4954" s="130">
        <f t="shared" si="613"/>
        <v>28.313599999997926</v>
      </c>
      <c r="BM4954" s="147">
        <f t="shared" si="614"/>
        <v>1.9289785460512539E-4</v>
      </c>
      <c r="BN4954" s="130">
        <f t="shared" si="615"/>
        <v>5.1545925894674036E-7</v>
      </c>
      <c r="BO4954" s="130">
        <f t="shared" si="611"/>
        <v>5.1545925894674036E-7</v>
      </c>
      <c r="BP4954" s="122" t="str">
        <f t="shared" si="612"/>
        <v/>
      </c>
    </row>
    <row r="4955" spans="63:68" ht="20.100000000000001" customHeight="1" x14ac:dyDescent="0.25">
      <c r="BK4955" s="130"/>
      <c r="BL4955" s="130">
        <f t="shared" si="613"/>
        <v>28.319999999997925</v>
      </c>
      <c r="BM4955" s="147">
        <f t="shared" si="614"/>
        <v>1.9238239534617865E-4</v>
      </c>
      <c r="BN4955" s="130">
        <f t="shared" si="615"/>
        <v>5.141027971979073E-7</v>
      </c>
      <c r="BO4955" s="130">
        <f t="shared" si="611"/>
        <v>5.141027971979073E-7</v>
      </c>
      <c r="BP4955" s="122" t="str">
        <f t="shared" si="612"/>
        <v/>
      </c>
    </row>
    <row r="4956" spans="63:68" ht="20.100000000000001" customHeight="1" x14ac:dyDescent="0.25">
      <c r="BK4956" s="130"/>
      <c r="BL4956" s="130">
        <f t="shared" si="613"/>
        <v>28.326399999997925</v>
      </c>
      <c r="BM4956" s="147">
        <f t="shared" si="614"/>
        <v>1.9186829254898074E-4</v>
      </c>
      <c r="BN4956" s="130">
        <f t="shared" si="615"/>
        <v>5.127498396070569E-7</v>
      </c>
      <c r="BO4956" s="130">
        <f t="shared" si="611"/>
        <v>5.127498396070569E-7</v>
      </c>
      <c r="BP4956" s="122" t="str">
        <f t="shared" si="612"/>
        <v/>
      </c>
    </row>
    <row r="4957" spans="63:68" ht="20.100000000000001" customHeight="1" x14ac:dyDescent="0.25">
      <c r="BK4957" s="130"/>
      <c r="BL4957" s="130">
        <f t="shared" si="613"/>
        <v>28.332799999997924</v>
      </c>
      <c r="BM4957" s="147">
        <f t="shared" si="614"/>
        <v>1.9135554270937368E-4</v>
      </c>
      <c r="BN4957" s="130">
        <f t="shared" si="615"/>
        <v>5.1140037732731627E-7</v>
      </c>
      <c r="BO4957" s="130">
        <f t="shared" si="611"/>
        <v>5.1140037732731627E-7</v>
      </c>
      <c r="BP4957" s="122" t="str">
        <f t="shared" si="612"/>
        <v/>
      </c>
    </row>
    <row r="4958" spans="63:68" ht="20.100000000000001" customHeight="1" x14ac:dyDescent="0.25">
      <c r="BK4958" s="130"/>
      <c r="BL4958" s="130">
        <f t="shared" si="613"/>
        <v>28.339199999997923</v>
      </c>
      <c r="BM4958" s="147">
        <f t="shared" si="614"/>
        <v>1.9084414233204637E-4</v>
      </c>
      <c r="BN4958" s="130">
        <f t="shared" si="615"/>
        <v>5.1005440153195159E-7</v>
      </c>
      <c r="BO4958" s="130">
        <f t="shared" si="611"/>
        <v>5.1005440153195159E-7</v>
      </c>
      <c r="BP4958" s="122" t="str">
        <f t="shared" si="612"/>
        <v/>
      </c>
    </row>
    <row r="4959" spans="63:68" ht="20.100000000000001" customHeight="1" x14ac:dyDescent="0.25">
      <c r="BK4959" s="130"/>
      <c r="BL4959" s="130">
        <f t="shared" si="613"/>
        <v>28.345599999997923</v>
      </c>
      <c r="BM4959" s="147">
        <f t="shared" si="614"/>
        <v>1.9033408793051442E-4</v>
      </c>
      <c r="BN4959" s="130">
        <f t="shared" si="615"/>
        <v>5.0871190341837962E-7</v>
      </c>
      <c r="BO4959" s="130">
        <f t="shared" si="611"/>
        <v>5.0871190341837962E-7</v>
      </c>
      <c r="BP4959" s="122" t="str">
        <f t="shared" si="612"/>
        <v/>
      </c>
    </row>
    <row r="4960" spans="63:68" ht="20.100000000000001" customHeight="1" x14ac:dyDescent="0.25">
      <c r="BK4960" s="130"/>
      <c r="BL4960" s="130">
        <f t="shared" si="613"/>
        <v>28.351999999997922</v>
      </c>
      <c r="BM4960" s="147">
        <f t="shared" si="614"/>
        <v>1.8982537602709604E-4</v>
      </c>
      <c r="BN4960" s="130">
        <f t="shared" si="615"/>
        <v>5.0737287420274673E-7</v>
      </c>
      <c r="BO4960" s="130">
        <f t="shared" si="611"/>
        <v>5.0737287420274673E-7</v>
      </c>
      <c r="BP4960" s="122" t="str">
        <f t="shared" si="612"/>
        <v/>
      </c>
    </row>
    <row r="4961" spans="63:68" ht="20.100000000000001" customHeight="1" x14ac:dyDescent="0.25">
      <c r="BK4961" s="130"/>
      <c r="BL4961" s="130">
        <f t="shared" si="613"/>
        <v>28.358399999997921</v>
      </c>
      <c r="BM4961" s="147">
        <f t="shared" si="614"/>
        <v>1.8931800315289329E-4</v>
      </c>
      <c r="BN4961" s="130">
        <f t="shared" si="615"/>
        <v>5.0603730512516014E-7</v>
      </c>
      <c r="BO4961" s="130">
        <f t="shared" si="611"/>
        <v>5.0603730512516014E-7</v>
      </c>
      <c r="BP4961" s="122" t="str">
        <f t="shared" si="612"/>
        <v/>
      </c>
    </row>
    <row r="4962" spans="63:68" ht="20.100000000000001" customHeight="1" x14ac:dyDescent="0.25">
      <c r="BK4962" s="130"/>
      <c r="BL4962" s="130">
        <f t="shared" si="613"/>
        <v>28.364799999997921</v>
      </c>
      <c r="BM4962" s="147">
        <f t="shared" si="614"/>
        <v>1.8881196584776813E-4</v>
      </c>
      <c r="BN4962" s="130">
        <f t="shared" si="615"/>
        <v>5.0470518744548669E-7</v>
      </c>
      <c r="BO4962" s="130">
        <f t="shared" si="611"/>
        <v>5.0470518744548669E-7</v>
      </c>
      <c r="BP4962" s="122" t="str">
        <f t="shared" si="612"/>
        <v/>
      </c>
    </row>
    <row r="4963" spans="63:68" ht="20.100000000000001" customHeight="1" x14ac:dyDescent="0.25">
      <c r="BK4963" s="130"/>
      <c r="BL4963" s="130">
        <f t="shared" si="613"/>
        <v>28.37119999999792</v>
      </c>
      <c r="BM4963" s="147">
        <f t="shared" si="614"/>
        <v>1.8830726066032264E-4</v>
      </c>
      <c r="BN4963" s="130">
        <f t="shared" si="615"/>
        <v>5.0337651244617169E-7</v>
      </c>
      <c r="BO4963" s="130">
        <f t="shared" si="611"/>
        <v>5.0337651244617169E-7</v>
      </c>
      <c r="BP4963" s="122" t="str">
        <f t="shared" si="612"/>
        <v/>
      </c>
    </row>
    <row r="4964" spans="63:68" ht="20.100000000000001" customHeight="1" x14ac:dyDescent="0.25">
      <c r="BK4964" s="130"/>
      <c r="BL4964" s="130">
        <f t="shared" si="613"/>
        <v>28.377599999997919</v>
      </c>
      <c r="BM4964" s="147">
        <f t="shared" si="614"/>
        <v>1.8780388414787647E-4</v>
      </c>
      <c r="BN4964" s="130">
        <f t="shared" si="615"/>
        <v>5.0205127143012479E-7</v>
      </c>
      <c r="BO4964" s="130">
        <f t="shared" si="611"/>
        <v>5.0205127143012479E-7</v>
      </c>
      <c r="BP4964" s="122" t="str">
        <f t="shared" si="612"/>
        <v/>
      </c>
    </row>
    <row r="4965" spans="63:68" ht="20.100000000000001" customHeight="1" x14ac:dyDescent="0.25">
      <c r="BK4965" s="130"/>
      <c r="BL4965" s="130">
        <f t="shared" si="613"/>
        <v>28.383999999997918</v>
      </c>
      <c r="BM4965" s="147">
        <f t="shared" si="614"/>
        <v>1.8730183287644635E-4</v>
      </c>
      <c r="BN4965" s="130">
        <f t="shared" si="615"/>
        <v>5.0072945572280704E-7</v>
      </c>
      <c r="BO4965" s="130">
        <f t="shared" si="611"/>
        <v>5.0072945572280704E-7</v>
      </c>
      <c r="BP4965" s="122" t="str">
        <f t="shared" si="612"/>
        <v/>
      </c>
    </row>
    <row r="4966" spans="63:68" ht="20.100000000000001" customHeight="1" x14ac:dyDescent="0.25">
      <c r="BK4966" s="130"/>
      <c r="BL4966" s="130">
        <f t="shared" si="613"/>
        <v>28.390399999997918</v>
      </c>
      <c r="BM4966" s="147">
        <f t="shared" si="614"/>
        <v>1.8680110342072354E-4</v>
      </c>
      <c r="BN4966" s="130">
        <f t="shared" si="615"/>
        <v>4.9941105666941195E-7</v>
      </c>
      <c r="BO4966" s="130">
        <f t="shared" si="611"/>
        <v>4.9941105666941195E-7</v>
      </c>
      <c r="BP4966" s="122" t="str">
        <f t="shared" si="612"/>
        <v/>
      </c>
    </row>
    <row r="4967" spans="63:68" ht="20.100000000000001" customHeight="1" x14ac:dyDescent="0.25">
      <c r="BK4967" s="130"/>
      <c r="BL4967" s="130">
        <f t="shared" si="613"/>
        <v>28.396799999997917</v>
      </c>
      <c r="BM4967" s="147">
        <f t="shared" si="614"/>
        <v>1.8630169236405413E-4</v>
      </c>
      <c r="BN4967" s="130">
        <f t="shared" si="615"/>
        <v>4.9809606563798263E-7</v>
      </c>
      <c r="BO4967" s="130">
        <f t="shared" si="611"/>
        <v>4.9809606563798263E-7</v>
      </c>
      <c r="BP4967" s="122" t="str">
        <f t="shared" si="612"/>
        <v/>
      </c>
    </row>
    <row r="4968" spans="63:68" ht="20.100000000000001" customHeight="1" x14ac:dyDescent="0.25">
      <c r="BK4968" s="130"/>
      <c r="BL4968" s="130">
        <f t="shared" si="613"/>
        <v>28.403199999997916</v>
      </c>
      <c r="BM4968" s="147">
        <f t="shared" si="614"/>
        <v>1.8580359629841614E-4</v>
      </c>
      <c r="BN4968" s="130">
        <f t="shared" si="615"/>
        <v>4.967844740160236E-7</v>
      </c>
      <c r="BO4968" s="130">
        <f t="shared" si="611"/>
        <v>4.967844740160236E-7</v>
      </c>
      <c r="BP4968" s="122" t="str">
        <f t="shared" si="612"/>
        <v/>
      </c>
    </row>
    <row r="4969" spans="63:68" ht="20.100000000000001" customHeight="1" x14ac:dyDescent="0.25">
      <c r="BK4969" s="130"/>
      <c r="BL4969" s="130">
        <f t="shared" si="613"/>
        <v>28.409599999997916</v>
      </c>
      <c r="BM4969" s="147">
        <f t="shared" si="614"/>
        <v>1.8530681182440012E-4</v>
      </c>
      <c r="BN4969" s="130">
        <f t="shared" si="615"/>
        <v>4.9547627321421418E-7</v>
      </c>
      <c r="BO4969" s="130">
        <f t="shared" si="611"/>
        <v>4.9547627321421418E-7</v>
      </c>
      <c r="BP4969" s="122" t="str">
        <f t="shared" si="612"/>
        <v/>
      </c>
    </row>
    <row r="4970" spans="63:68" ht="20.100000000000001" customHeight="1" x14ac:dyDescent="0.25">
      <c r="BK4970" s="130"/>
      <c r="BL4970" s="130">
        <f t="shared" si="613"/>
        <v>28.415999999997915</v>
      </c>
      <c r="BM4970" s="147">
        <f t="shared" si="614"/>
        <v>1.8481133555118591E-4</v>
      </c>
      <c r="BN4970" s="130">
        <f t="shared" si="615"/>
        <v>4.9417145466204462E-7</v>
      </c>
      <c r="BO4970" s="130">
        <f t="shared" si="611"/>
        <v>4.9417145466204462E-7</v>
      </c>
      <c r="BP4970" s="122" t="str">
        <f t="shared" si="612"/>
        <v/>
      </c>
    </row>
    <row r="4971" spans="63:68" ht="20.100000000000001" customHeight="1" x14ac:dyDescent="0.25">
      <c r="BK4971" s="130"/>
      <c r="BL4971" s="130">
        <f t="shared" si="613"/>
        <v>28.422399999997914</v>
      </c>
      <c r="BM4971" s="147">
        <f t="shared" si="614"/>
        <v>1.8431716409652386E-4</v>
      </c>
      <c r="BN4971" s="130">
        <f t="shared" si="615"/>
        <v>4.9287000981234263E-7</v>
      </c>
      <c r="BO4971" s="130">
        <f t="shared" si="611"/>
        <v>4.9287000981234263E-7</v>
      </c>
      <c r="BP4971" s="122" t="str">
        <f t="shared" si="612"/>
        <v/>
      </c>
    </row>
    <row r="4972" spans="63:68" ht="20.100000000000001" customHeight="1" x14ac:dyDescent="0.25">
      <c r="BK4972" s="130"/>
      <c r="BL4972" s="130">
        <f t="shared" si="613"/>
        <v>28.428799999997914</v>
      </c>
      <c r="BM4972" s="147">
        <f t="shared" si="614"/>
        <v>1.8382429408671152E-4</v>
      </c>
      <c r="BN4972" s="130">
        <f t="shared" si="615"/>
        <v>4.9157193013677392E-7</v>
      </c>
      <c r="BO4972" s="130">
        <f t="shared" si="611"/>
        <v>4.9157193013677392E-7</v>
      </c>
      <c r="BP4972" s="122" t="str">
        <f t="shared" si="612"/>
        <v/>
      </c>
    </row>
    <row r="4973" spans="63:68" ht="20.100000000000001" customHeight="1" x14ac:dyDescent="0.25">
      <c r="BK4973" s="130"/>
      <c r="BL4973" s="130">
        <f t="shared" si="613"/>
        <v>28.435199999997913</v>
      </c>
      <c r="BM4973" s="147">
        <f t="shared" si="614"/>
        <v>1.8333272215657475E-4</v>
      </c>
      <c r="BN4973" s="130">
        <f t="shared" si="615"/>
        <v>4.9027720712993507E-7</v>
      </c>
      <c r="BO4973" s="130">
        <f t="shared" si="611"/>
        <v>4.9027720712993507E-7</v>
      </c>
      <c r="BP4973" s="122" t="str">
        <f t="shared" si="612"/>
        <v/>
      </c>
    </row>
    <row r="4974" spans="63:68" ht="20.100000000000001" customHeight="1" x14ac:dyDescent="0.25">
      <c r="BK4974" s="130"/>
      <c r="BL4974" s="130">
        <f t="shared" si="613"/>
        <v>28.441599999997912</v>
      </c>
      <c r="BM4974" s="147">
        <f t="shared" si="614"/>
        <v>1.8284244494944481E-4</v>
      </c>
      <c r="BN4974" s="130">
        <f t="shared" si="615"/>
        <v>4.889858323059112E-7</v>
      </c>
      <c r="BO4974" s="130">
        <f t="shared" si="611"/>
        <v>4.889858323059112E-7</v>
      </c>
      <c r="BP4974" s="122" t="str">
        <f t="shared" si="612"/>
        <v/>
      </c>
    </row>
    <row r="4975" spans="63:68" ht="20.100000000000001" customHeight="1" x14ac:dyDescent="0.25">
      <c r="BK4975" s="130"/>
      <c r="BL4975" s="130">
        <f t="shared" si="613"/>
        <v>28.447999999997911</v>
      </c>
      <c r="BM4975" s="147">
        <f t="shared" si="614"/>
        <v>1.823534591171389E-4</v>
      </c>
      <c r="BN4975" s="130">
        <f t="shared" si="615"/>
        <v>4.8769779719957701E-7</v>
      </c>
      <c r="BO4975" s="130">
        <f t="shared" si="611"/>
        <v>4.8769779719957701E-7</v>
      </c>
      <c r="BP4975" s="122" t="str">
        <f t="shared" si="612"/>
        <v/>
      </c>
    </row>
    <row r="4976" spans="63:68" ht="20.100000000000001" customHeight="1" x14ac:dyDescent="0.25">
      <c r="BK4976" s="130"/>
      <c r="BL4976" s="130">
        <f t="shared" si="613"/>
        <v>28.454399999997911</v>
      </c>
      <c r="BM4976" s="147">
        <f t="shared" si="614"/>
        <v>1.8186576131993932E-4</v>
      </c>
      <c r="BN4976" s="130">
        <f t="shared" si="615"/>
        <v>4.8641309336811466E-7</v>
      </c>
      <c r="BO4976" s="130">
        <f t="shared" si="611"/>
        <v>4.8641309336811466E-7</v>
      </c>
      <c r="BP4976" s="122" t="str">
        <f t="shared" si="612"/>
        <v/>
      </c>
    </row>
    <row r="4977" spans="63:68" ht="20.100000000000001" customHeight="1" x14ac:dyDescent="0.25">
      <c r="BK4977" s="130"/>
      <c r="BL4977" s="130">
        <f t="shared" si="613"/>
        <v>28.46079999999791</v>
      </c>
      <c r="BM4977" s="147">
        <f t="shared" si="614"/>
        <v>1.8137934822657121E-4</v>
      </c>
      <c r="BN4977" s="130">
        <f t="shared" si="615"/>
        <v>4.8513171238759854E-7</v>
      </c>
      <c r="BO4977" s="130">
        <f t="shared" si="611"/>
        <v>4.8513171238759854E-7</v>
      </c>
      <c r="BP4977" s="122" t="str">
        <f t="shared" si="612"/>
        <v/>
      </c>
    </row>
    <row r="4978" spans="63:68" ht="20.100000000000001" customHeight="1" x14ac:dyDescent="0.25">
      <c r="BK4978" s="130"/>
      <c r="BL4978" s="130">
        <f t="shared" si="613"/>
        <v>28.467199999997909</v>
      </c>
      <c r="BM4978" s="147">
        <f t="shared" si="614"/>
        <v>1.8089421651418361E-4</v>
      </c>
      <c r="BN4978" s="130">
        <f t="shared" si="615"/>
        <v>4.8385364585584126E-7</v>
      </c>
      <c r="BO4978" s="130">
        <f t="shared" si="611"/>
        <v>4.8385364585584126E-7</v>
      </c>
      <c r="BP4978" s="122" t="str">
        <f t="shared" si="612"/>
        <v/>
      </c>
    </row>
    <row r="4979" spans="63:68" ht="20.100000000000001" customHeight="1" x14ac:dyDescent="0.25">
      <c r="BK4979" s="130"/>
      <c r="BL4979" s="130">
        <f t="shared" si="613"/>
        <v>28.473599999997909</v>
      </c>
      <c r="BM4979" s="147">
        <f t="shared" si="614"/>
        <v>1.8041036286832777E-4</v>
      </c>
      <c r="BN4979" s="130">
        <f t="shared" si="615"/>
        <v>4.8257888539084874E-7</v>
      </c>
      <c r="BO4979" s="130">
        <f t="shared" si="611"/>
        <v>4.8257888539084874E-7</v>
      </c>
      <c r="BP4979" s="122" t="str">
        <f t="shared" si="612"/>
        <v/>
      </c>
    </row>
    <row r="4980" spans="63:68" ht="20.100000000000001" customHeight="1" x14ac:dyDescent="0.25">
      <c r="BK4980" s="130"/>
      <c r="BL4980" s="130">
        <f t="shared" si="613"/>
        <v>28.479999999997908</v>
      </c>
      <c r="BM4980" s="147">
        <f t="shared" si="614"/>
        <v>1.7992778398293692E-4</v>
      </c>
      <c r="BN4980" s="130">
        <f t="shared" si="615"/>
        <v>4.8130742263225671E-7</v>
      </c>
      <c r="BO4980" s="130">
        <f t="shared" si="611"/>
        <v>4.8130742263225671E-7</v>
      </c>
      <c r="BP4980" s="122" t="str">
        <f t="shared" si="612"/>
        <v/>
      </c>
    </row>
    <row r="4981" spans="63:68" ht="20.100000000000001" customHeight="1" x14ac:dyDescent="0.25">
      <c r="BK4981" s="130"/>
      <c r="BL4981" s="130">
        <f t="shared" si="613"/>
        <v>28.486399999997907</v>
      </c>
      <c r="BM4981" s="147">
        <f t="shared" si="614"/>
        <v>1.7944647656030466E-4</v>
      </c>
      <c r="BN4981" s="130">
        <f t="shared" si="615"/>
        <v>4.8003924923870154E-7</v>
      </c>
      <c r="BO4981" s="130">
        <f t="shared" si="611"/>
        <v>4.8003924923870154E-7</v>
      </c>
      <c r="BP4981" s="122" t="str">
        <f t="shared" si="612"/>
        <v/>
      </c>
    </row>
    <row r="4982" spans="63:68" ht="20.100000000000001" customHeight="1" x14ac:dyDescent="0.25">
      <c r="BK4982" s="130"/>
      <c r="BL4982" s="130">
        <f t="shared" si="613"/>
        <v>28.492799999997906</v>
      </c>
      <c r="BM4982" s="147">
        <f t="shared" si="614"/>
        <v>1.7896643731106596E-4</v>
      </c>
      <c r="BN4982" s="130">
        <f t="shared" si="615"/>
        <v>4.7877435689047654E-7</v>
      </c>
      <c r="BO4982" s="130">
        <f t="shared" si="611"/>
        <v>4.7877435689047654E-7</v>
      </c>
      <c r="BP4982" s="122" t="str">
        <f t="shared" si="612"/>
        <v/>
      </c>
    </row>
    <row r="4983" spans="63:68" ht="20.100000000000001" customHeight="1" x14ac:dyDescent="0.25">
      <c r="BK4983" s="130"/>
      <c r="BL4983" s="130">
        <f t="shared" si="613"/>
        <v>28.499199999997906</v>
      </c>
      <c r="BM4983" s="147">
        <f t="shared" si="614"/>
        <v>1.7848766295417548E-4</v>
      </c>
      <c r="BN4983" s="130">
        <f t="shared" si="615"/>
        <v>4.775127372869841E-7</v>
      </c>
      <c r="BO4983" s="130">
        <f t="shared" si="611"/>
        <v>4.775127372869841E-7</v>
      </c>
      <c r="BP4983" s="122" t="str">
        <f t="shared" si="612"/>
        <v/>
      </c>
    </row>
    <row r="4984" spans="63:68" ht="20.100000000000001" customHeight="1" x14ac:dyDescent="0.25">
      <c r="BK4984" s="130"/>
      <c r="BL4984" s="130">
        <f t="shared" si="613"/>
        <v>28.505599999997905</v>
      </c>
      <c r="BM4984" s="147">
        <f t="shared" si="614"/>
        <v>1.780101502168885E-4</v>
      </c>
      <c r="BN4984" s="130">
        <f t="shared" si="615"/>
        <v>4.7625438215025931E-7</v>
      </c>
      <c r="BO4984" s="130">
        <f t="shared" si="611"/>
        <v>4.7625438215025931E-7</v>
      </c>
      <c r="BP4984" s="122" t="str">
        <f t="shared" si="612"/>
        <v/>
      </c>
    </row>
    <row r="4985" spans="63:68" ht="20.100000000000001" customHeight="1" x14ac:dyDescent="0.25">
      <c r="BK4985" s="130"/>
      <c r="BL4985" s="130">
        <f t="shared" si="613"/>
        <v>28.511999999997904</v>
      </c>
      <c r="BM4985" s="147">
        <f t="shared" si="614"/>
        <v>1.7753389583473824E-4</v>
      </c>
      <c r="BN4985" s="130">
        <f t="shared" si="615"/>
        <v>4.7499928322076871E-7</v>
      </c>
      <c r="BO4985" s="130">
        <f t="shared" si="611"/>
        <v>4.7499928322076871E-7</v>
      </c>
      <c r="BP4985" s="122" t="str">
        <f t="shared" si="612"/>
        <v/>
      </c>
    </row>
    <row r="4986" spans="63:68" ht="20.100000000000001" customHeight="1" x14ac:dyDescent="0.25">
      <c r="BK4986" s="130"/>
      <c r="BL4986" s="130">
        <f t="shared" si="613"/>
        <v>28.518399999997904</v>
      </c>
      <c r="BM4986" s="147">
        <f t="shared" si="614"/>
        <v>1.7705889655151747E-4</v>
      </c>
      <c r="BN4986" s="130">
        <f t="shared" si="615"/>
        <v>4.7374743225957867E-7</v>
      </c>
      <c r="BO4986" s="130">
        <f t="shared" si="611"/>
        <v>4.7374743225957867E-7</v>
      </c>
      <c r="BP4986" s="122" t="str">
        <f t="shared" si="612"/>
        <v/>
      </c>
    </row>
    <row r="4987" spans="63:68" ht="20.100000000000001" customHeight="1" x14ac:dyDescent="0.25">
      <c r="BK4987" s="130"/>
      <c r="BL4987" s="130">
        <f t="shared" si="613"/>
        <v>28.524799999997903</v>
      </c>
      <c r="BM4987" s="147">
        <f t="shared" si="614"/>
        <v>1.7658514911925789E-4</v>
      </c>
      <c r="BN4987" s="130">
        <f t="shared" si="615"/>
        <v>4.7249882104854514E-7</v>
      </c>
      <c r="BO4987" s="130">
        <f t="shared" si="611"/>
        <v>4.7249882104854514E-7</v>
      </c>
      <c r="BP4987" s="122" t="str">
        <f t="shared" si="612"/>
        <v/>
      </c>
    </row>
    <row r="4988" spans="63:68" ht="20.100000000000001" customHeight="1" x14ac:dyDescent="0.25">
      <c r="BK4988" s="130"/>
      <c r="BL4988" s="130">
        <f t="shared" si="613"/>
        <v>28.531199999997902</v>
      </c>
      <c r="BM4988" s="147">
        <f t="shared" si="614"/>
        <v>1.7611265029820935E-4</v>
      </c>
      <c r="BN4988" s="130">
        <f t="shared" si="615"/>
        <v>4.7125344138974445E-7</v>
      </c>
      <c r="BO4988" s="130">
        <f t="shared" si="611"/>
        <v>4.7125344138974445E-7</v>
      </c>
      <c r="BP4988" s="122" t="str">
        <f t="shared" si="612"/>
        <v/>
      </c>
    </row>
    <row r="4989" spans="63:68" ht="20.100000000000001" customHeight="1" x14ac:dyDescent="0.25">
      <c r="BK4989" s="130"/>
      <c r="BL4989" s="130">
        <f t="shared" si="613"/>
        <v>28.537599999997902</v>
      </c>
      <c r="BM4989" s="147">
        <f t="shared" si="614"/>
        <v>1.756413968568196E-4</v>
      </c>
      <c r="BN4989" s="130">
        <f t="shared" si="615"/>
        <v>4.700112851055004E-7</v>
      </c>
      <c r="BO4989" s="130">
        <f t="shared" si="611"/>
        <v>4.700112851055004E-7</v>
      </c>
      <c r="BP4989" s="122" t="str">
        <f t="shared" si="612"/>
        <v/>
      </c>
    </row>
    <row r="4990" spans="63:68" ht="20.100000000000001" customHeight="1" x14ac:dyDescent="0.25">
      <c r="BK4990" s="130"/>
      <c r="BL4990" s="130">
        <f t="shared" si="613"/>
        <v>28.543999999997901</v>
      </c>
      <c r="BM4990" s="147">
        <f t="shared" si="614"/>
        <v>1.751713855717141E-4</v>
      </c>
      <c r="BN4990" s="130">
        <f t="shared" si="615"/>
        <v>4.6877234403659533E-7</v>
      </c>
      <c r="BO4990" s="130">
        <f t="shared" si="611"/>
        <v>4.6877234403659533E-7</v>
      </c>
      <c r="BP4990" s="122" t="str">
        <f t="shared" si="612"/>
        <v/>
      </c>
    </row>
    <row r="4991" spans="63:68" ht="20.100000000000001" customHeight="1" x14ac:dyDescent="0.25">
      <c r="BK4991" s="130"/>
      <c r="BL4991" s="130">
        <f t="shared" si="613"/>
        <v>28.5503999999979</v>
      </c>
      <c r="BM4991" s="147">
        <f t="shared" si="614"/>
        <v>1.7470261322767751E-4</v>
      </c>
      <c r="BN4991" s="130">
        <f t="shared" si="615"/>
        <v>4.6753661004657983E-7</v>
      </c>
      <c r="BO4991" s="130">
        <f t="shared" si="611"/>
        <v>4.6753661004657983E-7</v>
      </c>
      <c r="BP4991" s="122" t="str">
        <f t="shared" si="612"/>
        <v/>
      </c>
    </row>
    <row r="4992" spans="63:68" ht="20.100000000000001" customHeight="1" x14ac:dyDescent="0.25">
      <c r="BK4992" s="130"/>
      <c r="BL4992" s="130">
        <f t="shared" si="613"/>
        <v>28.556799999997899</v>
      </c>
      <c r="BM4992" s="147">
        <f t="shared" si="614"/>
        <v>1.7423507661763093E-4</v>
      </c>
      <c r="BN4992" s="130">
        <f t="shared" si="615"/>
        <v>4.6630407501711065E-7</v>
      </c>
      <c r="BO4992" s="130">
        <f t="shared" si="611"/>
        <v>4.6630407501711065E-7</v>
      </c>
      <c r="BP4992" s="122" t="str">
        <f t="shared" si="612"/>
        <v/>
      </c>
    </row>
    <row r="4993" spans="63:68" ht="20.100000000000001" customHeight="1" x14ac:dyDescent="0.25">
      <c r="BK4993" s="130"/>
      <c r="BL4993" s="130">
        <f t="shared" si="613"/>
        <v>28.563199999997899</v>
      </c>
      <c r="BM4993" s="147">
        <f t="shared" si="614"/>
        <v>1.7376877254261382E-4</v>
      </c>
      <c r="BN4993" s="130">
        <f t="shared" si="615"/>
        <v>4.6507473085041729E-7</v>
      </c>
      <c r="BO4993" s="130">
        <f t="shared" si="611"/>
        <v>4.6507473085041729E-7</v>
      </c>
      <c r="BP4993" s="122" t="str">
        <f t="shared" si="612"/>
        <v/>
      </c>
    </row>
    <row r="4994" spans="63:68" ht="20.100000000000001" customHeight="1" x14ac:dyDescent="0.25">
      <c r="BK4994" s="130"/>
      <c r="BL4994" s="130">
        <f t="shared" si="613"/>
        <v>28.569599999997898</v>
      </c>
      <c r="BM4994" s="147">
        <f t="shared" si="614"/>
        <v>1.733036978117634E-4</v>
      </c>
      <c r="BN4994" s="130">
        <f t="shared" si="615"/>
        <v>4.638485694687599E-7</v>
      </c>
      <c r="BO4994" s="130">
        <f t="shared" si="611"/>
        <v>4.638485694687599E-7</v>
      </c>
      <c r="BP4994" s="122" t="str">
        <f t="shared" si="612"/>
        <v/>
      </c>
    </row>
    <row r="4995" spans="63:68" ht="20.100000000000001" customHeight="1" x14ac:dyDescent="0.25">
      <c r="BK4995" s="130"/>
      <c r="BL4995" s="130">
        <f t="shared" si="613"/>
        <v>28.575999999997897</v>
      </c>
      <c r="BM4995" s="147">
        <f t="shared" si="614"/>
        <v>1.7283984924229464E-4</v>
      </c>
      <c r="BN4995" s="130">
        <f t="shared" si="615"/>
        <v>4.626255828131282E-7</v>
      </c>
      <c r="BO4995" s="130">
        <f t="shared" si="611"/>
        <v>4.626255828131282E-7</v>
      </c>
      <c r="BP4995" s="122" t="str">
        <f t="shared" si="612"/>
        <v/>
      </c>
    </row>
    <row r="4996" spans="63:68" ht="20.100000000000001" customHeight="1" x14ac:dyDescent="0.25">
      <c r="BK4996" s="130"/>
      <c r="BL4996" s="130">
        <f t="shared" si="613"/>
        <v>28.582399999997897</v>
      </c>
      <c r="BM4996" s="147">
        <f t="shared" si="614"/>
        <v>1.7237722365948151E-4</v>
      </c>
      <c r="BN4996" s="130">
        <f t="shared" si="615"/>
        <v>4.6140576284671095E-7</v>
      </c>
      <c r="BO4996" s="130">
        <f t="shared" si="611"/>
        <v>4.6140576284671095E-7</v>
      </c>
      <c r="BP4996" s="122" t="str">
        <f t="shared" si="612"/>
        <v/>
      </c>
    </row>
    <row r="4997" spans="63:68" ht="20.100000000000001" customHeight="1" x14ac:dyDescent="0.25">
      <c r="BK4997" s="130"/>
      <c r="BL4997" s="130">
        <f t="shared" si="613"/>
        <v>28.588799999997896</v>
      </c>
      <c r="BM4997" s="147">
        <f t="shared" si="614"/>
        <v>1.719158178966348E-4</v>
      </c>
      <c r="BN4997" s="130">
        <f t="shared" si="615"/>
        <v>4.6018910155061336E-7</v>
      </c>
      <c r="BO4997" s="130">
        <f t="shared" si="611"/>
        <v>4.6018910155061336E-7</v>
      </c>
      <c r="BP4997" s="122" t="str">
        <f t="shared" si="612"/>
        <v/>
      </c>
    </row>
    <row r="4998" spans="63:68" ht="20.100000000000001" customHeight="1" x14ac:dyDescent="0.25">
      <c r="BK4998" s="130"/>
      <c r="BL4998" s="130">
        <f t="shared" si="613"/>
        <v>28.595199999997895</v>
      </c>
      <c r="BM4998" s="147">
        <f t="shared" si="614"/>
        <v>1.7145562879508419E-4</v>
      </c>
      <c r="BN4998" s="130">
        <f t="shared" si="615"/>
        <v>4.5897559092578154E-7</v>
      </c>
      <c r="BO4998" s="130">
        <f t="shared" si="611"/>
        <v>4.5897559092578154E-7</v>
      </c>
      <c r="BP4998" s="122" t="str">
        <f t="shared" si="612"/>
        <v/>
      </c>
    </row>
    <row r="4999" spans="63:68" ht="20.100000000000001" customHeight="1" x14ac:dyDescent="0.25">
      <c r="BK4999" s="130"/>
      <c r="BL4999" s="130">
        <f t="shared" si="613"/>
        <v>28.601599999997894</v>
      </c>
      <c r="BM4999" s="147">
        <f t="shared" si="614"/>
        <v>1.7099665320415841E-4</v>
      </c>
      <c r="BN4999" s="130">
        <f t="shared" si="615"/>
        <v>4.5776522299340906E-7</v>
      </c>
      <c r="BO4999" s="130">
        <f t="shared" si="611"/>
        <v>4.5776522299340906E-7</v>
      </c>
      <c r="BP4999" s="122" t="str">
        <f t="shared" si="612"/>
        <v/>
      </c>
    </row>
    <row r="5000" spans="63:68" ht="20.100000000000001" customHeight="1" x14ac:dyDescent="0.25">
      <c r="BK5000" s="130"/>
      <c r="BL5000" s="130">
        <f t="shared" si="613"/>
        <v>28.607999999997894</v>
      </c>
      <c r="BM5000" s="147">
        <f t="shared" si="614"/>
        <v>1.70538887981165E-4</v>
      </c>
      <c r="BN5000" s="130">
        <f t="shared" si="615"/>
        <v>4.5655798979428648E-7</v>
      </c>
      <c r="BO5000" s="130">
        <f t="shared" si="611"/>
        <v>4.5655798979428648E-7</v>
      </c>
      <c r="BP5000" s="122" t="str">
        <f t="shared" si="612"/>
        <v/>
      </c>
    </row>
    <row r="5001" spans="63:68" ht="20.100000000000001" customHeight="1" x14ac:dyDescent="0.25">
      <c r="BK5001" s="130"/>
      <c r="BL5001" s="130">
        <f t="shared" si="613"/>
        <v>28.614399999997893</v>
      </c>
      <c r="BM5001" s="147">
        <f t="shared" si="614"/>
        <v>1.7008232999137071E-4</v>
      </c>
      <c r="BN5001" s="130">
        <f t="shared" si="615"/>
        <v>4.5535388338877416E-7</v>
      </c>
      <c r="BO5001" s="130">
        <f t="shared" si="611"/>
        <v>4.5535388338877416E-7</v>
      </c>
      <c r="BP5001" s="122" t="str">
        <f t="shared" si="612"/>
        <v/>
      </c>
    </row>
    <row r="5002" spans="63:68" ht="20.100000000000001" customHeight="1" x14ac:dyDescent="0.25">
      <c r="BK5002" s="130"/>
      <c r="BL5002" s="130">
        <f t="shared" si="613"/>
        <v>28.620799999997892</v>
      </c>
      <c r="BM5002" s="147">
        <f t="shared" si="614"/>
        <v>1.6962697610798194E-4</v>
      </c>
      <c r="BN5002" s="130">
        <f t="shared" si="615"/>
        <v>4.5415289585585368E-7</v>
      </c>
      <c r="BO5002" s="130">
        <f t="shared" si="611"/>
        <v>4.5415289585585368E-7</v>
      </c>
      <c r="BP5002" s="122" t="str">
        <f t="shared" si="612"/>
        <v/>
      </c>
    </row>
    <row r="5003" spans="63:68" ht="20.100000000000001" customHeight="1" x14ac:dyDescent="0.25">
      <c r="BK5003" s="130"/>
      <c r="BL5003" s="130">
        <f t="shared" si="613"/>
        <v>28.627199999997892</v>
      </c>
      <c r="BM5003" s="147">
        <f t="shared" si="614"/>
        <v>1.6917282321212608E-4</v>
      </c>
      <c r="BN5003" s="130">
        <f t="shared" si="615"/>
        <v>4.5295501929586536E-7</v>
      </c>
      <c r="BO5003" s="130">
        <f t="shared" si="611"/>
        <v>4.5295501929586536E-7</v>
      </c>
      <c r="BP5003" s="122" t="str">
        <f t="shared" si="612"/>
        <v/>
      </c>
    </row>
    <row r="5004" spans="63:68" ht="20.100000000000001" customHeight="1" x14ac:dyDescent="0.25">
      <c r="BK5004" s="130"/>
      <c r="BL5004" s="130">
        <f t="shared" si="613"/>
        <v>28.633599999997891</v>
      </c>
      <c r="BM5004" s="147">
        <f t="shared" si="614"/>
        <v>1.6871986819283022E-4</v>
      </c>
      <c r="BN5004" s="130">
        <f t="shared" si="615"/>
        <v>4.5176024582682206E-7</v>
      </c>
      <c r="BO5004" s="130">
        <f t="shared" si="611"/>
        <v>4.5176024582682206E-7</v>
      </c>
      <c r="BP5004" s="122" t="str">
        <f t="shared" si="612"/>
        <v/>
      </c>
    </row>
    <row r="5005" spans="63:68" ht="20.100000000000001" customHeight="1" x14ac:dyDescent="0.25">
      <c r="BK5005" s="130"/>
      <c r="BL5005" s="130">
        <f t="shared" si="613"/>
        <v>28.63999999999789</v>
      </c>
      <c r="BM5005" s="147">
        <f t="shared" si="614"/>
        <v>1.682681079470034E-4</v>
      </c>
      <c r="BN5005" s="130">
        <f t="shared" si="615"/>
        <v>4.5056856758752617E-7</v>
      </c>
      <c r="BO5005" s="130">
        <f t="shared" si="611"/>
        <v>4.5056856758752617E-7</v>
      </c>
      <c r="BP5005" s="122" t="str">
        <f t="shared" si="612"/>
        <v/>
      </c>
    </row>
    <row r="5006" spans="63:68" ht="20.100000000000001" customHeight="1" x14ac:dyDescent="0.25">
      <c r="BK5006" s="130"/>
      <c r="BL5006" s="130">
        <f t="shared" si="613"/>
        <v>28.64639999999789</v>
      </c>
      <c r="BM5006" s="147">
        <f t="shared" si="614"/>
        <v>1.6781753937941587E-4</v>
      </c>
      <c r="BN5006" s="130">
        <f t="shared" si="615"/>
        <v>4.4937997673445262E-7</v>
      </c>
      <c r="BO5006" s="130">
        <f t="shared" si="611"/>
        <v>4.4937997673445262E-7</v>
      </c>
      <c r="BP5006" s="122" t="str">
        <f t="shared" si="612"/>
        <v/>
      </c>
    </row>
    <row r="5007" spans="63:68" ht="20.100000000000001" customHeight="1" x14ac:dyDescent="0.25">
      <c r="BK5007" s="130"/>
      <c r="BL5007" s="130">
        <f t="shared" si="613"/>
        <v>28.652799999997889</v>
      </c>
      <c r="BM5007" s="147">
        <f t="shared" si="614"/>
        <v>1.6736815940268142E-4</v>
      </c>
      <c r="BN5007" s="130">
        <f t="shared" si="615"/>
        <v>4.4819446544576034E-7</v>
      </c>
      <c r="BO5007" s="130">
        <f t="shared" si="611"/>
        <v>4.4819446544576034E-7</v>
      </c>
      <c r="BP5007" s="122" t="str">
        <f t="shared" si="612"/>
        <v/>
      </c>
    </row>
    <row r="5008" spans="63:68" ht="20.100000000000001" customHeight="1" x14ac:dyDescent="0.25">
      <c r="BK5008" s="130"/>
      <c r="BL5008" s="130">
        <f t="shared" si="613"/>
        <v>28.659199999997888</v>
      </c>
      <c r="BM5008" s="147">
        <f t="shared" si="614"/>
        <v>1.6691996493723566E-4</v>
      </c>
      <c r="BN5008" s="130">
        <f t="shared" si="615"/>
        <v>4.470120259167658E-7</v>
      </c>
      <c r="BO5008" s="130">
        <f t="shared" si="611"/>
        <v>4.470120259167658E-7</v>
      </c>
      <c r="BP5008" s="122" t="str">
        <f t="shared" si="612"/>
        <v/>
      </c>
    </row>
    <row r="5009" spans="63:68" ht="20.100000000000001" customHeight="1" x14ac:dyDescent="0.25">
      <c r="BK5009" s="130"/>
      <c r="BL5009" s="130">
        <f t="shared" si="613"/>
        <v>28.665599999997887</v>
      </c>
      <c r="BM5009" s="147">
        <f t="shared" si="614"/>
        <v>1.6647295291131889E-4</v>
      </c>
      <c r="BN5009" s="130">
        <f t="shared" si="615"/>
        <v>4.4583265036262634E-7</v>
      </c>
      <c r="BO5009" s="130">
        <f t="shared" si="611"/>
        <v>4.4583265036262634E-7</v>
      </c>
      <c r="BP5009" s="122" t="str">
        <f t="shared" si="612"/>
        <v/>
      </c>
    </row>
    <row r="5010" spans="63:68" ht="20.100000000000001" customHeight="1" x14ac:dyDescent="0.25">
      <c r="BK5010" s="130"/>
      <c r="BL5010" s="130">
        <f t="shared" si="613"/>
        <v>28.671999999997887</v>
      </c>
      <c r="BM5010" s="147">
        <f t="shared" si="614"/>
        <v>1.6602712026095626E-4</v>
      </c>
      <c r="BN5010" s="130">
        <f t="shared" si="615"/>
        <v>4.4465633101834021E-7</v>
      </c>
      <c r="BO5010" s="130">
        <f t="shared" ref="BO5010:BO5073" si="616">IF(BM5010&lt;(1-$BK$534),BN5010,"")</f>
        <v>4.4465633101834021E-7</v>
      </c>
      <c r="BP5010" s="122" t="str">
        <f t="shared" ref="BP5010:BP5073" si="617">IF(BM5010&lt;(1-$BK$540),BN5010,"")</f>
        <v/>
      </c>
    </row>
    <row r="5011" spans="63:68" ht="20.100000000000001" customHeight="1" x14ac:dyDescent="0.25">
      <c r="BK5011" s="130"/>
      <c r="BL5011" s="130">
        <f t="shared" ref="BL5011:BL5074" si="618">BL5010+$BO$526</f>
        <v>28.678399999997886</v>
      </c>
      <c r="BM5011" s="147">
        <f t="shared" ref="BM5011:BM5074" si="619">_xlfn.CHISQ.DIST.RT(BL5011,7)</f>
        <v>1.6558246392993792E-4</v>
      </c>
      <c r="BN5011" s="130">
        <f t="shared" ref="BN5011:BN5074" si="620">BM5011-BM5012</f>
        <v>4.4348306013725579E-7</v>
      </c>
      <c r="BO5011" s="130">
        <f t="shared" si="616"/>
        <v>4.4348306013725579E-7</v>
      </c>
      <c r="BP5011" s="122" t="str">
        <f t="shared" si="617"/>
        <v/>
      </c>
    </row>
    <row r="5012" spans="63:68" ht="20.100000000000001" customHeight="1" x14ac:dyDescent="0.25">
      <c r="BK5012" s="130"/>
      <c r="BL5012" s="130">
        <f t="shared" si="618"/>
        <v>28.684799999997885</v>
      </c>
      <c r="BM5012" s="147">
        <f t="shared" si="619"/>
        <v>1.6513898086980067E-4</v>
      </c>
      <c r="BN5012" s="130">
        <f t="shared" si="620"/>
        <v>4.4231282999231841E-7</v>
      </c>
      <c r="BO5012" s="130">
        <f t="shared" si="616"/>
        <v>4.4231282999231841E-7</v>
      </c>
      <c r="BP5012" s="122" t="str">
        <f t="shared" si="617"/>
        <v/>
      </c>
    </row>
    <row r="5013" spans="63:68" ht="20.100000000000001" customHeight="1" x14ac:dyDescent="0.25">
      <c r="BK5013" s="130"/>
      <c r="BL5013" s="130">
        <f t="shared" si="618"/>
        <v>28.691199999997885</v>
      </c>
      <c r="BM5013" s="147">
        <f t="shared" si="619"/>
        <v>1.6469666803980835E-4</v>
      </c>
      <c r="BN5013" s="130">
        <f t="shared" si="620"/>
        <v>4.4114563287504034E-7</v>
      </c>
      <c r="BO5013" s="130">
        <f t="shared" si="616"/>
        <v>4.4114563287504034E-7</v>
      </c>
      <c r="BP5013" s="122" t="str">
        <f t="shared" si="617"/>
        <v/>
      </c>
    </row>
    <row r="5014" spans="63:68" ht="20.100000000000001" customHeight="1" x14ac:dyDescent="0.25">
      <c r="BK5014" s="130"/>
      <c r="BL5014" s="130">
        <f t="shared" si="618"/>
        <v>28.697599999997884</v>
      </c>
      <c r="BM5014" s="147">
        <f t="shared" si="619"/>
        <v>1.6425552240693331E-4</v>
      </c>
      <c r="BN5014" s="130">
        <f t="shared" si="620"/>
        <v>4.3998146109696453E-7</v>
      </c>
      <c r="BO5014" s="130">
        <f t="shared" si="616"/>
        <v>4.3998146109696453E-7</v>
      </c>
      <c r="BP5014" s="122" t="str">
        <f t="shared" si="617"/>
        <v/>
      </c>
    </row>
    <row r="5015" spans="63:68" ht="20.100000000000001" customHeight="1" x14ac:dyDescent="0.25">
      <c r="BK5015" s="130"/>
      <c r="BL5015" s="130">
        <f t="shared" si="618"/>
        <v>28.703999999997883</v>
      </c>
      <c r="BM5015" s="147">
        <f t="shared" si="619"/>
        <v>1.6381554094583635E-4</v>
      </c>
      <c r="BN5015" s="130">
        <f t="shared" si="620"/>
        <v>4.3882030698646612E-7</v>
      </c>
      <c r="BO5015" s="130">
        <f t="shared" si="616"/>
        <v>4.3882030698646612E-7</v>
      </c>
      <c r="BP5015" s="122" t="str">
        <f t="shared" si="617"/>
        <v/>
      </c>
    </row>
    <row r="5016" spans="63:68" ht="20.100000000000001" customHeight="1" x14ac:dyDescent="0.25">
      <c r="BK5016" s="130"/>
      <c r="BL5016" s="130">
        <f t="shared" si="618"/>
        <v>28.710399999997883</v>
      </c>
      <c r="BM5016" s="147">
        <f t="shared" si="619"/>
        <v>1.6337672063884988E-4</v>
      </c>
      <c r="BN5016" s="130">
        <f t="shared" si="620"/>
        <v>4.3766216289355011E-7</v>
      </c>
      <c r="BO5016" s="130">
        <f t="shared" si="616"/>
        <v>4.3766216289355011E-7</v>
      </c>
      <c r="BP5016" s="122" t="str">
        <f t="shared" si="617"/>
        <v/>
      </c>
    </row>
    <row r="5017" spans="63:68" ht="20.100000000000001" customHeight="1" x14ac:dyDescent="0.25">
      <c r="BK5017" s="130"/>
      <c r="BL5017" s="130">
        <f t="shared" si="618"/>
        <v>28.716799999997882</v>
      </c>
      <c r="BM5017" s="147">
        <f t="shared" si="619"/>
        <v>1.6293905847595633E-4</v>
      </c>
      <c r="BN5017" s="130">
        <f t="shared" si="620"/>
        <v>4.3650702118480981E-7</v>
      </c>
      <c r="BO5017" s="130">
        <f t="shared" si="616"/>
        <v>4.3650702118480981E-7</v>
      </c>
      <c r="BP5017" s="122" t="str">
        <f t="shared" si="617"/>
        <v/>
      </c>
    </row>
    <row r="5018" spans="63:68" ht="20.100000000000001" customHeight="1" x14ac:dyDescent="0.25">
      <c r="BK5018" s="130"/>
      <c r="BL5018" s="130">
        <f t="shared" si="618"/>
        <v>28.723199999997881</v>
      </c>
      <c r="BM5018" s="147">
        <f t="shared" si="619"/>
        <v>1.6250255145477152E-4</v>
      </c>
      <c r="BN5018" s="130">
        <f t="shared" si="620"/>
        <v>4.3535487424662517E-7</v>
      </c>
      <c r="BO5018" s="130">
        <f t="shared" si="616"/>
        <v>4.3535487424662517E-7</v>
      </c>
      <c r="BP5018" s="122" t="str">
        <f t="shared" si="617"/>
        <v/>
      </c>
    </row>
    <row r="5019" spans="63:68" ht="20.100000000000001" customHeight="1" x14ac:dyDescent="0.25">
      <c r="BK5019" s="130"/>
      <c r="BL5019" s="130">
        <f t="shared" si="618"/>
        <v>28.72959999999788</v>
      </c>
      <c r="BM5019" s="147">
        <f t="shared" si="619"/>
        <v>1.6206719658052489E-4</v>
      </c>
      <c r="BN5019" s="130">
        <f t="shared" si="620"/>
        <v>4.3420571448532551E-7</v>
      </c>
      <c r="BO5019" s="130">
        <f t="shared" si="616"/>
        <v>4.3420571448532551E-7</v>
      </c>
      <c r="BP5019" s="122" t="str">
        <f t="shared" si="617"/>
        <v/>
      </c>
    </row>
    <row r="5020" spans="63:68" ht="20.100000000000001" customHeight="1" x14ac:dyDescent="0.25">
      <c r="BK5020" s="130"/>
      <c r="BL5020" s="130">
        <f t="shared" si="618"/>
        <v>28.73599999999788</v>
      </c>
      <c r="BM5020" s="147">
        <f t="shared" si="619"/>
        <v>1.6163299086603957E-4</v>
      </c>
      <c r="BN5020" s="130">
        <f t="shared" si="620"/>
        <v>4.3305953432269E-7</v>
      </c>
      <c r="BO5020" s="130">
        <f t="shared" si="616"/>
        <v>4.3305953432269E-7</v>
      </c>
      <c r="BP5020" s="122" t="str">
        <f t="shared" si="617"/>
        <v/>
      </c>
    </row>
    <row r="5021" spans="63:68" ht="20.100000000000001" customHeight="1" x14ac:dyDescent="0.25">
      <c r="BK5021" s="130"/>
      <c r="BL5021" s="130">
        <f t="shared" si="618"/>
        <v>28.742399999997879</v>
      </c>
      <c r="BM5021" s="147">
        <f t="shared" si="619"/>
        <v>1.6119993133171688E-4</v>
      </c>
      <c r="BN5021" s="130">
        <f t="shared" si="620"/>
        <v>4.3191632620323897E-7</v>
      </c>
      <c r="BO5021" s="130">
        <f t="shared" si="616"/>
        <v>4.3191632620323897E-7</v>
      </c>
      <c r="BP5021" s="122" t="str">
        <f t="shared" si="617"/>
        <v/>
      </c>
    </row>
    <row r="5022" spans="63:68" ht="20.100000000000001" customHeight="1" x14ac:dyDescent="0.25">
      <c r="BK5022" s="130"/>
      <c r="BL5022" s="130">
        <f t="shared" si="618"/>
        <v>28.748799999997878</v>
      </c>
      <c r="BM5022" s="147">
        <f t="shared" si="619"/>
        <v>1.6076801500551364E-4</v>
      </c>
      <c r="BN5022" s="130">
        <f t="shared" si="620"/>
        <v>4.3077608258640051E-7</v>
      </c>
      <c r="BO5022" s="130">
        <f t="shared" si="616"/>
        <v>4.3077608258640051E-7</v>
      </c>
      <c r="BP5022" s="122" t="str">
        <f t="shared" si="617"/>
        <v/>
      </c>
    </row>
    <row r="5023" spans="63:68" ht="20.100000000000001" customHeight="1" x14ac:dyDescent="0.25">
      <c r="BK5023" s="130"/>
      <c r="BL5023" s="130">
        <f t="shared" si="618"/>
        <v>28.755199999997878</v>
      </c>
      <c r="BM5023" s="147">
        <f t="shared" si="619"/>
        <v>1.6033723892292724E-4</v>
      </c>
      <c r="BN5023" s="130">
        <f t="shared" si="620"/>
        <v>4.2963879595334098E-7</v>
      </c>
      <c r="BO5023" s="130">
        <f t="shared" si="616"/>
        <v>4.2963879595334098E-7</v>
      </c>
      <c r="BP5023" s="122" t="str">
        <f t="shared" si="617"/>
        <v/>
      </c>
    </row>
    <row r="5024" spans="63:68" ht="20.100000000000001" customHeight="1" x14ac:dyDescent="0.25">
      <c r="BK5024" s="130"/>
      <c r="BL5024" s="130">
        <f t="shared" si="618"/>
        <v>28.761599999997877</v>
      </c>
      <c r="BM5024" s="147">
        <f t="shared" si="619"/>
        <v>1.599076001269739E-4</v>
      </c>
      <c r="BN5024" s="130">
        <f t="shared" si="620"/>
        <v>4.2850445880162529E-7</v>
      </c>
      <c r="BO5024" s="130">
        <f t="shared" si="616"/>
        <v>4.2850445880162529E-7</v>
      </c>
      <c r="BP5024" s="122" t="str">
        <f t="shared" si="617"/>
        <v/>
      </c>
    </row>
    <row r="5025" spans="63:68" ht="20.100000000000001" customHeight="1" x14ac:dyDescent="0.25">
      <c r="BK5025" s="130"/>
      <c r="BL5025" s="130">
        <f t="shared" si="618"/>
        <v>28.767999999997876</v>
      </c>
      <c r="BM5025" s="147">
        <f t="shared" si="619"/>
        <v>1.5947909566817227E-4</v>
      </c>
      <c r="BN5025" s="130">
        <f t="shared" si="620"/>
        <v>4.2737306364800873E-7</v>
      </c>
      <c r="BO5025" s="130">
        <f t="shared" si="616"/>
        <v>4.2737306364800873E-7</v>
      </c>
      <c r="BP5025" s="122" t="str">
        <f t="shared" si="617"/>
        <v/>
      </c>
    </row>
    <row r="5026" spans="63:68" ht="20.100000000000001" customHeight="1" x14ac:dyDescent="0.25">
      <c r="BK5026" s="130"/>
      <c r="BL5026" s="130">
        <f t="shared" si="618"/>
        <v>28.774399999997875</v>
      </c>
      <c r="BM5026" s="147">
        <f t="shared" si="619"/>
        <v>1.5905172260452426E-4</v>
      </c>
      <c r="BN5026" s="130">
        <f t="shared" si="620"/>
        <v>4.2624460302827434E-7</v>
      </c>
      <c r="BO5026" s="130">
        <f t="shared" si="616"/>
        <v>4.2624460302827434E-7</v>
      </c>
      <c r="BP5026" s="122" t="str">
        <f t="shared" si="617"/>
        <v/>
      </c>
    </row>
    <row r="5027" spans="63:68" ht="20.100000000000001" customHeight="1" x14ac:dyDescent="0.25">
      <c r="BK5027" s="130"/>
      <c r="BL5027" s="130">
        <f t="shared" si="618"/>
        <v>28.780799999997875</v>
      </c>
      <c r="BM5027" s="147">
        <f t="shared" si="619"/>
        <v>1.5862547800149599E-4</v>
      </c>
      <c r="BN5027" s="130">
        <f t="shared" si="620"/>
        <v>4.2511906949566081E-7</v>
      </c>
      <c r="BO5027" s="130">
        <f t="shared" si="616"/>
        <v>4.2511906949566081E-7</v>
      </c>
      <c r="BP5027" s="122" t="str">
        <f t="shared" si="617"/>
        <v/>
      </c>
    </row>
    <row r="5028" spans="63:68" ht="20.100000000000001" customHeight="1" x14ac:dyDescent="0.25">
      <c r="BK5028" s="130"/>
      <c r="BL5028" s="130">
        <f t="shared" si="618"/>
        <v>28.787199999997874</v>
      </c>
      <c r="BM5028" s="147">
        <f t="shared" si="619"/>
        <v>1.5820035893200033E-4</v>
      </c>
      <c r="BN5028" s="130">
        <f t="shared" si="620"/>
        <v>4.2399645562240748E-7</v>
      </c>
      <c r="BO5028" s="130">
        <f t="shared" si="616"/>
        <v>4.2399645562240748E-7</v>
      </c>
      <c r="BP5028" s="122" t="str">
        <f t="shared" si="617"/>
        <v/>
      </c>
    </row>
    <row r="5029" spans="63:68" ht="20.100000000000001" customHeight="1" x14ac:dyDescent="0.25">
      <c r="BK5029" s="130"/>
      <c r="BL5029" s="130">
        <f t="shared" si="618"/>
        <v>28.793599999997873</v>
      </c>
      <c r="BM5029" s="147">
        <f t="shared" si="619"/>
        <v>1.5777636247637792E-4</v>
      </c>
      <c r="BN5029" s="130">
        <f t="shared" si="620"/>
        <v>4.2287675399888696E-7</v>
      </c>
      <c r="BO5029" s="130">
        <f t="shared" si="616"/>
        <v>4.2287675399888696E-7</v>
      </c>
      <c r="BP5029" s="122" t="str">
        <f t="shared" si="617"/>
        <v/>
      </c>
    </row>
    <row r="5030" spans="63:68" ht="20.100000000000001" customHeight="1" x14ac:dyDescent="0.25">
      <c r="BK5030" s="130"/>
      <c r="BL5030" s="130">
        <f t="shared" si="618"/>
        <v>28.799999999997873</v>
      </c>
      <c r="BM5030" s="147">
        <f t="shared" si="619"/>
        <v>1.5735348572237903E-4</v>
      </c>
      <c r="BN5030" s="130">
        <f t="shared" si="620"/>
        <v>4.2175995723357806E-7</v>
      </c>
      <c r="BO5030" s="130">
        <f t="shared" si="616"/>
        <v>4.2175995723357806E-7</v>
      </c>
      <c r="BP5030" s="122" t="str">
        <f t="shared" si="617"/>
        <v/>
      </c>
    </row>
    <row r="5031" spans="63:68" ht="20.100000000000001" customHeight="1" x14ac:dyDescent="0.25">
      <c r="BK5031" s="130"/>
      <c r="BL5031" s="130">
        <f t="shared" si="618"/>
        <v>28.806399999997872</v>
      </c>
      <c r="BM5031" s="147">
        <f t="shared" si="619"/>
        <v>1.5693172576514546E-4</v>
      </c>
      <c r="BN5031" s="130">
        <f t="shared" si="620"/>
        <v>4.2064605795428547E-7</v>
      </c>
      <c r="BO5031" s="130">
        <f t="shared" si="616"/>
        <v>4.2064605795428547E-7</v>
      </c>
      <c r="BP5031" s="122" t="str">
        <f t="shared" si="617"/>
        <v/>
      </c>
    </row>
    <row r="5032" spans="63:68" ht="20.100000000000001" customHeight="1" x14ac:dyDescent="0.25">
      <c r="BK5032" s="130"/>
      <c r="BL5032" s="130">
        <f t="shared" si="618"/>
        <v>28.812799999997871</v>
      </c>
      <c r="BM5032" s="147">
        <f t="shared" si="619"/>
        <v>1.5651107970719117E-4</v>
      </c>
      <c r="BN5032" s="130">
        <f t="shared" si="620"/>
        <v>4.1953504880496849E-7</v>
      </c>
      <c r="BO5032" s="130">
        <f t="shared" si="616"/>
        <v>4.1953504880496849E-7</v>
      </c>
      <c r="BP5032" s="122" t="str">
        <f t="shared" si="617"/>
        <v/>
      </c>
    </row>
    <row r="5033" spans="63:68" ht="20.100000000000001" customHeight="1" x14ac:dyDescent="0.25">
      <c r="BK5033" s="130"/>
      <c r="BL5033" s="130">
        <f t="shared" si="618"/>
        <v>28.819199999997871</v>
      </c>
      <c r="BM5033" s="147">
        <f t="shared" si="619"/>
        <v>1.560915446583862E-4</v>
      </c>
      <c r="BN5033" s="130">
        <f t="shared" si="620"/>
        <v>4.184269224497526E-7</v>
      </c>
      <c r="BO5033" s="130">
        <f t="shared" si="616"/>
        <v>4.184269224497526E-7</v>
      </c>
      <c r="BP5033" s="122" t="str">
        <f t="shared" si="617"/>
        <v/>
      </c>
    </row>
    <row r="5034" spans="63:68" ht="20.100000000000001" customHeight="1" x14ac:dyDescent="0.25">
      <c r="BK5034" s="130"/>
      <c r="BL5034" s="130">
        <f t="shared" si="618"/>
        <v>28.82559999999787</v>
      </c>
      <c r="BM5034" s="147">
        <f t="shared" si="619"/>
        <v>1.5567311773593645E-4</v>
      </c>
      <c r="BN5034" s="130">
        <f t="shared" si="620"/>
        <v>4.1732167156970394E-7</v>
      </c>
      <c r="BO5034" s="130">
        <f t="shared" si="616"/>
        <v>4.1732167156970394E-7</v>
      </c>
      <c r="BP5034" s="122" t="str">
        <f t="shared" si="617"/>
        <v/>
      </c>
    </row>
    <row r="5035" spans="63:68" ht="20.100000000000001" customHeight="1" x14ac:dyDescent="0.25">
      <c r="BK5035" s="130"/>
      <c r="BL5035" s="130">
        <f t="shared" si="618"/>
        <v>28.831999999997869</v>
      </c>
      <c r="BM5035" s="147">
        <f t="shared" si="619"/>
        <v>1.5525579606436675E-4</v>
      </c>
      <c r="BN5035" s="130">
        <f t="shared" si="620"/>
        <v>4.1621928886434716E-7</v>
      </c>
      <c r="BO5035" s="130">
        <f t="shared" si="616"/>
        <v>4.1621928886434716E-7</v>
      </c>
      <c r="BP5035" s="122" t="str">
        <f t="shared" si="617"/>
        <v/>
      </c>
    </row>
    <row r="5036" spans="63:68" ht="20.100000000000001" customHeight="1" x14ac:dyDescent="0.25">
      <c r="BK5036" s="130"/>
      <c r="BL5036" s="130">
        <f t="shared" si="618"/>
        <v>28.838399999997868</v>
      </c>
      <c r="BM5036" s="147">
        <f t="shared" si="619"/>
        <v>1.548395767755024E-4</v>
      </c>
      <c r="BN5036" s="130">
        <f t="shared" si="620"/>
        <v>4.1511976705147576E-7</v>
      </c>
      <c r="BO5036" s="130">
        <f t="shared" si="616"/>
        <v>4.1511976705147576E-7</v>
      </c>
      <c r="BP5036" s="122" t="str">
        <f t="shared" si="617"/>
        <v/>
      </c>
    </row>
    <row r="5037" spans="63:68" ht="20.100000000000001" customHeight="1" x14ac:dyDescent="0.25">
      <c r="BK5037" s="130"/>
      <c r="BL5037" s="130">
        <f t="shared" si="618"/>
        <v>28.844799999997868</v>
      </c>
      <c r="BM5037" s="147">
        <f t="shared" si="619"/>
        <v>1.5442445700845092E-4</v>
      </c>
      <c r="BN5037" s="130">
        <f t="shared" si="620"/>
        <v>4.1402309886612201E-7</v>
      </c>
      <c r="BO5037" s="130">
        <f t="shared" si="616"/>
        <v>4.1402309886612201E-7</v>
      </c>
      <c r="BP5037" s="122" t="str">
        <f t="shared" si="617"/>
        <v/>
      </c>
    </row>
    <row r="5038" spans="63:68" ht="20.100000000000001" customHeight="1" x14ac:dyDescent="0.25">
      <c r="BK5038" s="130"/>
      <c r="BL5038" s="130">
        <f t="shared" si="618"/>
        <v>28.851199999997867</v>
      </c>
      <c r="BM5038" s="147">
        <f t="shared" si="619"/>
        <v>1.540104339095848E-4</v>
      </c>
      <c r="BN5038" s="130">
        <f t="shared" si="620"/>
        <v>4.1292927706221044E-7</v>
      </c>
      <c r="BO5038" s="130">
        <f t="shared" si="616"/>
        <v>4.1292927706221044E-7</v>
      </c>
      <c r="BP5038" s="122" t="str">
        <f t="shared" si="617"/>
        <v/>
      </c>
    </row>
    <row r="5039" spans="63:68" ht="20.100000000000001" customHeight="1" x14ac:dyDescent="0.25">
      <c r="BK5039" s="130"/>
      <c r="BL5039" s="130">
        <f t="shared" si="618"/>
        <v>28.857599999997866</v>
      </c>
      <c r="BM5039" s="147">
        <f t="shared" si="619"/>
        <v>1.5359750463252259E-4</v>
      </c>
      <c r="BN5039" s="130">
        <f t="shared" si="620"/>
        <v>4.1183829441071465E-7</v>
      </c>
      <c r="BO5039" s="130">
        <f t="shared" si="616"/>
        <v>4.1183829441071465E-7</v>
      </c>
      <c r="BP5039" s="122" t="str">
        <f t="shared" si="617"/>
        <v/>
      </c>
    </row>
    <row r="5040" spans="63:68" ht="20.100000000000001" customHeight="1" x14ac:dyDescent="0.25">
      <c r="BK5040" s="130"/>
      <c r="BL5040" s="130">
        <f t="shared" si="618"/>
        <v>28.863999999997866</v>
      </c>
      <c r="BM5040" s="147">
        <f t="shared" si="619"/>
        <v>1.5318566633811188E-4</v>
      </c>
      <c r="BN5040" s="130">
        <f t="shared" si="620"/>
        <v>4.1075014370090413E-7</v>
      </c>
      <c r="BO5040" s="130">
        <f t="shared" si="616"/>
        <v>4.1075014370090413E-7</v>
      </c>
      <c r="BP5040" s="122" t="str">
        <f t="shared" si="617"/>
        <v/>
      </c>
    </row>
    <row r="5041" spans="63:68" ht="20.100000000000001" customHeight="1" x14ac:dyDescent="0.25">
      <c r="BK5041" s="130"/>
      <c r="BL5041" s="130">
        <f t="shared" si="618"/>
        <v>28.870399999997865</v>
      </c>
      <c r="BM5041" s="147">
        <f t="shared" si="619"/>
        <v>1.5277491619441097E-4</v>
      </c>
      <c r="BN5041" s="130">
        <f t="shared" si="620"/>
        <v>4.0966481774037142E-7</v>
      </c>
      <c r="BO5041" s="130">
        <f t="shared" si="616"/>
        <v>4.0966481774037142E-7</v>
      </c>
      <c r="BP5041" s="122" t="str">
        <f t="shared" si="617"/>
        <v/>
      </c>
    </row>
    <row r="5042" spans="63:68" ht="20.100000000000001" customHeight="1" x14ac:dyDescent="0.25">
      <c r="BK5042" s="130"/>
      <c r="BL5042" s="130">
        <f t="shared" si="618"/>
        <v>28.876799999997864</v>
      </c>
      <c r="BM5042" s="147">
        <f t="shared" si="619"/>
        <v>1.523652513766706E-4</v>
      </c>
      <c r="BN5042" s="130">
        <f t="shared" si="620"/>
        <v>4.0858230935302627E-7</v>
      </c>
      <c r="BO5042" s="130">
        <f t="shared" si="616"/>
        <v>4.0858230935302627E-7</v>
      </c>
      <c r="BP5042" s="122" t="str">
        <f t="shared" si="617"/>
        <v/>
      </c>
    </row>
    <row r="5043" spans="63:68" ht="20.100000000000001" customHeight="1" x14ac:dyDescent="0.25">
      <c r="BK5043" s="130"/>
      <c r="BL5043" s="130">
        <f t="shared" si="618"/>
        <v>28.883199999997863</v>
      </c>
      <c r="BM5043" s="147">
        <f t="shared" si="619"/>
        <v>1.5195666906731757E-4</v>
      </c>
      <c r="BN5043" s="130">
        <f t="shared" si="620"/>
        <v>4.075026113818062E-7</v>
      </c>
      <c r="BO5043" s="130">
        <f t="shared" si="616"/>
        <v>4.075026113818062E-7</v>
      </c>
      <c r="BP5043" s="122" t="str">
        <f t="shared" si="617"/>
        <v/>
      </c>
    </row>
    <row r="5044" spans="63:68" ht="20.100000000000001" customHeight="1" x14ac:dyDescent="0.25">
      <c r="BK5044" s="130"/>
      <c r="BL5044" s="130">
        <f t="shared" si="618"/>
        <v>28.889599999997863</v>
      </c>
      <c r="BM5044" s="147">
        <f t="shared" si="619"/>
        <v>1.5154916645593577E-4</v>
      </c>
      <c r="BN5044" s="130">
        <f t="shared" si="620"/>
        <v>4.064257166871857E-7</v>
      </c>
      <c r="BO5044" s="130">
        <f t="shared" si="616"/>
        <v>4.064257166871857E-7</v>
      </c>
      <c r="BP5044" s="122" t="str">
        <f t="shared" si="617"/>
        <v/>
      </c>
    </row>
    <row r="5045" spans="63:68" ht="20.100000000000001" customHeight="1" x14ac:dyDescent="0.25">
      <c r="BK5045" s="130"/>
      <c r="BL5045" s="130">
        <f t="shared" si="618"/>
        <v>28.895999999997862</v>
      </c>
      <c r="BM5045" s="147">
        <f t="shared" si="619"/>
        <v>1.5114274073924858E-4</v>
      </c>
      <c r="BN5045" s="130">
        <f t="shared" si="620"/>
        <v>4.0535161814687806E-7</v>
      </c>
      <c r="BO5045" s="130">
        <f t="shared" si="616"/>
        <v>4.0535161814687806E-7</v>
      </c>
      <c r="BP5045" s="122" t="str">
        <f t="shared" si="617"/>
        <v/>
      </c>
    </row>
    <row r="5046" spans="63:68" ht="20.100000000000001" customHeight="1" x14ac:dyDescent="0.25">
      <c r="BK5046" s="130"/>
      <c r="BL5046" s="130">
        <f t="shared" si="618"/>
        <v>28.902399999997861</v>
      </c>
      <c r="BM5046" s="147">
        <f t="shared" si="619"/>
        <v>1.507373891211017E-4</v>
      </c>
      <c r="BN5046" s="130">
        <f t="shared" si="620"/>
        <v>4.0428030865564566E-7</v>
      </c>
      <c r="BO5046" s="130">
        <f t="shared" si="616"/>
        <v>4.0428030865564566E-7</v>
      </c>
      <c r="BP5046" s="122" t="str">
        <f t="shared" si="617"/>
        <v/>
      </c>
    </row>
    <row r="5047" spans="63:68" ht="20.100000000000001" customHeight="1" x14ac:dyDescent="0.25">
      <c r="BK5047" s="130"/>
      <c r="BL5047" s="130">
        <f t="shared" si="618"/>
        <v>28.908799999997861</v>
      </c>
      <c r="BM5047" s="147">
        <f t="shared" si="619"/>
        <v>1.5033310881244606E-4</v>
      </c>
      <c r="BN5047" s="130">
        <f t="shared" si="620"/>
        <v>4.0321178112787495E-7</v>
      </c>
      <c r="BO5047" s="130">
        <f t="shared" si="616"/>
        <v>4.0321178112787495E-7</v>
      </c>
      <c r="BP5047" s="122" t="str">
        <f t="shared" si="617"/>
        <v/>
      </c>
    </row>
    <row r="5048" spans="63:68" ht="20.100000000000001" customHeight="1" x14ac:dyDescent="0.25">
      <c r="BK5048" s="130"/>
      <c r="BL5048" s="130">
        <f t="shared" si="618"/>
        <v>28.91519999999786</v>
      </c>
      <c r="BM5048" s="147">
        <f t="shared" si="619"/>
        <v>1.4992989703131818E-4</v>
      </c>
      <c r="BN5048" s="130">
        <f t="shared" si="620"/>
        <v>4.0214602849302276E-7</v>
      </c>
      <c r="BO5048" s="130">
        <f t="shared" si="616"/>
        <v>4.0214602849302276E-7</v>
      </c>
      <c r="BP5048" s="122" t="str">
        <f t="shared" si="617"/>
        <v/>
      </c>
    </row>
    <row r="5049" spans="63:68" ht="20.100000000000001" customHeight="1" x14ac:dyDescent="0.25">
      <c r="BK5049" s="130"/>
      <c r="BL5049" s="130">
        <f t="shared" si="618"/>
        <v>28.921599999997859</v>
      </c>
      <c r="BM5049" s="147">
        <f t="shared" si="619"/>
        <v>1.4952775100282516E-4</v>
      </c>
      <c r="BN5049" s="130">
        <f t="shared" si="620"/>
        <v>4.0108304369943816E-7</v>
      </c>
      <c r="BO5049" s="130">
        <f t="shared" si="616"/>
        <v>4.0108304369943816E-7</v>
      </c>
      <c r="BP5049" s="122" t="str">
        <f t="shared" si="617"/>
        <v/>
      </c>
    </row>
    <row r="5050" spans="63:68" ht="20.100000000000001" customHeight="1" x14ac:dyDescent="0.25">
      <c r="BK5050" s="130"/>
      <c r="BL5050" s="130">
        <f t="shared" si="618"/>
        <v>28.927999999997859</v>
      </c>
      <c r="BM5050" s="147">
        <f t="shared" si="619"/>
        <v>1.4912666795912572E-4</v>
      </c>
      <c r="BN5050" s="130">
        <f t="shared" si="620"/>
        <v>4.0002281971279036E-7</v>
      </c>
      <c r="BO5050" s="130">
        <f t="shared" si="616"/>
        <v>4.0002281971279036E-7</v>
      </c>
      <c r="BP5050" s="122" t="str">
        <f t="shared" si="617"/>
        <v/>
      </c>
    </row>
    <row r="5051" spans="63:68" ht="20.100000000000001" customHeight="1" x14ac:dyDescent="0.25">
      <c r="BK5051" s="130"/>
      <c r="BL5051" s="130">
        <f t="shared" si="618"/>
        <v>28.934399999997858</v>
      </c>
      <c r="BM5051" s="147">
        <f t="shared" si="619"/>
        <v>1.4872664513941293E-4</v>
      </c>
      <c r="BN5051" s="130">
        <f t="shared" si="620"/>
        <v>3.9896534951585185E-7</v>
      </c>
      <c r="BO5051" s="130">
        <f t="shared" si="616"/>
        <v>3.9896534951585185E-7</v>
      </c>
      <c r="BP5051" s="122" t="str">
        <f t="shared" si="617"/>
        <v/>
      </c>
    </row>
    <row r="5052" spans="63:68" ht="20.100000000000001" customHeight="1" x14ac:dyDescent="0.25">
      <c r="BK5052" s="130"/>
      <c r="BL5052" s="130">
        <f t="shared" si="618"/>
        <v>28.940799999997857</v>
      </c>
      <c r="BM5052" s="147">
        <f t="shared" si="619"/>
        <v>1.4832767978989708E-4</v>
      </c>
      <c r="BN5052" s="130">
        <f t="shared" si="620"/>
        <v>3.9791062610847129E-7</v>
      </c>
      <c r="BO5052" s="130">
        <f t="shared" si="616"/>
        <v>3.9791062610847129E-7</v>
      </c>
      <c r="BP5052" s="122" t="str">
        <f t="shared" si="617"/>
        <v/>
      </c>
    </row>
    <row r="5053" spans="63:68" ht="20.100000000000001" customHeight="1" x14ac:dyDescent="0.25">
      <c r="BK5053" s="130"/>
      <c r="BL5053" s="130">
        <f t="shared" si="618"/>
        <v>28.947199999997856</v>
      </c>
      <c r="BM5053" s="147">
        <f t="shared" si="619"/>
        <v>1.4792976916378861E-4</v>
      </c>
      <c r="BN5053" s="130">
        <f t="shared" si="620"/>
        <v>3.9685864250838671E-7</v>
      </c>
      <c r="BO5053" s="130">
        <f t="shared" si="616"/>
        <v>3.9685864250838671E-7</v>
      </c>
      <c r="BP5053" s="122" t="str">
        <f t="shared" si="617"/>
        <v/>
      </c>
    </row>
    <row r="5054" spans="63:68" ht="20.100000000000001" customHeight="1" x14ac:dyDescent="0.25">
      <c r="BK5054" s="130"/>
      <c r="BL5054" s="130">
        <f t="shared" si="618"/>
        <v>28.953599999997856</v>
      </c>
      <c r="BM5054" s="147">
        <f t="shared" si="619"/>
        <v>1.4753291052128022E-4</v>
      </c>
      <c r="BN5054" s="130">
        <f t="shared" si="620"/>
        <v>3.9580939175108991E-7</v>
      </c>
      <c r="BO5054" s="130">
        <f t="shared" si="616"/>
        <v>3.9580939175108991E-7</v>
      </c>
      <c r="BP5054" s="122" t="str">
        <f t="shared" si="617"/>
        <v/>
      </c>
    </row>
    <row r="5055" spans="63:68" ht="20.100000000000001" customHeight="1" x14ac:dyDescent="0.25">
      <c r="BK5055" s="130"/>
      <c r="BL5055" s="130">
        <f t="shared" si="618"/>
        <v>28.959999999997855</v>
      </c>
      <c r="BM5055" s="147">
        <f t="shared" si="619"/>
        <v>1.4713710112952913E-4</v>
      </c>
      <c r="BN5055" s="130">
        <f t="shared" si="620"/>
        <v>3.9476286688749549E-7</v>
      </c>
      <c r="BO5055" s="130">
        <f t="shared" si="616"/>
        <v>3.9476286688749549E-7</v>
      </c>
      <c r="BP5055" s="122" t="str">
        <f t="shared" si="617"/>
        <v/>
      </c>
    </row>
    <row r="5056" spans="63:68" ht="20.100000000000001" customHeight="1" x14ac:dyDescent="0.25">
      <c r="BK5056" s="130"/>
      <c r="BL5056" s="130">
        <f t="shared" si="618"/>
        <v>28.966399999997854</v>
      </c>
      <c r="BM5056" s="147">
        <f t="shared" si="619"/>
        <v>1.4674233826264164E-4</v>
      </c>
      <c r="BN5056" s="130">
        <f t="shared" si="620"/>
        <v>3.9371906098768132E-7</v>
      </c>
      <c r="BO5056" s="130">
        <f t="shared" si="616"/>
        <v>3.9371906098768132E-7</v>
      </c>
      <c r="BP5056" s="122" t="str">
        <f t="shared" si="617"/>
        <v/>
      </c>
    </row>
    <row r="5057" spans="63:68" ht="20.100000000000001" customHeight="1" x14ac:dyDescent="0.25">
      <c r="BK5057" s="130"/>
      <c r="BL5057" s="130">
        <f t="shared" si="618"/>
        <v>28.972799999997854</v>
      </c>
      <c r="BM5057" s="147">
        <f t="shared" si="619"/>
        <v>1.4634861920165396E-4</v>
      </c>
      <c r="BN5057" s="130">
        <f t="shared" si="620"/>
        <v>3.926779671373649E-7</v>
      </c>
      <c r="BO5057" s="130">
        <f t="shared" si="616"/>
        <v>3.926779671373649E-7</v>
      </c>
      <c r="BP5057" s="122" t="str">
        <f t="shared" si="617"/>
        <v/>
      </c>
    </row>
    <row r="5058" spans="63:68" ht="20.100000000000001" customHeight="1" x14ac:dyDescent="0.25">
      <c r="BK5058" s="130"/>
      <c r="BL5058" s="130">
        <f t="shared" si="618"/>
        <v>28.979199999997853</v>
      </c>
      <c r="BM5058" s="147">
        <f t="shared" si="619"/>
        <v>1.4595594123451659E-4</v>
      </c>
      <c r="BN5058" s="130">
        <f t="shared" si="620"/>
        <v>3.9163957844061382E-7</v>
      </c>
      <c r="BO5058" s="130">
        <f t="shared" si="616"/>
        <v>3.9163957844061382E-7</v>
      </c>
      <c r="BP5058" s="122" t="str">
        <f t="shared" si="617"/>
        <v/>
      </c>
    </row>
    <row r="5059" spans="63:68" ht="20.100000000000001" customHeight="1" x14ac:dyDescent="0.25">
      <c r="BK5059" s="130"/>
      <c r="BL5059" s="130">
        <f t="shared" si="618"/>
        <v>28.985599999997852</v>
      </c>
      <c r="BM5059" s="147">
        <f t="shared" si="619"/>
        <v>1.4556430165607598E-4</v>
      </c>
      <c r="BN5059" s="130">
        <f t="shared" si="620"/>
        <v>3.9060388801762319E-7</v>
      </c>
      <c r="BO5059" s="130">
        <f t="shared" si="616"/>
        <v>3.9060388801762319E-7</v>
      </c>
      <c r="BP5059" s="122" t="str">
        <f t="shared" si="617"/>
        <v/>
      </c>
    </row>
    <row r="5060" spans="63:68" ht="20.100000000000001" customHeight="1" x14ac:dyDescent="0.25">
      <c r="BK5060" s="130"/>
      <c r="BL5060" s="130">
        <f t="shared" si="618"/>
        <v>28.991999999997851</v>
      </c>
      <c r="BM5060" s="147">
        <f t="shared" si="619"/>
        <v>1.4517369776805835E-4</v>
      </c>
      <c r="BN5060" s="130">
        <f t="shared" si="620"/>
        <v>3.8957088900593538E-7</v>
      </c>
      <c r="BO5060" s="130">
        <f t="shared" si="616"/>
        <v>3.8957088900593538E-7</v>
      </c>
      <c r="BP5060" s="122" t="str">
        <f t="shared" si="617"/>
        <v/>
      </c>
    </row>
    <row r="5061" spans="63:68" ht="20.100000000000001" customHeight="1" x14ac:dyDescent="0.25">
      <c r="BK5061" s="130"/>
      <c r="BL5061" s="130">
        <f t="shared" si="618"/>
        <v>28.998399999997851</v>
      </c>
      <c r="BM5061" s="147">
        <f t="shared" si="619"/>
        <v>1.4478412687905242E-4</v>
      </c>
      <c r="BN5061" s="130">
        <f t="shared" si="620"/>
        <v>3.8854057456030443E-7</v>
      </c>
      <c r="BO5061" s="130">
        <f t="shared" si="616"/>
        <v>3.8854057456030443E-7</v>
      </c>
      <c r="BP5061" s="122" t="str">
        <f t="shared" si="617"/>
        <v/>
      </c>
    </row>
    <row r="5062" spans="63:68" ht="20.100000000000001" customHeight="1" x14ac:dyDescent="0.25">
      <c r="BK5062" s="130"/>
      <c r="BL5062" s="130">
        <f t="shared" si="618"/>
        <v>29.00479999999785</v>
      </c>
      <c r="BM5062" s="147">
        <f t="shared" si="619"/>
        <v>1.4439558630449211E-4</v>
      </c>
      <c r="BN5062" s="130">
        <f t="shared" si="620"/>
        <v>3.8751293785223534E-7</v>
      </c>
      <c r="BO5062" s="130">
        <f t="shared" si="616"/>
        <v>3.8751293785223534E-7</v>
      </c>
      <c r="BP5062" s="122" t="str">
        <f t="shared" si="617"/>
        <v/>
      </c>
    </row>
    <row r="5063" spans="63:68" ht="20.100000000000001" customHeight="1" x14ac:dyDescent="0.25">
      <c r="BK5063" s="130"/>
      <c r="BL5063" s="130">
        <f t="shared" si="618"/>
        <v>29.011199999997849</v>
      </c>
      <c r="BM5063" s="147">
        <f t="shared" si="619"/>
        <v>1.4400807336663988E-4</v>
      </c>
      <c r="BN5063" s="130">
        <f t="shared" si="620"/>
        <v>3.8648797206984847E-7</v>
      </c>
      <c r="BO5063" s="130">
        <f t="shared" si="616"/>
        <v>3.8648797206984847E-7</v>
      </c>
      <c r="BP5063" s="122" t="str">
        <f t="shared" si="617"/>
        <v/>
      </c>
    </row>
    <row r="5064" spans="63:68" ht="20.100000000000001" customHeight="1" x14ac:dyDescent="0.25">
      <c r="BK5064" s="130"/>
      <c r="BL5064" s="130">
        <f t="shared" si="618"/>
        <v>29.017599999997849</v>
      </c>
      <c r="BM5064" s="147">
        <f t="shared" si="619"/>
        <v>1.4362158539457003E-4</v>
      </c>
      <c r="BN5064" s="130">
        <f t="shared" si="620"/>
        <v>3.8546567041863856E-7</v>
      </c>
      <c r="BO5064" s="130">
        <f t="shared" si="616"/>
        <v>3.8546567041863856E-7</v>
      </c>
      <c r="BP5064" s="122" t="str">
        <f t="shared" si="617"/>
        <v/>
      </c>
    </row>
    <row r="5065" spans="63:68" ht="20.100000000000001" customHeight="1" x14ac:dyDescent="0.25">
      <c r="BK5065" s="130"/>
      <c r="BL5065" s="130">
        <f t="shared" si="618"/>
        <v>29.023999999997848</v>
      </c>
      <c r="BM5065" s="147">
        <f t="shared" si="619"/>
        <v>1.4323611972415139E-4</v>
      </c>
      <c r="BN5065" s="130">
        <f t="shared" si="620"/>
        <v>3.8444602612060729E-7</v>
      </c>
      <c r="BO5065" s="130">
        <f t="shared" si="616"/>
        <v>3.8444602612060729E-7</v>
      </c>
      <c r="BP5065" s="122" t="str">
        <f t="shared" si="617"/>
        <v/>
      </c>
    </row>
    <row r="5066" spans="63:68" ht="20.100000000000001" customHeight="1" x14ac:dyDescent="0.25">
      <c r="BK5066" s="130"/>
      <c r="BL5066" s="130">
        <f t="shared" si="618"/>
        <v>29.030399999997847</v>
      </c>
      <c r="BM5066" s="147">
        <f t="shared" si="619"/>
        <v>1.4285167369803078E-4</v>
      </c>
      <c r="BN5066" s="130">
        <f t="shared" si="620"/>
        <v>3.8342903241488677E-7</v>
      </c>
      <c r="BO5066" s="130">
        <f t="shared" si="616"/>
        <v>3.8342903241488677E-7</v>
      </c>
      <c r="BP5066" s="122" t="str">
        <f t="shared" si="617"/>
        <v/>
      </c>
    </row>
    <row r="5067" spans="63:68" ht="20.100000000000001" customHeight="1" x14ac:dyDescent="0.25">
      <c r="BK5067" s="130"/>
      <c r="BL5067" s="130">
        <f t="shared" si="618"/>
        <v>29.036799999997847</v>
      </c>
      <c r="BM5067" s="147">
        <f t="shared" si="619"/>
        <v>1.424682446656159E-4</v>
      </c>
      <c r="BN5067" s="130">
        <f t="shared" si="620"/>
        <v>3.8241468255668237E-7</v>
      </c>
      <c r="BO5067" s="130">
        <f t="shared" si="616"/>
        <v>3.8241468255668237E-7</v>
      </c>
      <c r="BP5067" s="122" t="str">
        <f t="shared" si="617"/>
        <v/>
      </c>
    </row>
    <row r="5068" spans="63:68" ht="20.100000000000001" customHeight="1" x14ac:dyDescent="0.25">
      <c r="BK5068" s="130"/>
      <c r="BL5068" s="130">
        <f t="shared" si="618"/>
        <v>29.043199999997846</v>
      </c>
      <c r="BM5068" s="147">
        <f t="shared" si="619"/>
        <v>1.4208582998305922E-4</v>
      </c>
      <c r="BN5068" s="130">
        <f t="shared" si="620"/>
        <v>3.8140296981830279E-7</v>
      </c>
      <c r="BO5068" s="130">
        <f t="shared" si="616"/>
        <v>3.8140296981830279E-7</v>
      </c>
      <c r="BP5068" s="122" t="str">
        <f t="shared" si="617"/>
        <v/>
      </c>
    </row>
    <row r="5069" spans="63:68" ht="20.100000000000001" customHeight="1" x14ac:dyDescent="0.25">
      <c r="BK5069" s="130"/>
      <c r="BL5069" s="130">
        <f t="shared" si="618"/>
        <v>29.049599999997845</v>
      </c>
      <c r="BM5069" s="147">
        <f t="shared" si="619"/>
        <v>1.4170442701324091E-4</v>
      </c>
      <c r="BN5069" s="130">
        <f t="shared" si="620"/>
        <v>3.8039388748943104E-7</v>
      </c>
      <c r="BO5069" s="130">
        <f t="shared" si="616"/>
        <v>3.8039388748943104E-7</v>
      </c>
      <c r="BP5069" s="122" t="str">
        <f t="shared" si="617"/>
        <v/>
      </c>
    </row>
    <row r="5070" spans="63:68" ht="20.100000000000001" customHeight="1" x14ac:dyDescent="0.25">
      <c r="BK5070" s="130"/>
      <c r="BL5070" s="130">
        <f t="shared" si="618"/>
        <v>29.055999999997844</v>
      </c>
      <c r="BM5070" s="147">
        <f t="shared" si="619"/>
        <v>1.4132403312575148E-4</v>
      </c>
      <c r="BN5070" s="130">
        <f t="shared" si="620"/>
        <v>3.7938742887473923E-7</v>
      </c>
      <c r="BO5070" s="130">
        <f t="shared" si="616"/>
        <v>3.7938742887473923E-7</v>
      </c>
      <c r="BP5070" s="122" t="str">
        <f t="shared" si="617"/>
        <v/>
      </c>
    </row>
    <row r="5071" spans="63:68" ht="20.100000000000001" customHeight="1" x14ac:dyDescent="0.25">
      <c r="BK5071" s="130"/>
      <c r="BL5071" s="130">
        <f t="shared" si="618"/>
        <v>29.062399999997844</v>
      </c>
      <c r="BM5071" s="147">
        <f t="shared" si="619"/>
        <v>1.4094464569687674E-4</v>
      </c>
      <c r="BN5071" s="130">
        <f t="shared" si="620"/>
        <v>3.7838358729673461E-7</v>
      </c>
      <c r="BO5071" s="130">
        <f t="shared" si="616"/>
        <v>3.7838358729673461E-7</v>
      </c>
      <c r="BP5071" s="122" t="str">
        <f t="shared" si="617"/>
        <v/>
      </c>
    </row>
    <row r="5072" spans="63:68" ht="20.100000000000001" customHeight="1" x14ac:dyDescent="0.25">
      <c r="BK5072" s="130"/>
      <c r="BL5072" s="130">
        <f t="shared" si="618"/>
        <v>29.068799999997843</v>
      </c>
      <c r="BM5072" s="147">
        <f t="shared" si="619"/>
        <v>1.4056626210958001E-4</v>
      </c>
      <c r="BN5072" s="130">
        <f t="shared" si="620"/>
        <v>3.7738235609494639E-7</v>
      </c>
      <c r="BO5072" s="130">
        <f t="shared" si="616"/>
        <v>3.7738235609494639E-7</v>
      </c>
      <c r="BP5072" s="122" t="str">
        <f t="shared" si="617"/>
        <v/>
      </c>
    </row>
    <row r="5073" spans="63:68" ht="20.100000000000001" customHeight="1" x14ac:dyDescent="0.25">
      <c r="BK5073" s="130"/>
      <c r="BL5073" s="130">
        <f t="shared" si="618"/>
        <v>29.075199999997842</v>
      </c>
      <c r="BM5073" s="147">
        <f t="shared" si="619"/>
        <v>1.4018887975348506E-4</v>
      </c>
      <c r="BN5073" s="130">
        <f t="shared" si="620"/>
        <v>3.7638372862321525E-7</v>
      </c>
      <c r="BO5073" s="130">
        <f t="shared" si="616"/>
        <v>3.7638372862321525E-7</v>
      </c>
      <c r="BP5073" s="122" t="str">
        <f t="shared" si="617"/>
        <v/>
      </c>
    </row>
    <row r="5074" spans="63:68" ht="20.100000000000001" customHeight="1" x14ac:dyDescent="0.25">
      <c r="BK5074" s="130"/>
      <c r="BL5074" s="130">
        <f t="shared" si="618"/>
        <v>29.081599999997842</v>
      </c>
      <c r="BM5074" s="147">
        <f t="shared" si="619"/>
        <v>1.3981249602486185E-4</v>
      </c>
      <c r="BN5074" s="130">
        <f t="shared" si="620"/>
        <v>3.7538769825408436E-7</v>
      </c>
      <c r="BO5074" s="130">
        <f t="shared" ref="BO5074:BO5137" si="621">IF(BM5074&lt;(1-$BK$534),BN5074,"")</f>
        <v>3.7538769825408436E-7</v>
      </c>
      <c r="BP5074" s="122" t="str">
        <f t="shared" ref="BP5074:BP5137" si="622">IF(BM5074&lt;(1-$BK$540),BN5074,"")</f>
        <v/>
      </c>
    </row>
    <row r="5075" spans="63:68" ht="20.100000000000001" customHeight="1" x14ac:dyDescent="0.25">
      <c r="BK5075" s="130"/>
      <c r="BL5075" s="130">
        <f t="shared" ref="BL5075:BL5138" si="623">BL5074+$BO$526</f>
        <v>29.087999999997841</v>
      </c>
      <c r="BM5075" s="147">
        <f t="shared" ref="BM5075:BM5138" si="624">_xlfn.CHISQ.DIST.RT(BL5075,7)</f>
        <v>1.3943710832660776E-4</v>
      </c>
      <c r="BN5075" s="130">
        <f t="shared" ref="BN5075:BN5138" si="625">BM5075-BM5076</f>
        <v>3.7439425837592624E-7</v>
      </c>
      <c r="BO5075" s="130">
        <f t="shared" si="621"/>
        <v>3.7439425837592624E-7</v>
      </c>
      <c r="BP5075" s="122" t="str">
        <f t="shared" si="622"/>
        <v/>
      </c>
    </row>
    <row r="5076" spans="63:68" ht="20.100000000000001" customHeight="1" x14ac:dyDescent="0.25">
      <c r="BK5076" s="130"/>
      <c r="BL5076" s="130">
        <f t="shared" si="623"/>
        <v>29.09439999999784</v>
      </c>
      <c r="BM5076" s="147">
        <f t="shared" si="624"/>
        <v>1.3906271406823184E-4</v>
      </c>
      <c r="BN5076" s="130">
        <f t="shared" si="625"/>
        <v>3.7340340239245488E-7</v>
      </c>
      <c r="BO5076" s="130">
        <f t="shared" si="621"/>
        <v>3.7340340239245488E-7</v>
      </c>
      <c r="BP5076" s="122" t="str">
        <f t="shared" si="622"/>
        <v/>
      </c>
    </row>
    <row r="5077" spans="63:68" ht="20.100000000000001" customHeight="1" x14ac:dyDescent="0.25">
      <c r="BK5077" s="130"/>
      <c r="BL5077" s="130">
        <f t="shared" si="623"/>
        <v>29.10079999999784</v>
      </c>
      <c r="BM5077" s="147">
        <f t="shared" si="624"/>
        <v>1.3868931066583938E-4</v>
      </c>
      <c r="BN5077" s="130">
        <f t="shared" si="625"/>
        <v>3.7241512372502964E-7</v>
      </c>
      <c r="BO5077" s="130">
        <f t="shared" si="621"/>
        <v>3.7241512372502964E-7</v>
      </c>
      <c r="BP5077" s="122" t="str">
        <f t="shared" si="622"/>
        <v/>
      </c>
    </row>
    <row r="5078" spans="63:68" ht="20.100000000000001" customHeight="1" x14ac:dyDescent="0.25">
      <c r="BK5078" s="130"/>
      <c r="BL5078" s="130">
        <f t="shared" si="623"/>
        <v>29.107199999997839</v>
      </c>
      <c r="BM5078" s="147">
        <f t="shared" si="624"/>
        <v>1.3831689554211435E-4</v>
      </c>
      <c r="BN5078" s="130">
        <f t="shared" si="625"/>
        <v>3.7142941581064953E-7</v>
      </c>
      <c r="BO5078" s="130">
        <f t="shared" si="621"/>
        <v>3.7142941581064953E-7</v>
      </c>
      <c r="BP5078" s="122" t="str">
        <f t="shared" si="622"/>
        <v/>
      </c>
    </row>
    <row r="5079" spans="63:68" ht="20.100000000000001" customHeight="1" x14ac:dyDescent="0.25">
      <c r="BK5079" s="130"/>
      <c r="BL5079" s="130">
        <f t="shared" si="623"/>
        <v>29.113599999997838</v>
      </c>
      <c r="BM5079" s="147">
        <f t="shared" si="624"/>
        <v>1.379454661263037E-4</v>
      </c>
      <c r="BN5079" s="130">
        <f t="shared" si="625"/>
        <v>3.7044627210314576E-7</v>
      </c>
      <c r="BO5079" s="130">
        <f t="shared" si="621"/>
        <v>3.7044627210314576E-7</v>
      </c>
      <c r="BP5079" s="122" t="str">
        <f t="shared" si="622"/>
        <v/>
      </c>
    </row>
    <row r="5080" spans="63:68" ht="20.100000000000001" customHeight="1" x14ac:dyDescent="0.25">
      <c r="BK5080" s="130"/>
      <c r="BL5080" s="130">
        <f t="shared" si="623"/>
        <v>29.119999999997837</v>
      </c>
      <c r="BM5080" s="147">
        <f t="shared" si="624"/>
        <v>1.3757501985420056E-4</v>
      </c>
      <c r="BN5080" s="130">
        <f t="shared" si="625"/>
        <v>3.6946568607160971E-7</v>
      </c>
      <c r="BO5080" s="130">
        <f t="shared" si="621"/>
        <v>3.6946568607160971E-7</v>
      </c>
      <c r="BP5080" s="122" t="str">
        <f t="shared" si="622"/>
        <v/>
      </c>
    </row>
    <row r="5081" spans="63:68" ht="20.100000000000001" customHeight="1" x14ac:dyDescent="0.25">
      <c r="BK5081" s="130"/>
      <c r="BL5081" s="130">
        <f t="shared" si="623"/>
        <v>29.126399999997837</v>
      </c>
      <c r="BM5081" s="147">
        <f t="shared" si="624"/>
        <v>1.3720555416812895E-4</v>
      </c>
      <c r="BN5081" s="130">
        <f t="shared" si="625"/>
        <v>3.684876512020192E-7</v>
      </c>
      <c r="BO5081" s="130">
        <f t="shared" si="621"/>
        <v>3.684876512020192E-7</v>
      </c>
      <c r="BP5081" s="122" t="str">
        <f t="shared" si="622"/>
        <v/>
      </c>
    </row>
    <row r="5082" spans="63:68" ht="20.100000000000001" customHeight="1" x14ac:dyDescent="0.25">
      <c r="BK5082" s="130"/>
      <c r="BL5082" s="130">
        <f t="shared" si="623"/>
        <v>29.132799999997836</v>
      </c>
      <c r="BM5082" s="147">
        <f t="shared" si="624"/>
        <v>1.3683706651692693E-4</v>
      </c>
      <c r="BN5082" s="130">
        <f t="shared" si="625"/>
        <v>3.6751216099691324E-7</v>
      </c>
      <c r="BO5082" s="130">
        <f t="shared" si="621"/>
        <v>3.6751216099691324E-7</v>
      </c>
      <c r="BP5082" s="122" t="str">
        <f t="shared" si="622"/>
        <v/>
      </c>
    </row>
    <row r="5083" spans="63:68" ht="20.100000000000001" customHeight="1" x14ac:dyDescent="0.25">
      <c r="BK5083" s="130"/>
      <c r="BL5083" s="130">
        <f t="shared" si="623"/>
        <v>29.139199999997835</v>
      </c>
      <c r="BM5083" s="147">
        <f t="shared" si="624"/>
        <v>1.3646955435593001E-4</v>
      </c>
      <c r="BN5083" s="130">
        <f t="shared" si="625"/>
        <v>3.6653920897346758E-7</v>
      </c>
      <c r="BO5083" s="130">
        <f t="shared" si="621"/>
        <v>3.6653920897346758E-7</v>
      </c>
      <c r="BP5083" s="122" t="str">
        <f t="shared" si="622"/>
        <v/>
      </c>
    </row>
    <row r="5084" spans="63:68" ht="20.100000000000001" customHeight="1" x14ac:dyDescent="0.25">
      <c r="BK5084" s="130"/>
      <c r="BL5084" s="130">
        <f t="shared" si="623"/>
        <v>29.145599999997835</v>
      </c>
      <c r="BM5084" s="147">
        <f t="shared" si="624"/>
        <v>1.3610301514695655E-4</v>
      </c>
      <c r="BN5084" s="130">
        <f t="shared" si="625"/>
        <v>3.6556878866688281E-7</v>
      </c>
      <c r="BO5084" s="130">
        <f t="shared" si="621"/>
        <v>3.6556878866688281E-7</v>
      </c>
      <c r="BP5084" s="122" t="str">
        <f t="shared" si="622"/>
        <v/>
      </c>
    </row>
    <row r="5085" spans="63:68" ht="20.100000000000001" customHeight="1" x14ac:dyDescent="0.25">
      <c r="BK5085" s="130"/>
      <c r="BL5085" s="130">
        <f t="shared" si="623"/>
        <v>29.151999999997834</v>
      </c>
      <c r="BM5085" s="147">
        <f t="shared" si="624"/>
        <v>1.3573744635828966E-4</v>
      </c>
      <c r="BN5085" s="130">
        <f t="shared" si="625"/>
        <v>3.646008936266168E-7</v>
      </c>
      <c r="BO5085" s="130">
        <f t="shared" si="621"/>
        <v>3.646008936266168E-7</v>
      </c>
      <c r="BP5085" s="122" t="str">
        <f t="shared" si="622"/>
        <v/>
      </c>
    </row>
    <row r="5086" spans="63:68" ht="20.100000000000001" customHeight="1" x14ac:dyDescent="0.25">
      <c r="BK5086" s="130"/>
      <c r="BL5086" s="130">
        <f t="shared" si="623"/>
        <v>29.158399999997833</v>
      </c>
      <c r="BM5086" s="147">
        <f t="shared" si="624"/>
        <v>1.3537284546466305E-4</v>
      </c>
      <c r="BN5086" s="130">
        <f t="shared" si="625"/>
        <v>3.636355174193391E-7</v>
      </c>
      <c r="BO5086" s="130">
        <f t="shared" si="621"/>
        <v>3.636355174193391E-7</v>
      </c>
      <c r="BP5086" s="122" t="str">
        <f t="shared" si="622"/>
        <v/>
      </c>
    </row>
    <row r="5087" spans="63:68" ht="20.100000000000001" customHeight="1" x14ac:dyDescent="0.25">
      <c r="BK5087" s="130"/>
      <c r="BL5087" s="130">
        <f t="shared" si="623"/>
        <v>29.164799999997832</v>
      </c>
      <c r="BM5087" s="147">
        <f t="shared" si="624"/>
        <v>1.3500920994724371E-4</v>
      </c>
      <c r="BN5087" s="130">
        <f t="shared" si="625"/>
        <v>3.6267265362746734E-7</v>
      </c>
      <c r="BO5087" s="130">
        <f t="shared" si="621"/>
        <v>3.6267265362746734E-7</v>
      </c>
      <c r="BP5087" s="122" t="str">
        <f t="shared" si="622"/>
        <v/>
      </c>
    </row>
    <row r="5088" spans="63:68" ht="20.100000000000001" customHeight="1" x14ac:dyDescent="0.25">
      <c r="BK5088" s="130"/>
      <c r="BL5088" s="130">
        <f t="shared" si="623"/>
        <v>29.171199999997832</v>
      </c>
      <c r="BM5088" s="147">
        <f t="shared" si="624"/>
        <v>1.3464653729361624E-4</v>
      </c>
      <c r="BN5088" s="130">
        <f t="shared" si="625"/>
        <v>3.6171229584792031E-7</v>
      </c>
      <c r="BO5088" s="130">
        <f t="shared" si="621"/>
        <v>3.6171229584792031E-7</v>
      </c>
      <c r="BP5088" s="122" t="str">
        <f t="shared" si="622"/>
        <v/>
      </c>
    </row>
    <row r="5089" spans="63:68" ht="20.100000000000001" customHeight="1" x14ac:dyDescent="0.25">
      <c r="BK5089" s="130"/>
      <c r="BL5089" s="130">
        <f t="shared" si="623"/>
        <v>29.177599999997831</v>
      </c>
      <c r="BM5089" s="147">
        <f t="shared" si="624"/>
        <v>1.3428482499776832E-4</v>
      </c>
      <c r="BN5089" s="130">
        <f t="shared" si="625"/>
        <v>3.6075443769634642E-7</v>
      </c>
      <c r="BO5089" s="130">
        <f t="shared" si="621"/>
        <v>3.6075443769634642E-7</v>
      </c>
      <c r="BP5089" s="122" t="str">
        <f t="shared" si="622"/>
        <v/>
      </c>
    </row>
    <row r="5090" spans="63:68" ht="20.100000000000001" customHeight="1" x14ac:dyDescent="0.25">
      <c r="BK5090" s="130"/>
      <c r="BL5090" s="130">
        <f t="shared" si="623"/>
        <v>29.18399999999783</v>
      </c>
      <c r="BM5090" s="147">
        <f t="shared" si="624"/>
        <v>1.3392407056007197E-4</v>
      </c>
      <c r="BN5090" s="130">
        <f t="shared" si="625"/>
        <v>3.5979907280126898E-7</v>
      </c>
      <c r="BO5090" s="130">
        <f t="shared" si="621"/>
        <v>3.5979907280126898E-7</v>
      </c>
      <c r="BP5090" s="122" t="str">
        <f t="shared" si="622"/>
        <v/>
      </c>
    </row>
    <row r="5091" spans="63:68" ht="20.100000000000001" customHeight="1" x14ac:dyDescent="0.25">
      <c r="BK5091" s="130"/>
      <c r="BL5091" s="130">
        <f t="shared" si="623"/>
        <v>29.19039999999783</v>
      </c>
      <c r="BM5091" s="147">
        <f t="shared" si="624"/>
        <v>1.335642714872707E-4</v>
      </c>
      <c r="BN5091" s="130">
        <f t="shared" si="625"/>
        <v>3.5884619480899219E-7</v>
      </c>
      <c r="BO5091" s="130">
        <f t="shared" si="621"/>
        <v>3.5884619480899219E-7</v>
      </c>
      <c r="BP5091" s="122" t="str">
        <f t="shared" si="622"/>
        <v/>
      </c>
    </row>
    <row r="5092" spans="63:68" ht="20.100000000000001" customHeight="1" x14ac:dyDescent="0.25">
      <c r="BK5092" s="130"/>
      <c r="BL5092" s="130">
        <f t="shared" si="623"/>
        <v>29.196799999997829</v>
      </c>
      <c r="BM5092" s="147">
        <f t="shared" si="624"/>
        <v>1.3320542529246171E-4</v>
      </c>
      <c r="BN5092" s="130">
        <f t="shared" si="625"/>
        <v>3.5789579738102623E-7</v>
      </c>
      <c r="BO5092" s="130">
        <f t="shared" si="621"/>
        <v>3.5789579738102623E-7</v>
      </c>
      <c r="BP5092" s="122" t="str">
        <f t="shared" si="622"/>
        <v/>
      </c>
    </row>
    <row r="5093" spans="63:68" ht="20.100000000000001" customHeight="1" x14ac:dyDescent="0.25">
      <c r="BK5093" s="130"/>
      <c r="BL5093" s="130">
        <f t="shared" si="623"/>
        <v>29.203199999997828</v>
      </c>
      <c r="BM5093" s="147">
        <f t="shared" si="624"/>
        <v>1.3284752949508069E-4</v>
      </c>
      <c r="BN5093" s="130">
        <f t="shared" si="625"/>
        <v>3.5694787419387032E-7</v>
      </c>
      <c r="BO5093" s="130">
        <f t="shared" si="621"/>
        <v>3.5694787419387032E-7</v>
      </c>
      <c r="BP5093" s="122" t="str">
        <f t="shared" si="622"/>
        <v/>
      </c>
    </row>
    <row r="5094" spans="63:68" ht="20.100000000000001" customHeight="1" x14ac:dyDescent="0.25">
      <c r="BK5094" s="130"/>
      <c r="BL5094" s="130">
        <f t="shared" si="623"/>
        <v>29.209599999997828</v>
      </c>
      <c r="BM5094" s="147">
        <f t="shared" si="624"/>
        <v>1.3249058162088682E-4</v>
      </c>
      <c r="BN5094" s="130">
        <f t="shared" si="625"/>
        <v>3.560024189409915E-7</v>
      </c>
      <c r="BO5094" s="130">
        <f t="shared" si="621"/>
        <v>3.560024189409915E-7</v>
      </c>
      <c r="BP5094" s="122" t="str">
        <f t="shared" si="622"/>
        <v/>
      </c>
    </row>
    <row r="5095" spans="63:68" ht="20.100000000000001" customHeight="1" x14ac:dyDescent="0.25">
      <c r="BK5095" s="130"/>
      <c r="BL5095" s="130">
        <f t="shared" si="623"/>
        <v>29.215999999997827</v>
      </c>
      <c r="BM5095" s="147">
        <f t="shared" si="624"/>
        <v>1.3213457920194582E-4</v>
      </c>
      <c r="BN5095" s="130">
        <f t="shared" si="625"/>
        <v>3.5505942533041218E-7</v>
      </c>
      <c r="BO5095" s="130">
        <f t="shared" si="621"/>
        <v>3.5505942533041218E-7</v>
      </c>
      <c r="BP5095" s="122" t="str">
        <f t="shared" si="622"/>
        <v/>
      </c>
    </row>
    <row r="5096" spans="63:68" ht="20.100000000000001" customHeight="1" x14ac:dyDescent="0.25">
      <c r="BK5096" s="130"/>
      <c r="BL5096" s="130">
        <f t="shared" si="623"/>
        <v>29.222399999997826</v>
      </c>
      <c r="BM5096" s="147">
        <f t="shared" si="624"/>
        <v>1.3177951977661541E-4</v>
      </c>
      <c r="BN5096" s="130">
        <f t="shared" si="625"/>
        <v>3.5411888708685151E-7</v>
      </c>
      <c r="BO5096" s="130">
        <f t="shared" si="621"/>
        <v>3.5411888708685151E-7</v>
      </c>
      <c r="BP5096" s="122" t="str">
        <f t="shared" si="622"/>
        <v/>
      </c>
    </row>
    <row r="5097" spans="63:68" ht="20.100000000000001" customHeight="1" x14ac:dyDescent="0.25">
      <c r="BK5097" s="130"/>
      <c r="BL5097" s="130">
        <f t="shared" si="623"/>
        <v>29.228799999997825</v>
      </c>
      <c r="BM5097" s="147">
        <f t="shared" si="624"/>
        <v>1.3142540088952856E-4</v>
      </c>
      <c r="BN5097" s="130">
        <f t="shared" si="625"/>
        <v>3.5318079794955694E-7</v>
      </c>
      <c r="BO5097" s="130">
        <f t="shared" si="621"/>
        <v>3.5318079794955694E-7</v>
      </c>
      <c r="BP5097" s="122" t="str">
        <f t="shared" si="622"/>
        <v/>
      </c>
    </row>
    <row r="5098" spans="63:68" ht="20.100000000000001" customHeight="1" x14ac:dyDescent="0.25">
      <c r="BK5098" s="130"/>
      <c r="BL5098" s="130">
        <f t="shared" si="623"/>
        <v>29.235199999997825</v>
      </c>
      <c r="BM5098" s="147">
        <f t="shared" si="624"/>
        <v>1.31072220091579E-4</v>
      </c>
      <c r="BN5098" s="130">
        <f t="shared" si="625"/>
        <v>3.5224515167384921E-7</v>
      </c>
      <c r="BO5098" s="130">
        <f t="shared" si="621"/>
        <v>3.5224515167384921E-7</v>
      </c>
      <c r="BP5098" s="122" t="str">
        <f t="shared" si="622"/>
        <v/>
      </c>
    </row>
    <row r="5099" spans="63:68" ht="20.100000000000001" customHeight="1" x14ac:dyDescent="0.25">
      <c r="BK5099" s="130"/>
      <c r="BL5099" s="130">
        <f t="shared" si="623"/>
        <v>29.241599999997824</v>
      </c>
      <c r="BM5099" s="147">
        <f t="shared" si="624"/>
        <v>1.3071997493990515E-4</v>
      </c>
      <c r="BN5099" s="130">
        <f t="shared" si="625"/>
        <v>3.5131194203020079E-7</v>
      </c>
      <c r="BO5099" s="130">
        <f t="shared" si="621"/>
        <v>3.5131194203020079E-7</v>
      </c>
      <c r="BP5099" s="122" t="str">
        <f t="shared" si="622"/>
        <v/>
      </c>
    </row>
    <row r="5100" spans="63:68" ht="20.100000000000001" customHeight="1" x14ac:dyDescent="0.25">
      <c r="BK5100" s="130"/>
      <c r="BL5100" s="130">
        <f t="shared" si="623"/>
        <v>29.247999999997823</v>
      </c>
      <c r="BM5100" s="147">
        <f t="shared" si="624"/>
        <v>1.3036866299787495E-4</v>
      </c>
      <c r="BN5100" s="130">
        <f t="shared" si="625"/>
        <v>3.5038116280564535E-7</v>
      </c>
      <c r="BO5100" s="130">
        <f t="shared" si="621"/>
        <v>3.5038116280564535E-7</v>
      </c>
      <c r="BP5100" s="122" t="str">
        <f t="shared" si="622"/>
        <v/>
      </c>
    </row>
    <row r="5101" spans="63:68" ht="20.100000000000001" customHeight="1" x14ac:dyDescent="0.25">
      <c r="BK5101" s="130"/>
      <c r="BL5101" s="130">
        <f t="shared" si="623"/>
        <v>29.254399999997823</v>
      </c>
      <c r="BM5101" s="147">
        <f t="shared" si="624"/>
        <v>1.3001828183506931E-4</v>
      </c>
      <c r="BN5101" s="130">
        <f t="shared" si="625"/>
        <v>3.4945280780095882E-7</v>
      </c>
      <c r="BO5101" s="130">
        <f t="shared" si="621"/>
        <v>3.4945280780095882E-7</v>
      </c>
      <c r="BP5101" s="122" t="str">
        <f t="shared" si="622"/>
        <v/>
      </c>
    </row>
    <row r="5102" spans="63:68" ht="20.100000000000001" customHeight="1" x14ac:dyDescent="0.25">
      <c r="BK5102" s="130"/>
      <c r="BL5102" s="130">
        <f t="shared" si="623"/>
        <v>29.260799999997822</v>
      </c>
      <c r="BM5102" s="147">
        <f t="shared" si="624"/>
        <v>1.2966882902726835E-4</v>
      </c>
      <c r="BN5102" s="130">
        <f t="shared" si="625"/>
        <v>3.4852687083399328E-7</v>
      </c>
      <c r="BO5102" s="130">
        <f t="shared" si="621"/>
        <v>3.4852687083399328E-7</v>
      </c>
      <c r="BP5102" s="122" t="str">
        <f t="shared" si="622"/>
        <v/>
      </c>
    </row>
    <row r="5103" spans="63:68" ht="20.100000000000001" customHeight="1" x14ac:dyDescent="0.25">
      <c r="BK5103" s="130"/>
      <c r="BL5103" s="130">
        <f t="shared" si="623"/>
        <v>29.267199999997821</v>
      </c>
      <c r="BM5103" s="147">
        <f t="shared" si="624"/>
        <v>1.2932030215643436E-4</v>
      </c>
      <c r="BN5103" s="130">
        <f t="shared" si="625"/>
        <v>3.4760334573609919E-7</v>
      </c>
      <c r="BO5103" s="130">
        <f t="shared" si="621"/>
        <v>3.4760334573609919E-7</v>
      </c>
      <c r="BP5103" s="122" t="str">
        <f t="shared" si="622"/>
        <v/>
      </c>
    </row>
    <row r="5104" spans="63:68" ht="20.100000000000001" customHeight="1" x14ac:dyDescent="0.25">
      <c r="BK5104" s="130"/>
      <c r="BL5104" s="130">
        <f t="shared" si="623"/>
        <v>29.27359999999782</v>
      </c>
      <c r="BM5104" s="147">
        <f t="shared" si="624"/>
        <v>1.2897269881069826E-4</v>
      </c>
      <c r="BN5104" s="130">
        <f t="shared" si="625"/>
        <v>3.4668222635613681E-7</v>
      </c>
      <c r="BO5104" s="130">
        <f t="shared" si="621"/>
        <v>3.4668222635613681E-7</v>
      </c>
      <c r="BP5104" s="122" t="str">
        <f t="shared" si="622"/>
        <v/>
      </c>
    </row>
    <row r="5105" spans="63:68" ht="20.100000000000001" customHeight="1" x14ac:dyDescent="0.25">
      <c r="BK5105" s="130"/>
      <c r="BL5105" s="130">
        <f t="shared" si="623"/>
        <v>29.27999999999782</v>
      </c>
      <c r="BM5105" s="147">
        <f t="shared" si="624"/>
        <v>1.2862601658434212E-4</v>
      </c>
      <c r="BN5105" s="130">
        <f t="shared" si="625"/>
        <v>3.4576350655641055E-7</v>
      </c>
      <c r="BO5105" s="130">
        <f t="shared" si="621"/>
        <v>3.4576350655641055E-7</v>
      </c>
      <c r="BP5105" s="122" t="str">
        <f t="shared" si="622"/>
        <v/>
      </c>
    </row>
    <row r="5106" spans="63:68" ht="20.100000000000001" customHeight="1" x14ac:dyDescent="0.25">
      <c r="BK5106" s="130"/>
      <c r="BL5106" s="130">
        <f t="shared" si="623"/>
        <v>29.286399999997819</v>
      </c>
      <c r="BM5106" s="147">
        <f t="shared" si="624"/>
        <v>1.2828025307778571E-4</v>
      </c>
      <c r="BN5106" s="130">
        <f t="shared" si="625"/>
        <v>3.4484718021518968E-7</v>
      </c>
      <c r="BO5106" s="130">
        <f t="shared" si="621"/>
        <v>3.4484718021518968E-7</v>
      </c>
      <c r="BP5106" s="122" t="str">
        <f t="shared" si="622"/>
        <v/>
      </c>
    </row>
    <row r="5107" spans="63:68" ht="20.100000000000001" customHeight="1" x14ac:dyDescent="0.25">
      <c r="BK5107" s="130"/>
      <c r="BL5107" s="130">
        <f t="shared" si="623"/>
        <v>29.292799999997818</v>
      </c>
      <c r="BM5107" s="147">
        <f t="shared" si="624"/>
        <v>1.2793540589757052E-4</v>
      </c>
      <c r="BN5107" s="130">
        <f t="shared" si="625"/>
        <v>3.4393324122654573E-7</v>
      </c>
      <c r="BO5107" s="130">
        <f t="shared" si="621"/>
        <v>3.4393324122654573E-7</v>
      </c>
      <c r="BP5107" s="122" t="str">
        <f t="shared" si="622"/>
        <v/>
      </c>
    </row>
    <row r="5108" spans="63:68" ht="20.100000000000001" customHeight="1" x14ac:dyDescent="0.25">
      <c r="BK5108" s="130"/>
      <c r="BL5108" s="130">
        <f t="shared" si="623"/>
        <v>29.299199999997818</v>
      </c>
      <c r="BM5108" s="147">
        <f t="shared" si="624"/>
        <v>1.2759147265634397E-4</v>
      </c>
      <c r="BN5108" s="130">
        <f t="shared" si="625"/>
        <v>3.4302168349834667E-7</v>
      </c>
      <c r="BO5108" s="130">
        <f t="shared" si="621"/>
        <v>3.4302168349834667E-7</v>
      </c>
      <c r="BP5108" s="122" t="str">
        <f t="shared" si="622"/>
        <v/>
      </c>
    </row>
    <row r="5109" spans="63:68" ht="20.100000000000001" customHeight="1" x14ac:dyDescent="0.25">
      <c r="BK5109" s="130"/>
      <c r="BL5109" s="130">
        <f t="shared" si="623"/>
        <v>29.305599999997817</v>
      </c>
      <c r="BM5109" s="147">
        <f t="shared" si="624"/>
        <v>1.2724845097284563E-4</v>
      </c>
      <c r="BN5109" s="130">
        <f t="shared" si="625"/>
        <v>3.4211250095480487E-7</v>
      </c>
      <c r="BO5109" s="130">
        <f t="shared" si="621"/>
        <v>3.4211250095480487E-7</v>
      </c>
      <c r="BP5109" s="122" t="str">
        <f t="shared" si="622"/>
        <v/>
      </c>
    </row>
    <row r="5110" spans="63:68" ht="20.100000000000001" customHeight="1" x14ac:dyDescent="0.25">
      <c r="BK5110" s="130"/>
      <c r="BL5110" s="130">
        <f t="shared" si="623"/>
        <v>29.311999999997816</v>
      </c>
      <c r="BM5110" s="147">
        <f t="shared" si="624"/>
        <v>1.2690633847189082E-4</v>
      </c>
      <c r="BN5110" s="130">
        <f t="shared" si="625"/>
        <v>3.4120568753514885E-7</v>
      </c>
      <c r="BO5110" s="130">
        <f t="shared" si="621"/>
        <v>3.4120568753514885E-7</v>
      </c>
      <c r="BP5110" s="122" t="str">
        <f t="shared" si="622"/>
        <v/>
      </c>
    </row>
    <row r="5111" spans="63:68" ht="20.100000000000001" customHeight="1" x14ac:dyDescent="0.25">
      <c r="BK5111" s="130"/>
      <c r="BL5111" s="130">
        <f t="shared" si="623"/>
        <v>29.318399999997816</v>
      </c>
      <c r="BM5111" s="147">
        <f t="shared" si="624"/>
        <v>1.2656513278435567E-4</v>
      </c>
      <c r="BN5111" s="130">
        <f t="shared" si="625"/>
        <v>3.4030123719237652E-7</v>
      </c>
      <c r="BO5111" s="130">
        <f t="shared" si="621"/>
        <v>3.4030123719237652E-7</v>
      </c>
      <c r="BP5111" s="122" t="str">
        <f t="shared" si="622"/>
        <v/>
      </c>
    </row>
    <row r="5112" spans="63:68" ht="20.100000000000001" customHeight="1" x14ac:dyDescent="0.25">
      <c r="BK5112" s="130"/>
      <c r="BL5112" s="130">
        <f t="shared" si="623"/>
        <v>29.324799999997815</v>
      </c>
      <c r="BM5112" s="147">
        <f t="shared" si="624"/>
        <v>1.262248315471633E-4</v>
      </c>
      <c r="BN5112" s="130">
        <f t="shared" si="625"/>
        <v>3.3939914389607409E-7</v>
      </c>
      <c r="BO5112" s="130">
        <f t="shared" si="621"/>
        <v>3.3939914389607409E-7</v>
      </c>
      <c r="BP5112" s="122" t="str">
        <f t="shared" si="622"/>
        <v/>
      </c>
    </row>
    <row r="5113" spans="63:68" ht="20.100000000000001" customHeight="1" x14ac:dyDescent="0.25">
      <c r="BK5113" s="130"/>
      <c r="BL5113" s="130">
        <f t="shared" si="623"/>
        <v>29.331199999997814</v>
      </c>
      <c r="BM5113" s="147">
        <f t="shared" si="624"/>
        <v>1.2588543240326722E-4</v>
      </c>
      <c r="BN5113" s="130">
        <f t="shared" si="625"/>
        <v>3.3849940163089816E-7</v>
      </c>
      <c r="BO5113" s="130">
        <f t="shared" si="621"/>
        <v>3.3849940163089816E-7</v>
      </c>
      <c r="BP5113" s="122" t="str">
        <f t="shared" si="622"/>
        <v/>
      </c>
    </row>
    <row r="5114" spans="63:68" ht="20.100000000000001" customHeight="1" x14ac:dyDescent="0.25">
      <c r="BK5114" s="130"/>
      <c r="BL5114" s="130">
        <f t="shared" si="623"/>
        <v>29.337599999997813</v>
      </c>
      <c r="BM5114" s="147">
        <f t="shared" si="624"/>
        <v>1.2554693300163632E-4</v>
      </c>
      <c r="BN5114" s="130">
        <f t="shared" si="625"/>
        <v>3.3760200439381105E-7</v>
      </c>
      <c r="BO5114" s="130">
        <f t="shared" si="621"/>
        <v>3.3760200439381105E-7</v>
      </c>
      <c r="BP5114" s="122" t="str">
        <f t="shared" si="622"/>
        <v/>
      </c>
    </row>
    <row r="5115" spans="63:68" ht="20.100000000000001" customHeight="1" x14ac:dyDescent="0.25">
      <c r="BK5115" s="130"/>
      <c r="BL5115" s="130">
        <f t="shared" si="623"/>
        <v>29.343999999997813</v>
      </c>
      <c r="BM5115" s="147">
        <f t="shared" si="624"/>
        <v>1.2520933099724251E-4</v>
      </c>
      <c r="BN5115" s="130">
        <f t="shared" si="625"/>
        <v>3.3670694620115517E-7</v>
      </c>
      <c r="BO5115" s="130">
        <f t="shared" si="621"/>
        <v>3.3670694620115517E-7</v>
      </c>
      <c r="BP5115" s="122" t="str">
        <f t="shared" si="622"/>
        <v/>
      </c>
    </row>
    <row r="5116" spans="63:68" ht="20.100000000000001" customHeight="1" x14ac:dyDescent="0.25">
      <c r="BK5116" s="130"/>
      <c r="BL5116" s="130">
        <f t="shared" si="623"/>
        <v>29.350399999997812</v>
      </c>
      <c r="BM5116" s="147">
        <f t="shared" si="624"/>
        <v>1.2487262405104136E-4</v>
      </c>
      <c r="BN5116" s="130">
        <f t="shared" si="625"/>
        <v>3.358142210797355E-7</v>
      </c>
      <c r="BO5116" s="130">
        <f t="shared" si="621"/>
        <v>3.358142210797355E-7</v>
      </c>
      <c r="BP5116" s="122" t="str">
        <f t="shared" si="622"/>
        <v/>
      </c>
    </row>
    <row r="5117" spans="63:68" ht="20.100000000000001" customHeight="1" x14ac:dyDescent="0.25">
      <c r="BK5117" s="130"/>
      <c r="BL5117" s="130">
        <f t="shared" si="623"/>
        <v>29.356799999997811</v>
      </c>
      <c r="BM5117" s="147">
        <f t="shared" si="624"/>
        <v>1.2453680982996162E-4</v>
      </c>
      <c r="BN5117" s="130">
        <f t="shared" si="625"/>
        <v>3.3492382307424634E-7</v>
      </c>
      <c r="BO5117" s="130">
        <f t="shared" si="621"/>
        <v>3.3492382307424634E-7</v>
      </c>
      <c r="BP5117" s="122" t="str">
        <f t="shared" si="622"/>
        <v/>
      </c>
    </row>
    <row r="5118" spans="63:68" ht="20.100000000000001" customHeight="1" x14ac:dyDescent="0.25">
      <c r="BK5118" s="130"/>
      <c r="BL5118" s="130">
        <f t="shared" si="623"/>
        <v>29.363199999997811</v>
      </c>
      <c r="BM5118" s="147">
        <f t="shared" si="624"/>
        <v>1.2420188600688738E-4</v>
      </c>
      <c r="BN5118" s="130">
        <f t="shared" si="625"/>
        <v>3.3403574624193163E-7</v>
      </c>
      <c r="BO5118" s="130">
        <f t="shared" si="621"/>
        <v>3.3403574624193163E-7</v>
      </c>
      <c r="BP5118" s="122" t="str">
        <f t="shared" si="622"/>
        <v/>
      </c>
    </row>
    <row r="5119" spans="63:68" ht="20.100000000000001" customHeight="1" x14ac:dyDescent="0.25">
      <c r="BK5119" s="130"/>
      <c r="BL5119" s="130">
        <f t="shared" si="623"/>
        <v>29.36959999999781</v>
      </c>
      <c r="BM5119" s="147">
        <f t="shared" si="624"/>
        <v>1.2386785026064544E-4</v>
      </c>
      <c r="BN5119" s="130">
        <f t="shared" si="625"/>
        <v>3.3314998465792467E-7</v>
      </c>
      <c r="BO5119" s="130">
        <f t="shared" si="621"/>
        <v>3.3314998465792467E-7</v>
      </c>
      <c r="BP5119" s="122" t="str">
        <f t="shared" si="622"/>
        <v/>
      </c>
    </row>
    <row r="5120" spans="63:68" ht="20.100000000000001" customHeight="1" x14ac:dyDescent="0.25">
      <c r="BK5120" s="130"/>
      <c r="BL5120" s="130">
        <f t="shared" si="623"/>
        <v>29.375999999997809</v>
      </c>
      <c r="BM5120" s="147">
        <f t="shared" si="624"/>
        <v>1.2353470027598752E-4</v>
      </c>
      <c r="BN5120" s="130">
        <f t="shared" si="625"/>
        <v>3.3226653240763155E-7</v>
      </c>
      <c r="BO5120" s="130">
        <f t="shared" si="621"/>
        <v>3.3226653240763155E-7</v>
      </c>
      <c r="BP5120" s="122" t="str">
        <f t="shared" si="622"/>
        <v/>
      </c>
    </row>
    <row r="5121" spans="63:68" ht="20.100000000000001" customHeight="1" x14ac:dyDescent="0.25">
      <c r="BK5121" s="130"/>
      <c r="BL5121" s="130">
        <f t="shared" si="623"/>
        <v>29.382399999997808</v>
      </c>
      <c r="BM5121" s="147">
        <f t="shared" si="624"/>
        <v>1.2320243374357989E-4</v>
      </c>
      <c r="BN5121" s="130">
        <f t="shared" si="625"/>
        <v>3.3138538359613664E-7</v>
      </c>
      <c r="BO5121" s="130">
        <f t="shared" si="621"/>
        <v>3.3138538359613664E-7</v>
      </c>
      <c r="BP5121" s="122" t="str">
        <f t="shared" si="622"/>
        <v/>
      </c>
    </row>
    <row r="5122" spans="63:68" ht="20.100000000000001" customHeight="1" x14ac:dyDescent="0.25">
      <c r="BK5122" s="130"/>
      <c r="BL5122" s="130">
        <f t="shared" si="623"/>
        <v>29.388799999997808</v>
      </c>
      <c r="BM5122" s="147">
        <f t="shared" si="624"/>
        <v>1.2287104835998375E-4</v>
      </c>
      <c r="BN5122" s="130">
        <f t="shared" si="625"/>
        <v>3.3050653233917659E-7</v>
      </c>
      <c r="BO5122" s="130">
        <f t="shared" si="621"/>
        <v>3.3050653233917659E-7</v>
      </c>
      <c r="BP5122" s="122" t="str">
        <f t="shared" si="622"/>
        <v/>
      </c>
    </row>
    <row r="5123" spans="63:68" ht="20.100000000000001" customHeight="1" x14ac:dyDescent="0.25">
      <c r="BK5123" s="130"/>
      <c r="BL5123" s="130">
        <f t="shared" si="623"/>
        <v>29.395199999997807</v>
      </c>
      <c r="BM5123" s="147">
        <f t="shared" si="624"/>
        <v>1.2254054182764458E-4</v>
      </c>
      <c r="BN5123" s="130">
        <f t="shared" si="625"/>
        <v>3.2962997276923898E-7</v>
      </c>
      <c r="BO5123" s="130">
        <f t="shared" si="621"/>
        <v>3.2962997276923898E-7</v>
      </c>
      <c r="BP5123" s="122" t="str">
        <f t="shared" si="622"/>
        <v/>
      </c>
    </row>
    <row r="5124" spans="63:68" ht="20.100000000000001" customHeight="1" x14ac:dyDescent="0.25">
      <c r="BK5124" s="130"/>
      <c r="BL5124" s="130">
        <f t="shared" si="623"/>
        <v>29.401599999997806</v>
      </c>
      <c r="BM5124" s="147">
        <f t="shared" si="624"/>
        <v>1.2221091185487534E-4</v>
      </c>
      <c r="BN5124" s="130">
        <f t="shared" si="625"/>
        <v>3.2875569903274338E-7</v>
      </c>
      <c r="BO5124" s="130">
        <f t="shared" si="621"/>
        <v>3.2875569903274338E-7</v>
      </c>
      <c r="BP5124" s="122" t="str">
        <f t="shared" si="622"/>
        <v/>
      </c>
    </row>
    <row r="5125" spans="63:68" ht="20.100000000000001" customHeight="1" x14ac:dyDescent="0.25">
      <c r="BK5125" s="130"/>
      <c r="BL5125" s="130">
        <f t="shared" si="623"/>
        <v>29.407999999997806</v>
      </c>
      <c r="BM5125" s="147">
        <f t="shared" si="624"/>
        <v>1.2188215615584259E-4</v>
      </c>
      <c r="BN5125" s="130">
        <f t="shared" si="625"/>
        <v>3.2788370529074611E-7</v>
      </c>
      <c r="BO5125" s="130">
        <f t="shared" si="621"/>
        <v>3.2788370529074611E-7</v>
      </c>
      <c r="BP5125" s="122" t="str">
        <f t="shared" si="622"/>
        <v/>
      </c>
    </row>
    <row r="5126" spans="63:68" ht="20.100000000000001" customHeight="1" x14ac:dyDescent="0.25">
      <c r="BK5126" s="130"/>
      <c r="BL5126" s="130">
        <f t="shared" si="623"/>
        <v>29.414399999997805</v>
      </c>
      <c r="BM5126" s="147">
        <f t="shared" si="624"/>
        <v>1.2155427245055185E-4</v>
      </c>
      <c r="BN5126" s="130">
        <f t="shared" si="625"/>
        <v>3.2701398571936032E-7</v>
      </c>
      <c r="BO5126" s="130">
        <f t="shared" si="621"/>
        <v>3.2701398571936032E-7</v>
      </c>
      <c r="BP5126" s="122" t="str">
        <f t="shared" si="622"/>
        <v/>
      </c>
    </row>
    <row r="5127" spans="63:68" ht="20.100000000000001" customHeight="1" x14ac:dyDescent="0.25">
      <c r="BK5127" s="130"/>
      <c r="BL5127" s="130">
        <f t="shared" si="623"/>
        <v>29.420799999997804</v>
      </c>
      <c r="BM5127" s="147">
        <f t="shared" si="624"/>
        <v>1.2122725846483249E-4</v>
      </c>
      <c r="BN5127" s="130">
        <f t="shared" si="625"/>
        <v>3.2614653450817039E-7</v>
      </c>
      <c r="BO5127" s="130">
        <f t="shared" si="621"/>
        <v>3.2614653450817039E-7</v>
      </c>
      <c r="BP5127" s="122" t="str">
        <f t="shared" si="622"/>
        <v/>
      </c>
    </row>
    <row r="5128" spans="63:68" ht="20.100000000000001" customHeight="1" x14ac:dyDescent="0.25">
      <c r="BK5128" s="130"/>
      <c r="BL5128" s="130">
        <f t="shared" si="623"/>
        <v>29.427199999997804</v>
      </c>
      <c r="BM5128" s="147">
        <f t="shared" si="624"/>
        <v>1.2090111193032432E-4</v>
      </c>
      <c r="BN5128" s="130">
        <f t="shared" si="625"/>
        <v>3.2528134586179045E-7</v>
      </c>
      <c r="BO5128" s="130">
        <f t="shared" si="621"/>
        <v>3.2528134586179045E-7</v>
      </c>
      <c r="BP5128" s="122" t="str">
        <f t="shared" si="622"/>
        <v/>
      </c>
    </row>
    <row r="5129" spans="63:68" ht="20.100000000000001" customHeight="1" x14ac:dyDescent="0.25">
      <c r="BK5129" s="130"/>
      <c r="BL5129" s="130">
        <f t="shared" si="623"/>
        <v>29.433599999997803</v>
      </c>
      <c r="BM5129" s="147">
        <f t="shared" si="624"/>
        <v>1.2057583058446253E-4</v>
      </c>
      <c r="BN5129" s="130">
        <f t="shared" si="625"/>
        <v>3.2441841399964753E-7</v>
      </c>
      <c r="BO5129" s="130">
        <f t="shared" si="621"/>
        <v>3.2441841399964753E-7</v>
      </c>
      <c r="BP5129" s="122" t="str">
        <f t="shared" si="622"/>
        <v/>
      </c>
    </row>
    <row r="5130" spans="63:68" ht="20.100000000000001" customHeight="1" x14ac:dyDescent="0.25">
      <c r="BK5130" s="130"/>
      <c r="BL5130" s="130">
        <f t="shared" si="623"/>
        <v>29.439999999997802</v>
      </c>
      <c r="BM5130" s="147">
        <f t="shared" si="624"/>
        <v>1.2025141217046288E-4</v>
      </c>
      <c r="BN5130" s="130">
        <f t="shared" si="625"/>
        <v>3.2355773315503292E-7</v>
      </c>
      <c r="BO5130" s="130">
        <f t="shared" si="621"/>
        <v>3.2355773315503292E-7</v>
      </c>
      <c r="BP5130" s="122" t="str">
        <f t="shared" si="622"/>
        <v/>
      </c>
    </row>
    <row r="5131" spans="63:68" ht="20.100000000000001" customHeight="1" x14ac:dyDescent="0.25">
      <c r="BK5131" s="130"/>
      <c r="BL5131" s="130">
        <f t="shared" si="623"/>
        <v>29.446399999997801</v>
      </c>
      <c r="BM5131" s="147">
        <f t="shared" si="624"/>
        <v>1.1992785443730785E-4</v>
      </c>
      <c r="BN5131" s="130">
        <f t="shared" si="625"/>
        <v>3.2269929757583395E-7</v>
      </c>
      <c r="BO5131" s="130">
        <f t="shared" si="621"/>
        <v>3.2269929757583395E-7</v>
      </c>
      <c r="BP5131" s="122" t="str">
        <f t="shared" si="622"/>
        <v/>
      </c>
    </row>
    <row r="5132" spans="63:68" ht="20.100000000000001" customHeight="1" x14ac:dyDescent="0.25">
      <c r="BK5132" s="130"/>
      <c r="BL5132" s="130">
        <f t="shared" si="623"/>
        <v>29.452799999997801</v>
      </c>
      <c r="BM5132" s="147">
        <f t="shared" si="624"/>
        <v>1.1960515513973201E-4</v>
      </c>
      <c r="BN5132" s="130">
        <f t="shared" si="625"/>
        <v>3.218431015234905E-7</v>
      </c>
      <c r="BO5132" s="130">
        <f t="shared" si="621"/>
        <v>3.218431015234905E-7</v>
      </c>
      <c r="BP5132" s="122" t="str">
        <f t="shared" si="622"/>
        <v/>
      </c>
    </row>
    <row r="5133" spans="63:68" ht="20.100000000000001" customHeight="1" x14ac:dyDescent="0.25">
      <c r="BK5133" s="130"/>
      <c r="BL5133" s="130">
        <f t="shared" si="623"/>
        <v>29.4591999999978</v>
      </c>
      <c r="BM5133" s="147">
        <f t="shared" si="624"/>
        <v>1.1928331203820852E-4</v>
      </c>
      <c r="BN5133" s="130">
        <f t="shared" si="625"/>
        <v>3.2098913927539378E-7</v>
      </c>
      <c r="BO5133" s="130">
        <f t="shared" si="621"/>
        <v>3.2098913927539378E-7</v>
      </c>
      <c r="BP5133" s="122" t="str">
        <f t="shared" si="622"/>
        <v/>
      </c>
    </row>
    <row r="5134" spans="63:68" ht="20.100000000000001" customHeight="1" x14ac:dyDescent="0.25">
      <c r="BK5134" s="130"/>
      <c r="BL5134" s="130">
        <f t="shared" si="623"/>
        <v>29.465599999997799</v>
      </c>
      <c r="BM5134" s="147">
        <f t="shared" si="624"/>
        <v>1.1896232289893313E-4</v>
      </c>
      <c r="BN5134" s="130">
        <f t="shared" si="625"/>
        <v>3.2013740512160658E-7</v>
      </c>
      <c r="BO5134" s="130">
        <f t="shared" si="621"/>
        <v>3.2013740512160658E-7</v>
      </c>
      <c r="BP5134" s="122" t="str">
        <f t="shared" si="622"/>
        <v/>
      </c>
    </row>
    <row r="5135" spans="63:68" ht="20.100000000000001" customHeight="1" x14ac:dyDescent="0.25">
      <c r="BK5135" s="130"/>
      <c r="BL5135" s="130">
        <f t="shared" si="623"/>
        <v>29.471999999997799</v>
      </c>
      <c r="BM5135" s="147">
        <f t="shared" si="624"/>
        <v>1.1864218549381152E-4</v>
      </c>
      <c r="BN5135" s="130">
        <f t="shared" si="625"/>
        <v>3.1928789336689621E-7</v>
      </c>
      <c r="BO5135" s="130">
        <f t="shared" si="621"/>
        <v>3.1928789336689621E-7</v>
      </c>
      <c r="BP5135" s="122" t="str">
        <f t="shared" si="622"/>
        <v/>
      </c>
    </row>
    <row r="5136" spans="63:68" ht="20.100000000000001" customHeight="1" x14ac:dyDescent="0.25">
      <c r="BK5136" s="130"/>
      <c r="BL5136" s="130">
        <f t="shared" si="623"/>
        <v>29.478399999997798</v>
      </c>
      <c r="BM5136" s="147">
        <f t="shared" si="624"/>
        <v>1.1832289760044462E-4</v>
      </c>
      <c r="BN5136" s="130">
        <f t="shared" si="625"/>
        <v>3.1844059833082935E-7</v>
      </c>
      <c r="BO5136" s="130">
        <f t="shared" si="621"/>
        <v>3.1844059833082935E-7</v>
      </c>
      <c r="BP5136" s="122" t="str">
        <f t="shared" si="622"/>
        <v/>
      </c>
    </row>
    <row r="5137" spans="63:68" ht="20.100000000000001" customHeight="1" x14ac:dyDescent="0.25">
      <c r="BK5137" s="130"/>
      <c r="BL5137" s="130">
        <f t="shared" si="623"/>
        <v>29.484799999997797</v>
      </c>
      <c r="BM5137" s="147">
        <f t="shared" si="624"/>
        <v>1.180044570021138E-4</v>
      </c>
      <c r="BN5137" s="130">
        <f t="shared" si="625"/>
        <v>3.1759551434610504E-7</v>
      </c>
      <c r="BO5137" s="130">
        <f t="shared" si="621"/>
        <v>3.1759551434610504E-7</v>
      </c>
      <c r="BP5137" s="122" t="str">
        <f t="shared" si="622"/>
        <v/>
      </c>
    </row>
    <row r="5138" spans="63:68" ht="20.100000000000001" customHeight="1" x14ac:dyDescent="0.25">
      <c r="BK5138" s="130"/>
      <c r="BL5138" s="130">
        <f t="shared" si="623"/>
        <v>29.491199999997797</v>
      </c>
      <c r="BM5138" s="147">
        <f t="shared" si="624"/>
        <v>1.1768686148776769E-4</v>
      </c>
      <c r="BN5138" s="130">
        <f t="shared" si="625"/>
        <v>3.1675263576031658E-7</v>
      </c>
      <c r="BO5138" s="130">
        <f t="shared" ref="BO5138:BO5201" si="626">IF(BM5138&lt;(1-$BK$534),BN5138,"")</f>
        <v>3.1675263576031658E-7</v>
      </c>
      <c r="BP5138" s="122" t="str">
        <f t="shared" ref="BP5138:BP5201" si="627">IF(BM5138&lt;(1-$BK$540),BN5138,"")</f>
        <v/>
      </c>
    </row>
    <row r="5139" spans="63:68" ht="20.100000000000001" customHeight="1" x14ac:dyDescent="0.25">
      <c r="BK5139" s="130"/>
      <c r="BL5139" s="130">
        <f t="shared" ref="BL5139:BL5202" si="628">BL5138+$BO$526</f>
        <v>29.497599999997796</v>
      </c>
      <c r="BM5139" s="147">
        <f t="shared" ref="BM5139:BM5202" si="629">_xlfn.CHISQ.DIST.RT(BL5139,7)</f>
        <v>1.1737010885200737E-4</v>
      </c>
      <c r="BN5139" s="130">
        <f t="shared" ref="BN5139:BN5202" si="630">BM5139-BM5140</f>
        <v>3.1591195693492149E-7</v>
      </c>
      <c r="BO5139" s="130">
        <f t="shared" si="626"/>
        <v>3.1591195693492149E-7</v>
      </c>
      <c r="BP5139" s="122" t="str">
        <f t="shared" si="627"/>
        <v/>
      </c>
    </row>
    <row r="5140" spans="63:68" ht="20.100000000000001" customHeight="1" x14ac:dyDescent="0.25">
      <c r="BK5140" s="130"/>
      <c r="BL5140" s="130">
        <f t="shared" si="628"/>
        <v>29.503999999997795</v>
      </c>
      <c r="BM5140" s="147">
        <f t="shared" si="629"/>
        <v>1.1705419689507245E-4</v>
      </c>
      <c r="BN5140" s="130">
        <f t="shared" si="630"/>
        <v>3.1507347224490271E-7</v>
      </c>
      <c r="BO5140" s="130">
        <f t="shared" si="626"/>
        <v>3.1507347224490271E-7</v>
      </c>
      <c r="BP5140" s="122" t="str">
        <f t="shared" si="627"/>
        <v/>
      </c>
    </row>
    <row r="5141" spans="63:68" ht="20.100000000000001" customHeight="1" x14ac:dyDescent="0.25">
      <c r="BK5141" s="130"/>
      <c r="BL5141" s="130">
        <f t="shared" si="628"/>
        <v>29.510399999997794</v>
      </c>
      <c r="BM5141" s="147">
        <f t="shared" si="629"/>
        <v>1.1673912342282755E-4</v>
      </c>
      <c r="BN5141" s="130">
        <f t="shared" si="630"/>
        <v>3.1423717608042203E-7</v>
      </c>
      <c r="BO5141" s="130">
        <f t="shared" si="626"/>
        <v>3.1423717608042203E-7</v>
      </c>
      <c r="BP5141" s="122" t="str">
        <f t="shared" si="627"/>
        <v/>
      </c>
    </row>
    <row r="5142" spans="63:68" ht="20.100000000000001" customHeight="1" x14ac:dyDescent="0.25">
      <c r="BK5142" s="130"/>
      <c r="BL5142" s="130">
        <f t="shared" si="628"/>
        <v>29.516799999997794</v>
      </c>
      <c r="BM5142" s="147">
        <f t="shared" si="629"/>
        <v>1.1642488624674713E-4</v>
      </c>
      <c r="BN5142" s="130">
        <f t="shared" si="630"/>
        <v>3.1340306284420442E-7</v>
      </c>
      <c r="BO5142" s="130">
        <f t="shared" si="626"/>
        <v>3.1340306284420442E-7</v>
      </c>
      <c r="BP5142" s="122" t="str">
        <f t="shared" si="627"/>
        <v/>
      </c>
    </row>
    <row r="5143" spans="63:68" ht="20.100000000000001" customHeight="1" x14ac:dyDescent="0.25">
      <c r="BK5143" s="130"/>
      <c r="BL5143" s="130">
        <f t="shared" si="628"/>
        <v>29.523199999997793</v>
      </c>
      <c r="BM5143" s="147">
        <f t="shared" si="629"/>
        <v>1.1611148318390292E-4</v>
      </c>
      <c r="BN5143" s="130">
        <f t="shared" si="630"/>
        <v>3.1257112695508879E-7</v>
      </c>
      <c r="BO5143" s="130">
        <f t="shared" si="626"/>
        <v>3.1257112695508879E-7</v>
      </c>
      <c r="BP5143" s="122" t="str">
        <f t="shared" si="627"/>
        <v/>
      </c>
    </row>
    <row r="5144" spans="63:68" ht="20.100000000000001" customHeight="1" x14ac:dyDescent="0.25">
      <c r="BK5144" s="130"/>
      <c r="BL5144" s="130">
        <f t="shared" si="628"/>
        <v>29.529599999997792</v>
      </c>
      <c r="BM5144" s="147">
        <f t="shared" si="629"/>
        <v>1.1579891205694783E-4</v>
      </c>
      <c r="BN5144" s="130">
        <f t="shared" si="630"/>
        <v>3.1174136284245794E-7</v>
      </c>
      <c r="BO5144" s="130">
        <f t="shared" si="626"/>
        <v>3.1174136284245794E-7</v>
      </c>
      <c r="BP5144" s="122" t="str">
        <f t="shared" si="627"/>
        <v/>
      </c>
    </row>
    <row r="5145" spans="63:68" ht="20.100000000000001" customHeight="1" x14ac:dyDescent="0.25">
      <c r="BK5145" s="130"/>
      <c r="BL5145" s="130">
        <f t="shared" si="628"/>
        <v>29.535999999997792</v>
      </c>
      <c r="BM5145" s="147">
        <f t="shared" si="629"/>
        <v>1.1548717069410538E-4</v>
      </c>
      <c r="BN5145" s="130">
        <f t="shared" si="630"/>
        <v>3.1091376495248624E-7</v>
      </c>
      <c r="BO5145" s="130">
        <f t="shared" si="626"/>
        <v>3.1091376495248624E-7</v>
      </c>
      <c r="BP5145" s="122" t="str">
        <f t="shared" si="627"/>
        <v/>
      </c>
    </row>
    <row r="5146" spans="63:68" ht="20.100000000000001" customHeight="1" x14ac:dyDescent="0.25">
      <c r="BK5146" s="130"/>
      <c r="BL5146" s="130">
        <f t="shared" si="628"/>
        <v>29.542399999997791</v>
      </c>
      <c r="BM5146" s="147">
        <f t="shared" si="629"/>
        <v>1.1517625692915289E-4</v>
      </c>
      <c r="BN5146" s="130">
        <f t="shared" si="630"/>
        <v>3.1008832774430427E-7</v>
      </c>
      <c r="BO5146" s="130">
        <f t="shared" si="626"/>
        <v>3.1008832774430427E-7</v>
      </c>
      <c r="BP5146" s="122" t="str">
        <f t="shared" si="627"/>
        <v/>
      </c>
    </row>
    <row r="5147" spans="63:68" ht="20.100000000000001" customHeight="1" x14ac:dyDescent="0.25">
      <c r="BK5147" s="130"/>
      <c r="BL5147" s="130">
        <f t="shared" si="628"/>
        <v>29.54879999999779</v>
      </c>
      <c r="BM5147" s="147">
        <f t="shared" si="629"/>
        <v>1.1486616860140859E-4</v>
      </c>
      <c r="BN5147" s="130">
        <f t="shared" si="630"/>
        <v>3.0926504569116437E-7</v>
      </c>
      <c r="BO5147" s="130">
        <f t="shared" si="626"/>
        <v>3.0926504569116437E-7</v>
      </c>
      <c r="BP5147" s="122" t="str">
        <f t="shared" si="627"/>
        <v/>
      </c>
    </row>
    <row r="5148" spans="63:68" ht="20.100000000000001" customHeight="1" x14ac:dyDescent="0.25">
      <c r="BK5148" s="130"/>
      <c r="BL5148" s="130">
        <f t="shared" si="628"/>
        <v>29.555199999997789</v>
      </c>
      <c r="BM5148" s="147">
        <f t="shared" si="629"/>
        <v>1.1455690355571742E-4</v>
      </c>
      <c r="BN5148" s="130">
        <f t="shared" si="630"/>
        <v>3.0844391327827217E-7</v>
      </c>
      <c r="BO5148" s="130">
        <f t="shared" si="626"/>
        <v>3.0844391327827217E-7</v>
      </c>
      <c r="BP5148" s="122" t="str">
        <f t="shared" si="627"/>
        <v/>
      </c>
    </row>
    <row r="5149" spans="63:68" ht="20.100000000000001" customHeight="1" x14ac:dyDescent="0.25">
      <c r="BK5149" s="130"/>
      <c r="BL5149" s="130">
        <f t="shared" si="628"/>
        <v>29.561599999997789</v>
      </c>
      <c r="BM5149" s="147">
        <f t="shared" si="629"/>
        <v>1.1424845964243915E-4</v>
      </c>
      <c r="BN5149" s="130">
        <f t="shared" si="630"/>
        <v>3.0762492500771977E-7</v>
      </c>
      <c r="BO5149" s="130">
        <f t="shared" si="626"/>
        <v>3.0762492500771977E-7</v>
      </c>
      <c r="BP5149" s="122" t="str">
        <f t="shared" si="627"/>
        <v/>
      </c>
    </row>
    <row r="5150" spans="63:68" ht="20.100000000000001" customHeight="1" x14ac:dyDescent="0.25">
      <c r="BK5150" s="130"/>
      <c r="BL5150" s="130">
        <f t="shared" si="628"/>
        <v>29.567999999997788</v>
      </c>
      <c r="BM5150" s="147">
        <f t="shared" si="629"/>
        <v>1.1394083471743143E-4</v>
      </c>
      <c r="BN5150" s="130">
        <f t="shared" si="630"/>
        <v>3.0680807539226512E-7</v>
      </c>
      <c r="BO5150" s="130">
        <f t="shared" si="626"/>
        <v>3.0680807539226512E-7</v>
      </c>
      <c r="BP5150" s="122" t="str">
        <f t="shared" si="627"/>
        <v/>
      </c>
    </row>
    <row r="5151" spans="63:68" ht="20.100000000000001" customHeight="1" x14ac:dyDescent="0.25">
      <c r="BK5151" s="130"/>
      <c r="BL5151" s="130">
        <f t="shared" si="628"/>
        <v>29.574399999997787</v>
      </c>
      <c r="BM5151" s="147">
        <f t="shared" si="629"/>
        <v>1.1363402664203916E-4</v>
      </c>
      <c r="BN5151" s="130">
        <f t="shared" si="630"/>
        <v>3.0599335896050906E-7</v>
      </c>
      <c r="BO5151" s="130">
        <f t="shared" si="626"/>
        <v>3.0599335896050906E-7</v>
      </c>
      <c r="BP5151" s="122" t="str">
        <f t="shared" si="627"/>
        <v/>
      </c>
    </row>
    <row r="5152" spans="63:68" ht="20.100000000000001" customHeight="1" x14ac:dyDescent="0.25">
      <c r="BK5152" s="130"/>
      <c r="BL5152" s="130">
        <f t="shared" si="628"/>
        <v>29.580799999997787</v>
      </c>
      <c r="BM5152" s="147">
        <f t="shared" si="629"/>
        <v>1.1332803328307866E-4</v>
      </c>
      <c r="BN5152" s="130">
        <f t="shared" si="630"/>
        <v>3.0518077025375114E-7</v>
      </c>
      <c r="BO5152" s="130">
        <f t="shared" si="626"/>
        <v>3.0518077025375114E-7</v>
      </c>
      <c r="BP5152" s="122" t="str">
        <f t="shared" si="627"/>
        <v/>
      </c>
    </row>
    <row r="5153" spans="63:68" ht="20.100000000000001" customHeight="1" x14ac:dyDescent="0.25">
      <c r="BK5153" s="130"/>
      <c r="BL5153" s="130">
        <f t="shared" si="628"/>
        <v>29.587199999997786</v>
      </c>
      <c r="BM5153" s="147">
        <f t="shared" si="629"/>
        <v>1.130228525128249E-4</v>
      </c>
      <c r="BN5153" s="130">
        <f t="shared" si="630"/>
        <v>3.0437030382666726E-7</v>
      </c>
      <c r="BO5153" s="130">
        <f t="shared" si="626"/>
        <v>3.0437030382666726E-7</v>
      </c>
      <c r="BP5153" s="122" t="str">
        <f t="shared" si="627"/>
        <v/>
      </c>
    </row>
    <row r="5154" spans="63:68" ht="20.100000000000001" customHeight="1" x14ac:dyDescent="0.25">
      <c r="BK5154" s="130"/>
      <c r="BL5154" s="130">
        <f t="shared" si="628"/>
        <v>29.593599999997785</v>
      </c>
      <c r="BM5154" s="147">
        <f t="shared" si="629"/>
        <v>1.1271848220899824E-4</v>
      </c>
      <c r="BN5154" s="130">
        <f t="shared" si="630"/>
        <v>3.0356195424824481E-7</v>
      </c>
      <c r="BO5154" s="130">
        <f t="shared" si="626"/>
        <v>3.0356195424824481E-7</v>
      </c>
      <c r="BP5154" s="122" t="str">
        <f t="shared" si="627"/>
        <v/>
      </c>
    </row>
    <row r="5155" spans="63:68" ht="20.100000000000001" customHeight="1" x14ac:dyDescent="0.25">
      <c r="BK5155" s="130"/>
      <c r="BL5155" s="130">
        <f t="shared" si="628"/>
        <v>29.599999999997785</v>
      </c>
      <c r="BM5155" s="147">
        <f t="shared" si="629"/>
        <v>1.1241492025474999E-4</v>
      </c>
      <c r="BN5155" s="130">
        <f t="shared" si="630"/>
        <v>3.0275571610082039E-7</v>
      </c>
      <c r="BO5155" s="130">
        <f t="shared" si="626"/>
        <v>3.0275571610082039E-7</v>
      </c>
      <c r="BP5155" s="122" t="str">
        <f t="shared" si="627"/>
        <v/>
      </c>
    </row>
    <row r="5156" spans="63:68" ht="20.100000000000001" customHeight="1" x14ac:dyDescent="0.25">
      <c r="BK5156" s="130"/>
      <c r="BL5156" s="130">
        <f t="shared" si="628"/>
        <v>29.606399999997784</v>
      </c>
      <c r="BM5156" s="147">
        <f t="shared" si="629"/>
        <v>1.1211216453864917E-4</v>
      </c>
      <c r="BN5156" s="130">
        <f t="shared" si="630"/>
        <v>3.0195158397986301E-7</v>
      </c>
      <c r="BO5156" s="130">
        <f t="shared" si="626"/>
        <v>3.0195158397986301E-7</v>
      </c>
      <c r="BP5156" s="122" t="str">
        <f t="shared" si="627"/>
        <v/>
      </c>
    </row>
    <row r="5157" spans="63:68" ht="20.100000000000001" customHeight="1" x14ac:dyDescent="0.25">
      <c r="BK5157" s="130"/>
      <c r="BL5157" s="130">
        <f t="shared" si="628"/>
        <v>29.612799999997783</v>
      </c>
      <c r="BM5157" s="147">
        <f t="shared" si="629"/>
        <v>1.1181021295466931E-4</v>
      </c>
      <c r="BN5157" s="130">
        <f t="shared" si="630"/>
        <v>3.0114955249401474E-7</v>
      </c>
      <c r="BO5157" s="130">
        <f t="shared" si="626"/>
        <v>3.0114955249401474E-7</v>
      </c>
      <c r="BP5157" s="122" t="str">
        <f t="shared" si="627"/>
        <v/>
      </c>
    </row>
    <row r="5158" spans="63:68" ht="20.100000000000001" customHeight="1" x14ac:dyDescent="0.25">
      <c r="BK5158" s="130"/>
      <c r="BL5158" s="130">
        <f t="shared" si="628"/>
        <v>29.619199999997782</v>
      </c>
      <c r="BM5158" s="147">
        <f t="shared" si="629"/>
        <v>1.1150906340217529E-4</v>
      </c>
      <c r="BN5158" s="130">
        <f t="shared" si="630"/>
        <v>3.0034961626696096E-7</v>
      </c>
      <c r="BO5158" s="130">
        <f t="shared" si="626"/>
        <v>3.0034961626696096E-7</v>
      </c>
      <c r="BP5158" s="122" t="str">
        <f t="shared" si="627"/>
        <v/>
      </c>
    </row>
    <row r="5159" spans="63:68" ht="20.100000000000001" customHeight="1" x14ac:dyDescent="0.25">
      <c r="BK5159" s="130"/>
      <c r="BL5159" s="130">
        <f t="shared" si="628"/>
        <v>29.625599999997782</v>
      </c>
      <c r="BM5159" s="147">
        <f t="shared" si="629"/>
        <v>1.1120871378590833E-4</v>
      </c>
      <c r="BN5159" s="130">
        <f t="shared" si="630"/>
        <v>2.9955176993410996E-7</v>
      </c>
      <c r="BO5159" s="130">
        <f t="shared" si="626"/>
        <v>2.9955176993410996E-7</v>
      </c>
      <c r="BP5159" s="122" t="str">
        <f t="shared" si="627"/>
        <v/>
      </c>
    </row>
    <row r="5160" spans="63:68" ht="20.100000000000001" customHeight="1" x14ac:dyDescent="0.25">
      <c r="BK5160" s="130"/>
      <c r="BL5160" s="130">
        <f t="shared" si="628"/>
        <v>29.631999999997781</v>
      </c>
      <c r="BM5160" s="147">
        <f t="shared" si="629"/>
        <v>1.1090916201597422E-4</v>
      </c>
      <c r="BN5160" s="130">
        <f t="shared" si="630"/>
        <v>2.9875600814497825E-7</v>
      </c>
      <c r="BO5160" s="130">
        <f t="shared" si="626"/>
        <v>2.9875600814497825E-7</v>
      </c>
      <c r="BP5160" s="122" t="str">
        <f t="shared" si="627"/>
        <v/>
      </c>
    </row>
    <row r="5161" spans="63:68" ht="20.100000000000001" customHeight="1" x14ac:dyDescent="0.25">
      <c r="BK5161" s="130"/>
      <c r="BL5161" s="130">
        <f t="shared" si="628"/>
        <v>29.63839999999778</v>
      </c>
      <c r="BM5161" s="147">
        <f t="shared" si="629"/>
        <v>1.1061040600782924E-4</v>
      </c>
      <c r="BN5161" s="130">
        <f t="shared" si="630"/>
        <v>2.9796232556290588E-7</v>
      </c>
      <c r="BO5161" s="130">
        <f t="shared" si="626"/>
        <v>2.9796232556290588E-7</v>
      </c>
      <c r="BP5161" s="122" t="str">
        <f t="shared" si="627"/>
        <v/>
      </c>
    </row>
    <row r="5162" spans="63:68" ht="20.100000000000001" customHeight="1" x14ac:dyDescent="0.25">
      <c r="BK5162" s="130"/>
      <c r="BL5162" s="130">
        <f t="shared" si="628"/>
        <v>29.64479999999778</v>
      </c>
      <c r="BM5162" s="147">
        <f t="shared" si="629"/>
        <v>1.1031244368226634E-4</v>
      </c>
      <c r="BN5162" s="130">
        <f t="shared" si="630"/>
        <v>2.9717071686269836E-7</v>
      </c>
      <c r="BO5162" s="130">
        <f t="shared" si="626"/>
        <v>2.9717071686269836E-7</v>
      </c>
      <c r="BP5162" s="122" t="str">
        <f t="shared" si="627"/>
        <v/>
      </c>
    </row>
    <row r="5163" spans="63:68" ht="20.100000000000001" customHeight="1" x14ac:dyDescent="0.25">
      <c r="BK5163" s="130"/>
      <c r="BL5163" s="130">
        <f t="shared" si="628"/>
        <v>29.651199999997779</v>
      </c>
      <c r="BM5163" s="147">
        <f t="shared" si="629"/>
        <v>1.1001527296540364E-4</v>
      </c>
      <c r="BN5163" s="130">
        <f t="shared" si="630"/>
        <v>2.9638117673524804E-7</v>
      </c>
      <c r="BO5163" s="130">
        <f t="shared" si="626"/>
        <v>2.9638117673524804E-7</v>
      </c>
      <c r="BP5163" s="122" t="str">
        <f t="shared" si="627"/>
        <v/>
      </c>
    </row>
    <row r="5164" spans="63:68" ht="20.100000000000001" customHeight="1" x14ac:dyDescent="0.25">
      <c r="BK5164" s="130"/>
      <c r="BL5164" s="130">
        <f t="shared" si="628"/>
        <v>29.657599999997778</v>
      </c>
      <c r="BM5164" s="147">
        <f t="shared" si="629"/>
        <v>1.0971889178866839E-4</v>
      </c>
      <c r="BN5164" s="130">
        <f t="shared" si="630"/>
        <v>2.9559369988281785E-7</v>
      </c>
      <c r="BO5164" s="130">
        <f t="shared" si="626"/>
        <v>2.9559369988281785E-7</v>
      </c>
      <c r="BP5164" s="122" t="str">
        <f t="shared" si="627"/>
        <v/>
      </c>
    </row>
    <row r="5165" spans="63:68" ht="20.100000000000001" customHeight="1" x14ac:dyDescent="0.25">
      <c r="BK5165" s="130"/>
      <c r="BL5165" s="130">
        <f t="shared" si="628"/>
        <v>29.663999999997777</v>
      </c>
      <c r="BM5165" s="147">
        <f t="shared" si="629"/>
        <v>1.0942329808878557E-4</v>
      </c>
      <c r="BN5165" s="130">
        <f t="shared" si="630"/>
        <v>2.9480828102039654E-7</v>
      </c>
      <c r="BO5165" s="130">
        <f t="shared" si="626"/>
        <v>2.9480828102039654E-7</v>
      </c>
      <c r="BP5165" s="122" t="str">
        <f t="shared" si="627"/>
        <v/>
      </c>
    </row>
    <row r="5166" spans="63:68" ht="20.100000000000001" customHeight="1" x14ac:dyDescent="0.25">
      <c r="BK5166" s="130"/>
      <c r="BL5166" s="130">
        <f t="shared" si="628"/>
        <v>29.670399999997777</v>
      </c>
      <c r="BM5166" s="147">
        <f t="shared" si="629"/>
        <v>1.0912848980776518E-4</v>
      </c>
      <c r="BN5166" s="130">
        <f t="shared" si="630"/>
        <v>2.9402491487788064E-7</v>
      </c>
      <c r="BO5166" s="130">
        <f t="shared" si="626"/>
        <v>2.9402491487788064E-7</v>
      </c>
      <c r="BP5166" s="122" t="str">
        <f t="shared" si="627"/>
        <v/>
      </c>
    </row>
    <row r="5167" spans="63:68" ht="20.100000000000001" customHeight="1" x14ac:dyDescent="0.25">
      <c r="BK5167" s="130"/>
      <c r="BL5167" s="130">
        <f t="shared" si="628"/>
        <v>29.676799999997776</v>
      </c>
      <c r="BM5167" s="147">
        <f t="shared" si="629"/>
        <v>1.088344648928873E-4</v>
      </c>
      <c r="BN5167" s="130">
        <f t="shared" si="630"/>
        <v>2.9324359619817709E-7</v>
      </c>
      <c r="BO5167" s="130">
        <f t="shared" si="626"/>
        <v>2.9324359619817709E-7</v>
      </c>
      <c r="BP5167" s="122" t="str">
        <f t="shared" si="627"/>
        <v/>
      </c>
    </row>
    <row r="5168" spans="63:68" ht="20.100000000000001" customHeight="1" x14ac:dyDescent="0.25">
      <c r="BK5168" s="130"/>
      <c r="BL5168" s="130">
        <f t="shared" si="628"/>
        <v>29.683199999997775</v>
      </c>
      <c r="BM5168" s="147">
        <f t="shared" si="629"/>
        <v>1.0854122129668912E-4</v>
      </c>
      <c r="BN5168" s="130">
        <f t="shared" si="630"/>
        <v>2.9246431973503487E-7</v>
      </c>
      <c r="BO5168" s="130">
        <f t="shared" si="626"/>
        <v>2.9246431973503487E-7</v>
      </c>
      <c r="BP5168" s="122" t="str">
        <f t="shared" si="627"/>
        <v/>
      </c>
    </row>
    <row r="5169" spans="63:68" ht="20.100000000000001" customHeight="1" x14ac:dyDescent="0.25">
      <c r="BK5169" s="130"/>
      <c r="BL5169" s="130">
        <f t="shared" si="628"/>
        <v>29.689599999997775</v>
      </c>
      <c r="BM5169" s="147">
        <f t="shared" si="629"/>
        <v>1.0824875697695409E-4</v>
      </c>
      <c r="BN5169" s="130">
        <f t="shared" si="630"/>
        <v>2.9168708025852021E-7</v>
      </c>
      <c r="BO5169" s="130">
        <f t="shared" si="626"/>
        <v>2.9168708025852021E-7</v>
      </c>
      <c r="BP5169" s="122" t="str">
        <f t="shared" si="627"/>
        <v/>
      </c>
    </row>
    <row r="5170" spans="63:68" ht="20.100000000000001" customHeight="1" x14ac:dyDescent="0.25">
      <c r="BK5170" s="130"/>
      <c r="BL5170" s="130">
        <f t="shared" si="628"/>
        <v>29.695999999997774</v>
      </c>
      <c r="BM5170" s="147">
        <f t="shared" si="629"/>
        <v>1.0795706989669557E-4</v>
      </c>
      <c r="BN5170" s="130">
        <f t="shared" si="630"/>
        <v>2.9091187254920252E-7</v>
      </c>
      <c r="BO5170" s="130">
        <f t="shared" si="626"/>
        <v>2.9091187254920252E-7</v>
      </c>
      <c r="BP5170" s="122" t="str">
        <f t="shared" si="627"/>
        <v/>
      </c>
    </row>
    <row r="5171" spans="63:68" ht="20.100000000000001" customHeight="1" x14ac:dyDescent="0.25">
      <c r="BK5171" s="130"/>
      <c r="BL5171" s="130">
        <f t="shared" si="628"/>
        <v>29.702399999997773</v>
      </c>
      <c r="BM5171" s="147">
        <f t="shared" si="629"/>
        <v>1.0766615802414636E-4</v>
      </c>
      <c r="BN5171" s="130">
        <f t="shared" si="630"/>
        <v>2.9013869140171876E-7</v>
      </c>
      <c r="BO5171" s="130">
        <f t="shared" si="626"/>
        <v>2.9013869140171876E-7</v>
      </c>
      <c r="BP5171" s="122" t="str">
        <f t="shared" si="627"/>
        <v/>
      </c>
    </row>
    <row r="5172" spans="63:68" ht="20.100000000000001" customHeight="1" x14ac:dyDescent="0.25">
      <c r="BK5172" s="130"/>
      <c r="BL5172" s="130">
        <f t="shared" si="628"/>
        <v>29.708799999997773</v>
      </c>
      <c r="BM5172" s="147">
        <f t="shared" si="629"/>
        <v>1.0737601933274464E-4</v>
      </c>
      <c r="BN5172" s="130">
        <f t="shared" si="630"/>
        <v>2.8936753162396025E-7</v>
      </c>
      <c r="BO5172" s="130">
        <f t="shared" si="626"/>
        <v>2.8936753162396025E-7</v>
      </c>
      <c r="BP5172" s="122" t="str">
        <f t="shared" si="627"/>
        <v/>
      </c>
    </row>
    <row r="5173" spans="63:68" ht="20.100000000000001" customHeight="1" x14ac:dyDescent="0.25">
      <c r="BK5173" s="130"/>
      <c r="BL5173" s="130">
        <f t="shared" si="628"/>
        <v>29.715199999997772</v>
      </c>
      <c r="BM5173" s="147">
        <f t="shared" si="629"/>
        <v>1.0708665180112068E-4</v>
      </c>
      <c r="BN5173" s="130">
        <f t="shared" si="630"/>
        <v>2.8859838803670676E-7</v>
      </c>
      <c r="BO5173" s="130">
        <f t="shared" si="626"/>
        <v>2.8859838803670676E-7</v>
      </c>
      <c r="BP5173" s="122" t="str">
        <f t="shared" si="627"/>
        <v/>
      </c>
    </row>
    <row r="5174" spans="63:68" ht="20.100000000000001" customHeight="1" x14ac:dyDescent="0.25">
      <c r="BK5174" s="130"/>
      <c r="BL5174" s="130">
        <f t="shared" si="628"/>
        <v>29.721599999997771</v>
      </c>
      <c r="BM5174" s="147">
        <f t="shared" si="629"/>
        <v>1.0679805341308398E-4</v>
      </c>
      <c r="BN5174" s="130">
        <f t="shared" si="630"/>
        <v>2.8783125547317929E-7</v>
      </c>
      <c r="BO5174" s="130">
        <f t="shared" si="626"/>
        <v>2.8783125547317929E-7</v>
      </c>
      <c r="BP5174" s="122" t="str">
        <f t="shared" si="627"/>
        <v/>
      </c>
    </row>
    <row r="5175" spans="63:68" ht="20.100000000000001" customHeight="1" x14ac:dyDescent="0.25">
      <c r="BK5175" s="130"/>
      <c r="BL5175" s="130">
        <f t="shared" si="628"/>
        <v>29.72799999999777</v>
      </c>
      <c r="BM5175" s="147">
        <f t="shared" si="629"/>
        <v>1.065102221576108E-4</v>
      </c>
      <c r="BN5175" s="130">
        <f t="shared" si="630"/>
        <v>2.8706612877990741E-7</v>
      </c>
      <c r="BO5175" s="130">
        <f t="shared" si="626"/>
        <v>2.8706612877990741E-7</v>
      </c>
      <c r="BP5175" s="122" t="str">
        <f t="shared" si="627"/>
        <v/>
      </c>
    </row>
    <row r="5176" spans="63:68" ht="20.100000000000001" customHeight="1" x14ac:dyDescent="0.25">
      <c r="BK5176" s="130"/>
      <c r="BL5176" s="130">
        <f t="shared" si="628"/>
        <v>29.73439999999777</v>
      </c>
      <c r="BM5176" s="147">
        <f t="shared" si="629"/>
        <v>1.0622315602883089E-4</v>
      </c>
      <c r="BN5176" s="130">
        <f t="shared" si="630"/>
        <v>2.8630300281550956E-7</v>
      </c>
      <c r="BO5176" s="130">
        <f t="shared" si="626"/>
        <v>2.8630300281550956E-7</v>
      </c>
      <c r="BP5176" s="122" t="str">
        <f t="shared" si="627"/>
        <v/>
      </c>
    </row>
    <row r="5177" spans="63:68" ht="20.100000000000001" customHeight="1" x14ac:dyDescent="0.25">
      <c r="BK5177" s="130"/>
      <c r="BL5177" s="130">
        <f t="shared" si="628"/>
        <v>29.740799999997769</v>
      </c>
      <c r="BM5177" s="147">
        <f t="shared" si="629"/>
        <v>1.0593685302601538E-4</v>
      </c>
      <c r="BN5177" s="130">
        <f t="shared" si="630"/>
        <v>2.8554187245322733E-7</v>
      </c>
      <c r="BO5177" s="130">
        <f t="shared" si="626"/>
        <v>2.8554187245322733E-7</v>
      </c>
      <c r="BP5177" s="122" t="str">
        <f t="shared" si="627"/>
        <v/>
      </c>
    </row>
    <row r="5178" spans="63:68" ht="20.100000000000001" customHeight="1" x14ac:dyDescent="0.25">
      <c r="BK5178" s="130"/>
      <c r="BL5178" s="130">
        <f t="shared" si="628"/>
        <v>29.747199999997768</v>
      </c>
      <c r="BM5178" s="147">
        <f t="shared" si="629"/>
        <v>1.0565131115356215E-4</v>
      </c>
      <c r="BN5178" s="130">
        <f t="shared" si="630"/>
        <v>2.8478273257737476E-7</v>
      </c>
      <c r="BO5178" s="130">
        <f t="shared" si="626"/>
        <v>2.8478273257737476E-7</v>
      </c>
      <c r="BP5178" s="122" t="str">
        <f t="shared" si="627"/>
        <v/>
      </c>
    </row>
    <row r="5179" spans="63:68" ht="20.100000000000001" customHeight="1" x14ac:dyDescent="0.25">
      <c r="BK5179" s="130"/>
      <c r="BL5179" s="130">
        <f t="shared" si="628"/>
        <v>29.753599999997768</v>
      </c>
      <c r="BM5179" s="147">
        <f t="shared" si="629"/>
        <v>1.0536652842098478E-4</v>
      </c>
      <c r="BN5179" s="130">
        <f t="shared" si="630"/>
        <v>2.840255780858455E-7</v>
      </c>
      <c r="BO5179" s="130">
        <f t="shared" si="626"/>
        <v>2.840255780858455E-7</v>
      </c>
      <c r="BP5179" s="122" t="str">
        <f t="shared" si="627"/>
        <v/>
      </c>
    </row>
    <row r="5180" spans="63:68" ht="20.100000000000001" customHeight="1" x14ac:dyDescent="0.25">
      <c r="BK5180" s="130"/>
      <c r="BL5180" s="130">
        <f t="shared" si="628"/>
        <v>29.759999999997767</v>
      </c>
      <c r="BM5180" s="147">
        <f t="shared" si="629"/>
        <v>1.0508250284289893E-4</v>
      </c>
      <c r="BN5180" s="130">
        <f t="shared" si="630"/>
        <v>2.8327040388892021E-7</v>
      </c>
      <c r="BO5180" s="130">
        <f t="shared" si="626"/>
        <v>2.8327040388892021E-7</v>
      </c>
      <c r="BP5180" s="122" t="str">
        <f t="shared" si="627"/>
        <v/>
      </c>
    </row>
    <row r="5181" spans="63:68" ht="20.100000000000001" customHeight="1" x14ac:dyDescent="0.25">
      <c r="BK5181" s="130"/>
      <c r="BL5181" s="130">
        <f t="shared" si="628"/>
        <v>29.766399999997766</v>
      </c>
      <c r="BM5181" s="147">
        <f t="shared" si="629"/>
        <v>1.0479923243901001E-4</v>
      </c>
      <c r="BN5181" s="130">
        <f t="shared" si="630"/>
        <v>2.8251720491014748E-7</v>
      </c>
      <c r="BO5181" s="130">
        <f t="shared" si="626"/>
        <v>2.8251720491014748E-7</v>
      </c>
      <c r="BP5181" s="122" t="str">
        <f t="shared" si="627"/>
        <v/>
      </c>
    </row>
    <row r="5182" spans="63:68" ht="20.100000000000001" customHeight="1" x14ac:dyDescent="0.25">
      <c r="BK5182" s="130"/>
      <c r="BL5182" s="130">
        <f t="shared" si="628"/>
        <v>29.772799999997765</v>
      </c>
      <c r="BM5182" s="147">
        <f t="shared" si="629"/>
        <v>1.0451671523409987E-4</v>
      </c>
      <c r="BN5182" s="130">
        <f t="shared" si="630"/>
        <v>2.8176597608584237E-7</v>
      </c>
      <c r="BO5182" s="130">
        <f t="shared" si="626"/>
        <v>2.8176597608584237E-7</v>
      </c>
      <c r="BP5182" s="122" t="str">
        <f t="shared" si="627"/>
        <v/>
      </c>
    </row>
    <row r="5183" spans="63:68" ht="20.100000000000001" customHeight="1" x14ac:dyDescent="0.25">
      <c r="BK5183" s="130"/>
      <c r="BL5183" s="130">
        <f t="shared" si="628"/>
        <v>29.779199999997765</v>
      </c>
      <c r="BM5183" s="147">
        <f t="shared" si="629"/>
        <v>1.0423494925801402E-4</v>
      </c>
      <c r="BN5183" s="130">
        <f t="shared" si="630"/>
        <v>2.8101671236328396E-7</v>
      </c>
      <c r="BO5183" s="130">
        <f t="shared" si="626"/>
        <v>2.8101671236328396E-7</v>
      </c>
      <c r="BP5183" s="122" t="str">
        <f t="shared" si="627"/>
        <v/>
      </c>
    </row>
    <row r="5184" spans="63:68" ht="20.100000000000001" customHeight="1" x14ac:dyDescent="0.25">
      <c r="BK5184" s="130"/>
      <c r="BL5184" s="130">
        <f t="shared" si="628"/>
        <v>29.785599999997764</v>
      </c>
      <c r="BM5184" s="147">
        <f t="shared" si="629"/>
        <v>1.0395393254565074E-4</v>
      </c>
      <c r="BN5184" s="130">
        <f t="shared" si="630"/>
        <v>2.8026940870480815E-7</v>
      </c>
      <c r="BO5184" s="130">
        <f t="shared" si="626"/>
        <v>2.8026940870480815E-7</v>
      </c>
      <c r="BP5184" s="122" t="str">
        <f t="shared" si="627"/>
        <v/>
      </c>
    </row>
    <row r="5185" spans="63:68" ht="20.100000000000001" customHeight="1" x14ac:dyDescent="0.25">
      <c r="BK5185" s="130"/>
      <c r="BL5185" s="130">
        <f t="shared" si="628"/>
        <v>29.791999999997763</v>
      </c>
      <c r="BM5185" s="147">
        <f t="shared" si="629"/>
        <v>1.0367366313694593E-4</v>
      </c>
      <c r="BN5185" s="130">
        <f t="shared" si="630"/>
        <v>2.7952406008368777E-7</v>
      </c>
      <c r="BO5185" s="130">
        <f t="shared" si="626"/>
        <v>2.7952406008368777E-7</v>
      </c>
      <c r="BP5185" s="122" t="str">
        <f t="shared" si="627"/>
        <v/>
      </c>
    </row>
    <row r="5186" spans="63:68" ht="20.100000000000001" customHeight="1" x14ac:dyDescent="0.25">
      <c r="BK5186" s="130"/>
      <c r="BL5186" s="130">
        <f t="shared" si="628"/>
        <v>29.798399999997763</v>
      </c>
      <c r="BM5186" s="147">
        <f t="shared" si="629"/>
        <v>1.0339413907686224E-4</v>
      </c>
      <c r="BN5186" s="130">
        <f t="shared" si="630"/>
        <v>2.7878066148668038E-7</v>
      </c>
      <c r="BO5186" s="130">
        <f t="shared" si="626"/>
        <v>2.7878066148668038E-7</v>
      </c>
      <c r="BP5186" s="122" t="str">
        <f t="shared" si="627"/>
        <v/>
      </c>
    </row>
    <row r="5187" spans="63:68" ht="20.100000000000001" customHeight="1" x14ac:dyDescent="0.25">
      <c r="BK5187" s="130"/>
      <c r="BL5187" s="130">
        <f t="shared" si="628"/>
        <v>29.804799999997762</v>
      </c>
      <c r="BM5187" s="147">
        <f t="shared" si="629"/>
        <v>1.0311535841537556E-4</v>
      </c>
      <c r="BN5187" s="130">
        <f t="shared" si="630"/>
        <v>2.7803920791299834E-7</v>
      </c>
      <c r="BO5187" s="130">
        <f t="shared" si="626"/>
        <v>2.7803920791299834E-7</v>
      </c>
      <c r="BP5187" s="122" t="str">
        <f t="shared" si="627"/>
        <v/>
      </c>
    </row>
    <row r="5188" spans="63:68" ht="20.100000000000001" customHeight="1" x14ac:dyDescent="0.25">
      <c r="BK5188" s="130"/>
      <c r="BL5188" s="130">
        <f t="shared" si="628"/>
        <v>29.811199999997761</v>
      </c>
      <c r="BM5188" s="147">
        <f t="shared" si="629"/>
        <v>1.0283731920746256E-4</v>
      </c>
      <c r="BN5188" s="130">
        <f t="shared" si="630"/>
        <v>2.7729969437284509E-7</v>
      </c>
      <c r="BO5188" s="130">
        <f t="shared" si="626"/>
        <v>2.7729969437284509E-7</v>
      </c>
      <c r="BP5188" s="122" t="str">
        <f t="shared" si="627"/>
        <v/>
      </c>
    </row>
    <row r="5189" spans="63:68" ht="20.100000000000001" customHeight="1" x14ac:dyDescent="0.25">
      <c r="BK5189" s="130"/>
      <c r="BL5189" s="130">
        <f t="shared" si="628"/>
        <v>29.817599999997761</v>
      </c>
      <c r="BM5189" s="147">
        <f t="shared" si="629"/>
        <v>1.0256001951308972E-4</v>
      </c>
      <c r="BN5189" s="130">
        <f t="shared" si="630"/>
        <v>2.7656211589125053E-7</v>
      </c>
      <c r="BO5189" s="130">
        <f t="shared" si="626"/>
        <v>2.7656211589125053E-7</v>
      </c>
      <c r="BP5189" s="122" t="str">
        <f t="shared" si="627"/>
        <v/>
      </c>
    </row>
    <row r="5190" spans="63:68" ht="20.100000000000001" customHeight="1" x14ac:dyDescent="0.25">
      <c r="BK5190" s="130"/>
      <c r="BL5190" s="130">
        <f t="shared" si="628"/>
        <v>29.82399999999776</v>
      </c>
      <c r="BM5190" s="147">
        <f t="shared" si="629"/>
        <v>1.0228345739719847E-4</v>
      </c>
      <c r="BN5190" s="130">
        <f t="shared" si="630"/>
        <v>2.7582646750401885E-7</v>
      </c>
      <c r="BO5190" s="130">
        <f t="shared" si="626"/>
        <v>2.7582646750401885E-7</v>
      </c>
      <c r="BP5190" s="122" t="str">
        <f t="shared" si="627"/>
        <v/>
      </c>
    </row>
    <row r="5191" spans="63:68" ht="20.100000000000001" customHeight="1" x14ac:dyDescent="0.25">
      <c r="BK5191" s="130"/>
      <c r="BL5191" s="130">
        <f t="shared" si="628"/>
        <v>29.830399999997759</v>
      </c>
      <c r="BM5191" s="147">
        <f t="shared" si="629"/>
        <v>1.0200763092969445E-4</v>
      </c>
      <c r="BN5191" s="130">
        <f t="shared" si="630"/>
        <v>2.7509274426062871E-7</v>
      </c>
      <c r="BO5191" s="130">
        <f t="shared" si="626"/>
        <v>2.7509274426062871E-7</v>
      </c>
      <c r="BP5191" s="122" t="str">
        <f t="shared" si="627"/>
        <v/>
      </c>
    </row>
    <row r="5192" spans="63:68" ht="20.100000000000001" customHeight="1" x14ac:dyDescent="0.25">
      <c r="BK5192" s="130"/>
      <c r="BL5192" s="130">
        <f t="shared" si="628"/>
        <v>29.836799999997758</v>
      </c>
      <c r="BM5192" s="147">
        <f t="shared" si="629"/>
        <v>1.0173253818543382E-4</v>
      </c>
      <c r="BN5192" s="130">
        <f t="shared" si="630"/>
        <v>2.7436094122122463E-7</v>
      </c>
      <c r="BO5192" s="130">
        <f t="shared" si="626"/>
        <v>2.7436094122122463E-7</v>
      </c>
      <c r="BP5192" s="122" t="str">
        <f t="shared" si="627"/>
        <v/>
      </c>
    </row>
    <row r="5193" spans="63:68" ht="20.100000000000001" customHeight="1" x14ac:dyDescent="0.25">
      <c r="BK5193" s="130"/>
      <c r="BL5193" s="130">
        <f t="shared" si="628"/>
        <v>29.843199999997758</v>
      </c>
      <c r="BM5193" s="147">
        <f t="shared" si="629"/>
        <v>1.014581772442126E-4</v>
      </c>
      <c r="BN5193" s="130">
        <f t="shared" si="630"/>
        <v>2.7363105346007283E-7</v>
      </c>
      <c r="BO5193" s="130">
        <f t="shared" si="626"/>
        <v>2.7363105346007283E-7</v>
      </c>
      <c r="BP5193" s="122" t="str">
        <f t="shared" si="627"/>
        <v/>
      </c>
    </row>
    <row r="5194" spans="63:68" ht="20.100000000000001" customHeight="1" x14ac:dyDescent="0.25">
      <c r="BK5194" s="130"/>
      <c r="BL5194" s="130">
        <f t="shared" si="628"/>
        <v>29.849599999997757</v>
      </c>
      <c r="BM5194" s="147">
        <f t="shared" si="629"/>
        <v>1.0118454619075252E-4</v>
      </c>
      <c r="BN5194" s="130">
        <f t="shared" si="630"/>
        <v>2.7290307606321672E-7</v>
      </c>
      <c r="BO5194" s="130">
        <f t="shared" si="626"/>
        <v>2.7290307606321672E-7</v>
      </c>
      <c r="BP5194" s="122" t="str">
        <f t="shared" si="627"/>
        <v/>
      </c>
    </row>
    <row r="5195" spans="63:68" ht="20.100000000000001" customHeight="1" x14ac:dyDescent="0.25">
      <c r="BK5195" s="130"/>
      <c r="BL5195" s="130">
        <f t="shared" si="628"/>
        <v>29.855999999997756</v>
      </c>
      <c r="BM5195" s="147">
        <f t="shared" si="629"/>
        <v>1.0091164311468931E-4</v>
      </c>
      <c r="BN5195" s="130">
        <f t="shared" si="630"/>
        <v>2.7217700412781275E-7</v>
      </c>
      <c r="BO5195" s="130">
        <f t="shared" si="626"/>
        <v>2.7217700412781275E-7</v>
      </c>
      <c r="BP5195" s="122" t="str">
        <f t="shared" si="627"/>
        <v/>
      </c>
    </row>
    <row r="5196" spans="63:68" ht="20.100000000000001" customHeight="1" x14ac:dyDescent="0.25">
      <c r="BK5196" s="130"/>
      <c r="BL5196" s="130">
        <f t="shared" si="628"/>
        <v>29.862399999997756</v>
      </c>
      <c r="BM5196" s="147">
        <f t="shared" si="629"/>
        <v>1.0063946611056149E-4</v>
      </c>
      <c r="BN5196" s="130">
        <f t="shared" si="630"/>
        <v>2.7145283276509846E-7</v>
      </c>
      <c r="BO5196" s="130">
        <f t="shared" si="626"/>
        <v>2.7145283276509846E-7</v>
      </c>
      <c r="BP5196" s="122" t="str">
        <f t="shared" si="627"/>
        <v/>
      </c>
    </row>
    <row r="5197" spans="63:68" ht="20.100000000000001" customHeight="1" x14ac:dyDescent="0.25">
      <c r="BK5197" s="130"/>
      <c r="BL5197" s="130">
        <f t="shared" si="628"/>
        <v>29.868799999997755</v>
      </c>
      <c r="BM5197" s="147">
        <f t="shared" si="629"/>
        <v>1.003680132777964E-4</v>
      </c>
      <c r="BN5197" s="130">
        <f t="shared" si="630"/>
        <v>2.707305570978988E-7</v>
      </c>
      <c r="BO5197" s="130">
        <f t="shared" si="626"/>
        <v>2.707305570978988E-7</v>
      </c>
      <c r="BP5197" s="122" t="str">
        <f t="shared" si="627"/>
        <v/>
      </c>
    </row>
    <row r="5198" spans="63:68" ht="20.100000000000001" customHeight="1" x14ac:dyDescent="0.25">
      <c r="BK5198" s="130"/>
      <c r="BL5198" s="130">
        <f t="shared" si="628"/>
        <v>29.875199999997754</v>
      </c>
      <c r="BM5198" s="147">
        <f t="shared" si="629"/>
        <v>1.000972827206985E-4</v>
      </c>
      <c r="BN5198" s="130">
        <f t="shared" si="630"/>
        <v>2.7001017226032796E-7</v>
      </c>
      <c r="BO5198" s="130">
        <f t="shared" si="626"/>
        <v>2.7001017226032796E-7</v>
      </c>
      <c r="BP5198" s="122" t="str">
        <f t="shared" si="627"/>
        <v/>
      </c>
    </row>
    <row r="5199" spans="63:68" ht="20.100000000000001" customHeight="1" x14ac:dyDescent="0.25">
      <c r="BK5199" s="130"/>
      <c r="BL5199" s="130">
        <f t="shared" si="628"/>
        <v>29.881599999997754</v>
      </c>
      <c r="BM5199" s="147">
        <f t="shared" si="629"/>
        <v>9.9827272548438169E-5</v>
      </c>
      <c r="BN5199" s="130">
        <f t="shared" si="630"/>
        <v>2.6929167340017466E-7</v>
      </c>
      <c r="BO5199" s="130">
        <f t="shared" si="626"/>
        <v>2.6929167340017466E-7</v>
      </c>
      <c r="BP5199" s="122" t="str">
        <f t="shared" si="627"/>
        <v/>
      </c>
    </row>
    <row r="5200" spans="63:68" ht="20.100000000000001" customHeight="1" x14ac:dyDescent="0.25">
      <c r="BK5200" s="130"/>
      <c r="BL5200" s="130">
        <f t="shared" si="628"/>
        <v>29.887999999997753</v>
      </c>
      <c r="BM5200" s="147">
        <f t="shared" si="629"/>
        <v>9.9557980875037994E-5</v>
      </c>
      <c r="BN5200" s="130">
        <f t="shared" si="630"/>
        <v>2.6857505567638132E-7</v>
      </c>
      <c r="BO5200" s="130">
        <f t="shared" si="626"/>
        <v>2.6857505567638132E-7</v>
      </c>
      <c r="BP5200" s="122" t="str">
        <f t="shared" si="627"/>
        <v/>
      </c>
    </row>
    <row r="5201" spans="63:68" ht="20.100000000000001" customHeight="1" x14ac:dyDescent="0.25">
      <c r="BK5201" s="130"/>
      <c r="BL5201" s="130">
        <f t="shared" si="628"/>
        <v>29.894399999997752</v>
      </c>
      <c r="BM5201" s="147">
        <f t="shared" si="629"/>
        <v>9.9289405819361613E-5</v>
      </c>
      <c r="BN5201" s="130">
        <f t="shared" si="630"/>
        <v>2.6786031425962687E-7</v>
      </c>
      <c r="BO5201" s="130">
        <f t="shared" si="626"/>
        <v>2.6786031425962687E-7</v>
      </c>
      <c r="BP5201" s="122" t="str">
        <f t="shared" si="627"/>
        <v/>
      </c>
    </row>
    <row r="5202" spans="63:68" ht="20.100000000000001" customHeight="1" x14ac:dyDescent="0.25">
      <c r="BK5202" s="130"/>
      <c r="BL5202" s="130">
        <f t="shared" si="628"/>
        <v>29.900799999997751</v>
      </c>
      <c r="BM5202" s="147">
        <f t="shared" si="629"/>
        <v>9.9021545505101986E-5</v>
      </c>
      <c r="BN5202" s="130">
        <f t="shared" si="630"/>
        <v>2.6714744433434603E-7</v>
      </c>
      <c r="BO5202" s="130">
        <f t="shared" ref="BO5202:BO5265" si="631">IF(BM5202&lt;(1-$BK$534),BN5202,"")</f>
        <v>2.6714744433434603E-7</v>
      </c>
      <c r="BP5202" s="122" t="str">
        <f t="shared" ref="BP5202:BP5265" si="632">IF(BM5202&lt;(1-$BK$540),BN5202,"")</f>
        <v/>
      </c>
    </row>
    <row r="5203" spans="63:68" ht="20.100000000000001" customHeight="1" x14ac:dyDescent="0.25">
      <c r="BK5203" s="130"/>
      <c r="BL5203" s="130">
        <f t="shared" ref="BL5203:BL5266" si="633">BL5202+$BO$526</f>
        <v>29.907199999997751</v>
      </c>
      <c r="BM5203" s="147">
        <f t="shared" ref="BM5203:BM5266" si="634">_xlfn.CHISQ.DIST.RT(BL5203,7)</f>
        <v>9.875439806076764E-5</v>
      </c>
      <c r="BN5203" s="130">
        <f t="shared" ref="BN5203:BN5266" si="635">BM5203-BM5204</f>
        <v>2.6643644109577492E-7</v>
      </c>
      <c r="BO5203" s="130">
        <f t="shared" si="631"/>
        <v>2.6643644109577492E-7</v>
      </c>
      <c r="BP5203" s="122" t="str">
        <f t="shared" si="632"/>
        <v/>
      </c>
    </row>
    <row r="5204" spans="63:68" ht="20.100000000000001" customHeight="1" x14ac:dyDescent="0.25">
      <c r="BK5204" s="130"/>
      <c r="BL5204" s="130">
        <f t="shared" si="633"/>
        <v>29.91359999999775</v>
      </c>
      <c r="BM5204" s="147">
        <f t="shared" si="634"/>
        <v>9.8487961619671865E-5</v>
      </c>
      <c r="BN5204" s="130">
        <f t="shared" si="635"/>
        <v>2.6572729975121137E-7</v>
      </c>
      <c r="BO5204" s="130">
        <f t="shared" si="631"/>
        <v>2.6572729975121137E-7</v>
      </c>
      <c r="BP5204" s="122" t="str">
        <f t="shared" si="632"/>
        <v/>
      </c>
    </row>
    <row r="5205" spans="63:68" ht="20.100000000000001" customHeight="1" x14ac:dyDescent="0.25">
      <c r="BK5205" s="130"/>
      <c r="BL5205" s="130">
        <f t="shared" si="633"/>
        <v>29.919999999997749</v>
      </c>
      <c r="BM5205" s="147">
        <f t="shared" si="634"/>
        <v>9.8222234319920654E-5</v>
      </c>
      <c r="BN5205" s="130">
        <f t="shared" si="635"/>
        <v>2.6502001552027249E-7</v>
      </c>
      <c r="BO5205" s="130">
        <f t="shared" si="631"/>
        <v>2.6502001552027249E-7</v>
      </c>
      <c r="BP5205" s="122" t="str">
        <f t="shared" si="632"/>
        <v/>
      </c>
    </row>
    <row r="5206" spans="63:68" ht="20.100000000000001" customHeight="1" x14ac:dyDescent="0.25">
      <c r="BK5206" s="130"/>
      <c r="BL5206" s="130">
        <f t="shared" si="633"/>
        <v>29.926399999997749</v>
      </c>
      <c r="BM5206" s="147">
        <f t="shared" si="634"/>
        <v>9.7957214304400381E-5</v>
      </c>
      <c r="BN5206" s="130">
        <f t="shared" si="635"/>
        <v>2.6431458363408147E-7</v>
      </c>
      <c r="BO5206" s="130">
        <f t="shared" si="631"/>
        <v>2.6431458363408147E-7</v>
      </c>
      <c r="BP5206" s="122" t="str">
        <f t="shared" si="632"/>
        <v/>
      </c>
    </row>
    <row r="5207" spans="63:68" ht="20.100000000000001" customHeight="1" x14ac:dyDescent="0.25">
      <c r="BK5207" s="130"/>
      <c r="BL5207" s="130">
        <f t="shared" si="633"/>
        <v>29.932799999997748</v>
      </c>
      <c r="BM5207" s="147">
        <f t="shared" si="634"/>
        <v>9.76928997207663E-5</v>
      </c>
      <c r="BN5207" s="130">
        <f t="shared" si="635"/>
        <v>2.6361099933669061E-7</v>
      </c>
      <c r="BO5207" s="130">
        <f t="shared" si="631"/>
        <v>2.6361099933669061E-7</v>
      </c>
      <c r="BP5207" s="122" t="str">
        <f t="shared" si="632"/>
        <v/>
      </c>
    </row>
    <row r="5208" spans="63:68" ht="20.100000000000001" customHeight="1" x14ac:dyDescent="0.25">
      <c r="BK5208" s="130"/>
      <c r="BL5208" s="130">
        <f t="shared" si="633"/>
        <v>29.939199999997747</v>
      </c>
      <c r="BM5208" s="147">
        <f t="shared" si="634"/>
        <v>9.7429288721429609E-5</v>
      </c>
      <c r="BN5208" s="130">
        <f t="shared" si="635"/>
        <v>2.6290925788315686E-7</v>
      </c>
      <c r="BO5208" s="130">
        <f t="shared" si="631"/>
        <v>2.6290925788315686E-7</v>
      </c>
      <c r="BP5208" s="122" t="str">
        <f t="shared" si="632"/>
        <v/>
      </c>
    </row>
    <row r="5209" spans="63:68" ht="20.100000000000001" customHeight="1" x14ac:dyDescent="0.25">
      <c r="BK5209" s="130"/>
      <c r="BL5209" s="130">
        <f t="shared" si="633"/>
        <v>29.945599999997746</v>
      </c>
      <c r="BM5209" s="147">
        <f t="shared" si="634"/>
        <v>9.7166379463546452E-5</v>
      </c>
      <c r="BN5209" s="130">
        <f t="shared" si="635"/>
        <v>2.6220935454044985E-7</v>
      </c>
      <c r="BO5209" s="130">
        <f t="shared" si="631"/>
        <v>2.6220935454044985E-7</v>
      </c>
      <c r="BP5209" s="122" t="str">
        <f t="shared" si="632"/>
        <v/>
      </c>
    </row>
    <row r="5210" spans="63:68" ht="20.100000000000001" customHeight="1" x14ac:dyDescent="0.25">
      <c r="BK5210" s="130"/>
      <c r="BL5210" s="130">
        <f t="shared" si="633"/>
        <v>29.951999999997746</v>
      </c>
      <c r="BM5210" s="147">
        <f t="shared" si="634"/>
        <v>9.6904170109006002E-5</v>
      </c>
      <c r="BN5210" s="130">
        <f t="shared" si="635"/>
        <v>2.6151128458872582E-7</v>
      </c>
      <c r="BO5210" s="130">
        <f t="shared" si="631"/>
        <v>2.6151128458872582E-7</v>
      </c>
      <c r="BP5210" s="122" t="str">
        <f t="shared" si="632"/>
        <v/>
      </c>
    </row>
    <row r="5211" spans="63:68" ht="20.100000000000001" customHeight="1" x14ac:dyDescent="0.25">
      <c r="BK5211" s="130"/>
      <c r="BL5211" s="130">
        <f t="shared" si="633"/>
        <v>29.958399999997745</v>
      </c>
      <c r="BM5211" s="147">
        <f t="shared" si="634"/>
        <v>9.6642658824417277E-5</v>
      </c>
      <c r="BN5211" s="130">
        <f t="shared" si="635"/>
        <v>2.6081504331747869E-7</v>
      </c>
      <c r="BO5211" s="130">
        <f t="shared" si="631"/>
        <v>2.6081504331747869E-7</v>
      </c>
      <c r="BP5211" s="122" t="str">
        <f t="shared" si="632"/>
        <v/>
      </c>
    </row>
    <row r="5212" spans="63:68" ht="20.100000000000001" customHeight="1" x14ac:dyDescent="0.25">
      <c r="BK5212" s="130"/>
      <c r="BL5212" s="130">
        <f t="shared" si="633"/>
        <v>29.964799999997744</v>
      </c>
      <c r="BM5212" s="147">
        <f t="shared" si="634"/>
        <v>9.6381843781099798E-5</v>
      </c>
      <c r="BN5212" s="130">
        <f t="shared" si="635"/>
        <v>2.6012062603071714E-7</v>
      </c>
      <c r="BO5212" s="130">
        <f t="shared" si="631"/>
        <v>2.6012062603071714E-7</v>
      </c>
      <c r="BP5212" s="122" t="str">
        <f t="shared" si="632"/>
        <v/>
      </c>
    </row>
    <row r="5213" spans="63:68" ht="20.100000000000001" customHeight="1" x14ac:dyDescent="0.25">
      <c r="BK5213" s="130"/>
      <c r="BL5213" s="130">
        <f t="shared" si="633"/>
        <v>29.971199999997744</v>
      </c>
      <c r="BM5213" s="147">
        <f t="shared" si="634"/>
        <v>9.6121723155069081E-5</v>
      </c>
      <c r="BN5213" s="130">
        <f t="shared" si="635"/>
        <v>2.5942802804184177E-7</v>
      </c>
      <c r="BO5213" s="130">
        <f t="shared" si="631"/>
        <v>2.5942802804184177E-7</v>
      </c>
      <c r="BP5213" s="122" t="str">
        <f t="shared" si="632"/>
        <v/>
      </c>
    </row>
    <row r="5214" spans="63:68" ht="20.100000000000001" customHeight="1" x14ac:dyDescent="0.25">
      <c r="BK5214" s="130"/>
      <c r="BL5214" s="130">
        <f t="shared" si="633"/>
        <v>29.977599999997743</v>
      </c>
      <c r="BM5214" s="147">
        <f t="shared" si="634"/>
        <v>9.5862295127027239E-5</v>
      </c>
      <c r="BN5214" s="130">
        <f t="shared" si="635"/>
        <v>2.5873724467804962E-7</v>
      </c>
      <c r="BO5214" s="130">
        <f t="shared" si="631"/>
        <v>2.5873724467804962E-7</v>
      </c>
      <c r="BP5214" s="122" t="str">
        <f t="shared" si="632"/>
        <v/>
      </c>
    </row>
    <row r="5215" spans="63:68" ht="20.100000000000001" customHeight="1" x14ac:dyDescent="0.25">
      <c r="BK5215" s="130"/>
      <c r="BL5215" s="130">
        <f t="shared" si="633"/>
        <v>29.983999999997742</v>
      </c>
      <c r="BM5215" s="147">
        <f t="shared" si="634"/>
        <v>9.5603557882349189E-5</v>
      </c>
      <c r="BN5215" s="130">
        <f t="shared" si="635"/>
        <v>2.5804827127689188E-7</v>
      </c>
      <c r="BO5215" s="130">
        <f t="shared" si="631"/>
        <v>2.5804827127689188E-7</v>
      </c>
      <c r="BP5215" s="122" t="str">
        <f t="shared" si="632"/>
        <v/>
      </c>
    </row>
    <row r="5216" spans="63:68" ht="20.100000000000001" customHeight="1" x14ac:dyDescent="0.25">
      <c r="BK5216" s="130"/>
      <c r="BL5216" s="130">
        <f t="shared" si="633"/>
        <v>29.990399999997742</v>
      </c>
      <c r="BM5216" s="147">
        <f t="shared" si="634"/>
        <v>9.5345509611072298E-5</v>
      </c>
      <c r="BN5216" s="130">
        <f t="shared" si="635"/>
        <v>2.5736110318795439E-7</v>
      </c>
      <c r="BO5216" s="130">
        <f t="shared" si="631"/>
        <v>2.5736110318795439E-7</v>
      </c>
      <c r="BP5216" s="122" t="str">
        <f t="shared" si="632"/>
        <v/>
      </c>
    </row>
    <row r="5217" spans="63:68" ht="20.100000000000001" customHeight="1" x14ac:dyDescent="0.25">
      <c r="BK5217" s="130"/>
      <c r="BL5217" s="130">
        <f t="shared" si="633"/>
        <v>29.996799999997741</v>
      </c>
      <c r="BM5217" s="147">
        <f t="shared" si="634"/>
        <v>9.5088148507884343E-5</v>
      </c>
      <c r="BN5217" s="130">
        <f t="shared" si="635"/>
        <v>2.5667573577246459E-7</v>
      </c>
      <c r="BO5217" s="130">
        <f t="shared" si="631"/>
        <v>2.5667573577246459E-7</v>
      </c>
      <c r="BP5217" s="122" t="str">
        <f t="shared" si="632"/>
        <v/>
      </c>
    </row>
    <row r="5218" spans="63:68" ht="20.100000000000001" customHeight="1" x14ac:dyDescent="0.25">
      <c r="BK5218" s="130"/>
      <c r="BL5218" s="130">
        <f t="shared" si="633"/>
        <v>30.00319999999774</v>
      </c>
      <c r="BM5218" s="147">
        <f t="shared" si="634"/>
        <v>9.4831472772111879E-5</v>
      </c>
      <c r="BN5218" s="130">
        <f t="shared" si="635"/>
        <v>2.5599216440433511E-7</v>
      </c>
      <c r="BO5218" s="130">
        <f t="shared" si="631"/>
        <v>2.5599216440433511E-7</v>
      </c>
      <c r="BP5218" s="122" t="str">
        <f t="shared" si="632"/>
        <v/>
      </c>
    </row>
    <row r="5219" spans="63:68" ht="20.100000000000001" customHeight="1" x14ac:dyDescent="0.25">
      <c r="BK5219" s="130"/>
      <c r="BL5219" s="130">
        <f t="shared" si="633"/>
        <v>30.009599999997739</v>
      </c>
      <c r="BM5219" s="147">
        <f t="shared" si="634"/>
        <v>9.4575480607707543E-5</v>
      </c>
      <c r="BN5219" s="130">
        <f t="shared" si="635"/>
        <v>2.5531038446632837E-7</v>
      </c>
      <c r="BO5219" s="130">
        <f t="shared" si="631"/>
        <v>2.5531038446632837E-7</v>
      </c>
      <c r="BP5219" s="122" t="str">
        <f t="shared" si="632"/>
        <v/>
      </c>
    </row>
    <row r="5220" spans="63:68" ht="20.100000000000001" customHeight="1" x14ac:dyDescent="0.25">
      <c r="BK5220" s="130"/>
      <c r="BL5220" s="130">
        <f t="shared" si="633"/>
        <v>30.015999999997739</v>
      </c>
      <c r="BM5220" s="147">
        <f t="shared" si="634"/>
        <v>9.4320170223241215E-5</v>
      </c>
      <c r="BN5220" s="130">
        <f t="shared" si="635"/>
        <v>2.5463039135645337E-7</v>
      </c>
      <c r="BO5220" s="130">
        <f t="shared" si="631"/>
        <v>2.5463039135645337E-7</v>
      </c>
      <c r="BP5220" s="122" t="str">
        <f t="shared" si="632"/>
        <v/>
      </c>
    </row>
    <row r="5221" spans="63:68" ht="20.100000000000001" customHeight="1" x14ac:dyDescent="0.25">
      <c r="BK5221" s="130"/>
      <c r="BL5221" s="130">
        <f t="shared" si="633"/>
        <v>30.022399999997738</v>
      </c>
      <c r="BM5221" s="147">
        <f t="shared" si="634"/>
        <v>9.4065539831884762E-5</v>
      </c>
      <c r="BN5221" s="130">
        <f t="shared" si="635"/>
        <v>2.5395218048137919E-7</v>
      </c>
      <c r="BO5221" s="130">
        <f t="shared" si="631"/>
        <v>2.5395218048137919E-7</v>
      </c>
      <c r="BP5221" s="122" t="str">
        <f t="shared" si="632"/>
        <v/>
      </c>
    </row>
    <row r="5222" spans="63:68" ht="20.100000000000001" customHeight="1" x14ac:dyDescent="0.25">
      <c r="BK5222" s="130"/>
      <c r="BL5222" s="130">
        <f t="shared" si="633"/>
        <v>30.028799999997737</v>
      </c>
      <c r="BM5222" s="147">
        <f t="shared" si="634"/>
        <v>9.3811587651403383E-5</v>
      </c>
      <c r="BN5222" s="130">
        <f t="shared" si="635"/>
        <v>2.5327574726013481E-7</v>
      </c>
      <c r="BO5222" s="130">
        <f t="shared" si="631"/>
        <v>2.5327574726013481E-7</v>
      </c>
      <c r="BP5222" s="122" t="str">
        <f t="shared" si="632"/>
        <v/>
      </c>
    </row>
    <row r="5223" spans="63:68" ht="20.100000000000001" customHeight="1" x14ac:dyDescent="0.25">
      <c r="BK5223" s="130"/>
      <c r="BL5223" s="130">
        <f t="shared" si="633"/>
        <v>30.035199999997737</v>
      </c>
      <c r="BM5223" s="147">
        <f t="shared" si="634"/>
        <v>9.3558311904143248E-5</v>
      </c>
      <c r="BN5223" s="130">
        <f t="shared" si="635"/>
        <v>2.5260108712410912E-7</v>
      </c>
      <c r="BO5223" s="130">
        <f t="shared" si="631"/>
        <v>2.5260108712410912E-7</v>
      </c>
      <c r="BP5223" s="122" t="str">
        <f t="shared" si="632"/>
        <v/>
      </c>
    </row>
    <row r="5224" spans="63:68" ht="20.100000000000001" customHeight="1" x14ac:dyDescent="0.25">
      <c r="BK5224" s="130"/>
      <c r="BL5224" s="130">
        <f t="shared" si="633"/>
        <v>30.041599999997736</v>
      </c>
      <c r="BM5224" s="147">
        <f t="shared" si="634"/>
        <v>9.3305710817019139E-5</v>
      </c>
      <c r="BN5224" s="130">
        <f t="shared" si="635"/>
        <v>2.519281955148554E-7</v>
      </c>
      <c r="BO5224" s="130">
        <f t="shared" si="631"/>
        <v>2.519281955148554E-7</v>
      </c>
      <c r="BP5224" s="122" t="str">
        <f t="shared" si="632"/>
        <v/>
      </c>
    </row>
    <row r="5225" spans="63:68" ht="20.100000000000001" customHeight="1" x14ac:dyDescent="0.25">
      <c r="BK5225" s="130"/>
      <c r="BL5225" s="130">
        <f t="shared" si="633"/>
        <v>30.047999999997735</v>
      </c>
      <c r="BM5225" s="147">
        <f t="shared" si="634"/>
        <v>9.3053782621504283E-5</v>
      </c>
      <c r="BN5225" s="130">
        <f t="shared" si="635"/>
        <v>2.5125706788632748E-7</v>
      </c>
      <c r="BO5225" s="130">
        <f t="shared" si="631"/>
        <v>2.5125706788632748E-7</v>
      </c>
      <c r="BP5225" s="122" t="str">
        <f t="shared" si="632"/>
        <v/>
      </c>
    </row>
    <row r="5226" spans="63:68" ht="20.100000000000001" customHeight="1" x14ac:dyDescent="0.25">
      <c r="BK5226" s="130"/>
      <c r="BL5226" s="130">
        <f t="shared" si="633"/>
        <v>30.054399999997734</v>
      </c>
      <c r="BM5226" s="147">
        <f t="shared" si="634"/>
        <v>9.2802525553617956E-5</v>
      </c>
      <c r="BN5226" s="130">
        <f t="shared" si="635"/>
        <v>2.5058769970302309E-7</v>
      </c>
      <c r="BO5226" s="130">
        <f t="shared" si="631"/>
        <v>2.5058769970302309E-7</v>
      </c>
      <c r="BP5226" s="122" t="str">
        <f t="shared" si="632"/>
        <v/>
      </c>
    </row>
    <row r="5227" spans="63:68" ht="20.100000000000001" customHeight="1" x14ac:dyDescent="0.25">
      <c r="BK5227" s="130"/>
      <c r="BL5227" s="130">
        <f t="shared" si="633"/>
        <v>30.060799999997734</v>
      </c>
      <c r="BM5227" s="147">
        <f t="shared" si="634"/>
        <v>9.2551937853914933E-5</v>
      </c>
      <c r="BN5227" s="130">
        <f t="shared" si="635"/>
        <v>2.4992008644197602E-7</v>
      </c>
      <c r="BO5227" s="130">
        <f t="shared" si="631"/>
        <v>2.4992008644197602E-7</v>
      </c>
      <c r="BP5227" s="122" t="str">
        <f t="shared" si="632"/>
        <v/>
      </c>
    </row>
    <row r="5228" spans="63:68" ht="20.100000000000001" customHeight="1" x14ac:dyDescent="0.25">
      <c r="BK5228" s="130"/>
      <c r="BL5228" s="130">
        <f t="shared" si="633"/>
        <v>30.067199999997733</v>
      </c>
      <c r="BM5228" s="147">
        <f t="shared" si="634"/>
        <v>9.2302017767472957E-5</v>
      </c>
      <c r="BN5228" s="130">
        <f t="shared" si="635"/>
        <v>2.4925422359039801E-7</v>
      </c>
      <c r="BO5228" s="130">
        <f t="shared" si="631"/>
        <v>2.4925422359039801E-7</v>
      </c>
      <c r="BP5228" s="122" t="str">
        <f t="shared" si="632"/>
        <v/>
      </c>
    </row>
    <row r="5229" spans="63:68" ht="20.100000000000001" customHeight="1" x14ac:dyDescent="0.25">
      <c r="BK5229" s="130"/>
      <c r="BL5229" s="130">
        <f t="shared" si="633"/>
        <v>30.073599999997732</v>
      </c>
      <c r="BM5229" s="147">
        <f t="shared" si="634"/>
        <v>9.2052763543882559E-5</v>
      </c>
      <c r="BN5229" s="130">
        <f t="shared" si="635"/>
        <v>2.4859010664753545E-7</v>
      </c>
      <c r="BO5229" s="130">
        <f t="shared" si="631"/>
        <v>2.4859010664753545E-7</v>
      </c>
      <c r="BP5229" s="122" t="str">
        <f t="shared" si="632"/>
        <v/>
      </c>
    </row>
    <row r="5230" spans="63:68" ht="20.100000000000001" customHeight="1" x14ac:dyDescent="0.25">
      <c r="BK5230" s="130"/>
      <c r="BL5230" s="130">
        <f t="shared" si="633"/>
        <v>30.079999999997732</v>
      </c>
      <c r="BM5230" s="147">
        <f t="shared" si="634"/>
        <v>9.1804173437235023E-5</v>
      </c>
      <c r="BN5230" s="130">
        <f t="shared" si="635"/>
        <v>2.4792773112380202E-7</v>
      </c>
      <c r="BO5230" s="130">
        <f t="shared" si="631"/>
        <v>2.4792773112380202E-7</v>
      </c>
      <c r="BP5230" s="122" t="str">
        <f t="shared" si="632"/>
        <v/>
      </c>
    </row>
    <row r="5231" spans="63:68" ht="20.100000000000001" customHeight="1" x14ac:dyDescent="0.25">
      <c r="BK5231" s="130"/>
      <c r="BL5231" s="130">
        <f t="shared" si="633"/>
        <v>30.086399999997731</v>
      </c>
      <c r="BM5231" s="147">
        <f t="shared" si="634"/>
        <v>9.1556245706111221E-5</v>
      </c>
      <c r="BN5231" s="130">
        <f t="shared" si="635"/>
        <v>2.4726709254054827E-7</v>
      </c>
      <c r="BO5231" s="130">
        <f t="shared" si="631"/>
        <v>2.4726709254054827E-7</v>
      </c>
      <c r="BP5231" s="122" t="str">
        <f t="shared" si="632"/>
        <v/>
      </c>
    </row>
    <row r="5232" spans="63:68" ht="20.100000000000001" customHeight="1" x14ac:dyDescent="0.25">
      <c r="BK5232" s="130"/>
      <c r="BL5232" s="130">
        <f t="shared" si="633"/>
        <v>30.09279999999773</v>
      </c>
      <c r="BM5232" s="147">
        <f t="shared" si="634"/>
        <v>9.1308978613570673E-5</v>
      </c>
      <c r="BN5232" s="130">
        <f t="shared" si="635"/>
        <v>2.466081864306173E-7</v>
      </c>
      <c r="BO5232" s="130">
        <f t="shared" si="631"/>
        <v>2.466081864306173E-7</v>
      </c>
      <c r="BP5232" s="122" t="str">
        <f t="shared" si="632"/>
        <v/>
      </c>
    </row>
    <row r="5233" spans="63:68" ht="20.100000000000001" customHeight="1" x14ac:dyDescent="0.25">
      <c r="BK5233" s="130"/>
      <c r="BL5233" s="130">
        <f t="shared" si="633"/>
        <v>30.09919999999773</v>
      </c>
      <c r="BM5233" s="147">
        <f t="shared" si="634"/>
        <v>9.1062370427140056E-5</v>
      </c>
      <c r="BN5233" s="130">
        <f t="shared" si="635"/>
        <v>2.4595100833860227E-7</v>
      </c>
      <c r="BO5233" s="130">
        <f t="shared" si="631"/>
        <v>2.4595100833860227E-7</v>
      </c>
      <c r="BP5233" s="122" t="str">
        <f t="shared" si="632"/>
        <v/>
      </c>
    </row>
    <row r="5234" spans="63:68" ht="20.100000000000001" customHeight="1" x14ac:dyDescent="0.25">
      <c r="BK5234" s="130"/>
      <c r="BL5234" s="130">
        <f t="shared" si="633"/>
        <v>30.105599999997729</v>
      </c>
      <c r="BM5234" s="147">
        <f t="shared" si="634"/>
        <v>9.0816419418801453E-5</v>
      </c>
      <c r="BN5234" s="130">
        <f t="shared" si="635"/>
        <v>2.4529555381936914E-7</v>
      </c>
      <c r="BO5234" s="130">
        <f t="shared" si="631"/>
        <v>2.4529555381936914E-7</v>
      </c>
      <c r="BP5234" s="122" t="str">
        <f t="shared" si="632"/>
        <v/>
      </c>
    </row>
    <row r="5235" spans="63:68" ht="20.100000000000001" customHeight="1" x14ac:dyDescent="0.25">
      <c r="BK5235" s="130"/>
      <c r="BL5235" s="130">
        <f t="shared" si="633"/>
        <v>30.111999999997728</v>
      </c>
      <c r="BM5235" s="147">
        <f t="shared" si="634"/>
        <v>9.0571123864982084E-5</v>
      </c>
      <c r="BN5235" s="130">
        <f t="shared" si="635"/>
        <v>2.4464181843885627E-7</v>
      </c>
      <c r="BO5235" s="130">
        <f t="shared" si="631"/>
        <v>2.4464181843885627E-7</v>
      </c>
      <c r="BP5235" s="122" t="str">
        <f t="shared" si="632"/>
        <v/>
      </c>
    </row>
    <row r="5236" spans="63:68" ht="20.100000000000001" customHeight="1" x14ac:dyDescent="0.25">
      <c r="BK5236" s="130"/>
      <c r="BL5236" s="130">
        <f t="shared" si="633"/>
        <v>30.118399999997727</v>
      </c>
      <c r="BM5236" s="147">
        <f t="shared" si="634"/>
        <v>9.0326482046543228E-5</v>
      </c>
      <c r="BN5236" s="130">
        <f t="shared" si="635"/>
        <v>2.4398979777519932E-7</v>
      </c>
      <c r="BO5236" s="130">
        <f t="shared" si="631"/>
        <v>2.4398979777519932E-7</v>
      </c>
      <c r="BP5236" s="122" t="str">
        <f t="shared" si="632"/>
        <v/>
      </c>
    </row>
    <row r="5237" spans="63:68" ht="20.100000000000001" customHeight="1" x14ac:dyDescent="0.25">
      <c r="BK5237" s="130"/>
      <c r="BL5237" s="130">
        <f t="shared" si="633"/>
        <v>30.124799999997727</v>
      </c>
      <c r="BM5237" s="147">
        <f t="shared" si="634"/>
        <v>9.0082492248768029E-5</v>
      </c>
      <c r="BN5237" s="130">
        <f t="shared" si="635"/>
        <v>2.4333948741726754E-7</v>
      </c>
      <c r="BO5237" s="130">
        <f t="shared" si="631"/>
        <v>2.4333948741726754E-7</v>
      </c>
      <c r="BP5237" s="122" t="str">
        <f t="shared" si="632"/>
        <v/>
      </c>
    </row>
    <row r="5238" spans="63:68" ht="20.100000000000001" customHeight="1" x14ac:dyDescent="0.25">
      <c r="BK5238" s="130"/>
      <c r="BL5238" s="130">
        <f t="shared" si="633"/>
        <v>30.131199999997726</v>
      </c>
      <c r="BM5238" s="147">
        <f t="shared" si="634"/>
        <v>8.9839152761350761E-5</v>
      </c>
      <c r="BN5238" s="130">
        <f t="shared" si="635"/>
        <v>2.4269088296441984E-7</v>
      </c>
      <c r="BO5238" s="130">
        <f t="shared" si="631"/>
        <v>2.4269088296441984E-7</v>
      </c>
      <c r="BP5238" s="122" t="str">
        <f t="shared" si="632"/>
        <v/>
      </c>
    </row>
    <row r="5239" spans="63:68" ht="20.100000000000001" customHeight="1" x14ac:dyDescent="0.25">
      <c r="BK5239" s="130"/>
      <c r="BL5239" s="130">
        <f t="shared" si="633"/>
        <v>30.137599999997725</v>
      </c>
      <c r="BM5239" s="147">
        <f t="shared" si="634"/>
        <v>8.9596461878386341E-5</v>
      </c>
      <c r="BN5239" s="130">
        <f t="shared" si="635"/>
        <v>2.420439800268978E-7</v>
      </c>
      <c r="BO5239" s="130">
        <f t="shared" si="631"/>
        <v>2.420439800268978E-7</v>
      </c>
      <c r="BP5239" s="122" t="str">
        <f t="shared" si="632"/>
        <v/>
      </c>
    </row>
    <row r="5240" spans="63:68" ht="20.100000000000001" customHeight="1" x14ac:dyDescent="0.25">
      <c r="BK5240" s="130"/>
      <c r="BL5240" s="130">
        <f t="shared" si="633"/>
        <v>30.143999999997725</v>
      </c>
      <c r="BM5240" s="147">
        <f t="shared" si="634"/>
        <v>8.9354417898359443E-5</v>
      </c>
      <c r="BN5240" s="130">
        <f t="shared" si="635"/>
        <v>2.4139877422745199E-7</v>
      </c>
      <c r="BO5240" s="130">
        <f t="shared" si="631"/>
        <v>2.4139877422745199E-7</v>
      </c>
      <c r="BP5240" s="122" t="str">
        <f t="shared" si="632"/>
        <v/>
      </c>
    </row>
    <row r="5241" spans="63:68" ht="20.100000000000001" customHeight="1" x14ac:dyDescent="0.25">
      <c r="BK5241" s="130"/>
      <c r="BL5241" s="130">
        <f t="shared" si="633"/>
        <v>30.150399999997724</v>
      </c>
      <c r="BM5241" s="147">
        <f t="shared" si="634"/>
        <v>8.9113019124131991E-5</v>
      </c>
      <c r="BN5241" s="130">
        <f t="shared" si="635"/>
        <v>2.4075526119813001E-7</v>
      </c>
      <c r="BO5241" s="130">
        <f t="shared" si="631"/>
        <v>2.4075526119813001E-7</v>
      </c>
      <c r="BP5241" s="122" t="str">
        <f t="shared" si="632"/>
        <v/>
      </c>
    </row>
    <row r="5242" spans="63:68" ht="20.100000000000001" customHeight="1" x14ac:dyDescent="0.25">
      <c r="BK5242" s="130"/>
      <c r="BL5242" s="130">
        <f t="shared" si="633"/>
        <v>30.156799999997723</v>
      </c>
      <c r="BM5242" s="147">
        <f t="shared" si="634"/>
        <v>8.8872263862933861E-5</v>
      </c>
      <c r="BN5242" s="130">
        <f t="shared" si="635"/>
        <v>2.4011343658362399E-7</v>
      </c>
      <c r="BO5242" s="130">
        <f t="shared" si="631"/>
        <v>2.4011343658362399E-7</v>
      </c>
      <c r="BP5242" s="122" t="str">
        <f t="shared" si="632"/>
        <v/>
      </c>
    </row>
    <row r="5243" spans="63:68" ht="20.100000000000001" customHeight="1" x14ac:dyDescent="0.25">
      <c r="BK5243" s="130"/>
      <c r="BL5243" s="130">
        <f t="shared" si="633"/>
        <v>30.163199999997723</v>
      </c>
      <c r="BM5243" s="147">
        <f t="shared" si="634"/>
        <v>8.8632150426350237E-5</v>
      </c>
      <c r="BN5243" s="130">
        <f t="shared" si="635"/>
        <v>2.3947329603750292E-7</v>
      </c>
      <c r="BO5243" s="130">
        <f t="shared" si="631"/>
        <v>2.3947329603750292E-7</v>
      </c>
      <c r="BP5243" s="122" t="str">
        <f t="shared" si="632"/>
        <v/>
      </c>
    </row>
    <row r="5244" spans="63:68" ht="20.100000000000001" customHeight="1" x14ac:dyDescent="0.25">
      <c r="BK5244" s="130"/>
      <c r="BL5244" s="130">
        <f t="shared" si="633"/>
        <v>30.169599999997722</v>
      </c>
      <c r="BM5244" s="147">
        <f t="shared" si="634"/>
        <v>8.8392677130312734E-5</v>
      </c>
      <c r="BN5244" s="130">
        <f t="shared" si="635"/>
        <v>2.3883483522596678E-7</v>
      </c>
      <c r="BO5244" s="130">
        <f t="shared" si="631"/>
        <v>2.3883483522596678E-7</v>
      </c>
      <c r="BP5244" s="122" t="str">
        <f t="shared" si="632"/>
        <v/>
      </c>
    </row>
    <row r="5245" spans="63:68" ht="20.100000000000001" customHeight="1" x14ac:dyDescent="0.25">
      <c r="BK5245" s="130"/>
      <c r="BL5245" s="130">
        <f t="shared" si="633"/>
        <v>30.175999999997721</v>
      </c>
      <c r="BM5245" s="147">
        <f t="shared" si="634"/>
        <v>8.8153842295086768E-5</v>
      </c>
      <c r="BN5245" s="130">
        <f t="shared" si="635"/>
        <v>2.3819804982577297E-7</v>
      </c>
      <c r="BO5245" s="130">
        <f t="shared" si="631"/>
        <v>2.3819804982577297E-7</v>
      </c>
      <c r="BP5245" s="122" t="str">
        <f t="shared" si="632"/>
        <v/>
      </c>
    </row>
    <row r="5246" spans="63:68" ht="20.100000000000001" customHeight="1" x14ac:dyDescent="0.25">
      <c r="BK5246" s="130"/>
      <c r="BL5246" s="130">
        <f t="shared" si="633"/>
        <v>30.18239999999772</v>
      </c>
      <c r="BM5246" s="147">
        <f t="shared" si="634"/>
        <v>8.7915644245260995E-5</v>
      </c>
      <c r="BN5246" s="130">
        <f t="shared" si="635"/>
        <v>2.3756293552389747E-7</v>
      </c>
      <c r="BO5246" s="130">
        <f t="shared" si="631"/>
        <v>2.3756293552389747E-7</v>
      </c>
      <c r="BP5246" s="122" t="str">
        <f t="shared" si="632"/>
        <v/>
      </c>
    </row>
    <row r="5247" spans="63:68" ht="20.100000000000001" customHeight="1" x14ac:dyDescent="0.25">
      <c r="BK5247" s="130"/>
      <c r="BL5247" s="130">
        <f t="shared" si="633"/>
        <v>30.18879999999772</v>
      </c>
      <c r="BM5247" s="147">
        <f t="shared" si="634"/>
        <v>8.7678081309737097E-5</v>
      </c>
      <c r="BN5247" s="130">
        <f t="shared" si="635"/>
        <v>2.3692948801878173E-7</v>
      </c>
      <c r="BO5247" s="130">
        <f t="shared" si="631"/>
        <v>2.3692948801878173E-7</v>
      </c>
      <c r="BP5247" s="122" t="str">
        <f t="shared" si="632"/>
        <v/>
      </c>
    </row>
    <row r="5248" spans="63:68" ht="20.100000000000001" customHeight="1" x14ac:dyDescent="0.25">
      <c r="BK5248" s="130"/>
      <c r="BL5248" s="130">
        <f t="shared" si="633"/>
        <v>30.195199999997719</v>
      </c>
      <c r="BM5248" s="147">
        <f t="shared" si="634"/>
        <v>8.7441151821718316E-5</v>
      </c>
      <c r="BN5248" s="130">
        <f t="shared" si="635"/>
        <v>2.3629770301931616E-7</v>
      </c>
      <c r="BO5248" s="130">
        <f t="shared" si="631"/>
        <v>2.3629770301931616E-7</v>
      </c>
      <c r="BP5248" s="122" t="str">
        <f t="shared" si="632"/>
        <v/>
      </c>
    </row>
    <row r="5249" spans="63:68" ht="20.100000000000001" customHeight="1" x14ac:dyDescent="0.25">
      <c r="BK5249" s="130"/>
      <c r="BL5249" s="130">
        <f t="shared" si="633"/>
        <v>30.201599999997718</v>
      </c>
      <c r="BM5249" s="147">
        <f t="shared" si="634"/>
        <v>8.7204854118698999E-5</v>
      </c>
      <c r="BN5249" s="130">
        <f t="shared" si="635"/>
        <v>2.3566757624497573E-7</v>
      </c>
      <c r="BO5249" s="130">
        <f t="shared" si="631"/>
        <v>2.3566757624497573E-7</v>
      </c>
      <c r="BP5249" s="122" t="str">
        <f t="shared" si="632"/>
        <v/>
      </c>
    </row>
    <row r="5250" spans="63:68" ht="20.100000000000001" customHeight="1" x14ac:dyDescent="0.25">
      <c r="BK5250" s="130"/>
      <c r="BL5250" s="130">
        <f t="shared" si="633"/>
        <v>30.207999999997718</v>
      </c>
      <c r="BM5250" s="147">
        <f t="shared" si="634"/>
        <v>8.6969186542454024E-5</v>
      </c>
      <c r="BN5250" s="130">
        <f t="shared" si="635"/>
        <v>2.3503910342745978E-7</v>
      </c>
      <c r="BO5250" s="130">
        <f t="shared" si="631"/>
        <v>2.3503910342745978E-7</v>
      </c>
      <c r="BP5250" s="122" t="str">
        <f t="shared" si="632"/>
        <v/>
      </c>
    </row>
    <row r="5251" spans="63:68" ht="20.100000000000001" customHeight="1" x14ac:dyDescent="0.25">
      <c r="BK5251" s="130"/>
      <c r="BL5251" s="130">
        <f t="shared" si="633"/>
        <v>30.214399999997717</v>
      </c>
      <c r="BM5251" s="147">
        <f t="shared" si="634"/>
        <v>8.6734147439026564E-5</v>
      </c>
      <c r="BN5251" s="130">
        <f t="shared" si="635"/>
        <v>2.3441228030672112E-7</v>
      </c>
      <c r="BO5251" s="130">
        <f t="shared" si="631"/>
        <v>2.3441228030672112E-7</v>
      </c>
      <c r="BP5251" s="122" t="str">
        <f t="shared" si="632"/>
        <v/>
      </c>
    </row>
    <row r="5252" spans="63:68" ht="20.100000000000001" customHeight="1" x14ac:dyDescent="0.25">
      <c r="BK5252" s="130"/>
      <c r="BL5252" s="130">
        <f t="shared" si="633"/>
        <v>30.220799999997716</v>
      </c>
      <c r="BM5252" s="147">
        <f t="shared" si="634"/>
        <v>8.6499735158719843E-5</v>
      </c>
      <c r="BN5252" s="130">
        <f t="shared" si="635"/>
        <v>2.3378710263593984E-7</v>
      </c>
      <c r="BO5252" s="130">
        <f t="shared" si="631"/>
        <v>2.3378710263593984E-7</v>
      </c>
      <c r="BP5252" s="122" t="str">
        <f t="shared" si="632"/>
        <v/>
      </c>
    </row>
    <row r="5253" spans="63:68" ht="20.100000000000001" customHeight="1" x14ac:dyDescent="0.25">
      <c r="BK5253" s="130"/>
      <c r="BL5253" s="130">
        <f t="shared" si="633"/>
        <v>30.227199999997715</v>
      </c>
      <c r="BM5253" s="147">
        <f t="shared" si="634"/>
        <v>8.6265948056083903E-5</v>
      </c>
      <c r="BN5253" s="130">
        <f t="shared" si="635"/>
        <v>2.3316356617652243E-7</v>
      </c>
      <c r="BO5253" s="130">
        <f t="shared" si="631"/>
        <v>2.3316356617652243E-7</v>
      </c>
      <c r="BP5253" s="122" t="str">
        <f t="shared" si="632"/>
        <v/>
      </c>
    </row>
    <row r="5254" spans="63:68" ht="20.100000000000001" customHeight="1" x14ac:dyDescent="0.25">
      <c r="BK5254" s="130"/>
      <c r="BL5254" s="130">
        <f t="shared" si="633"/>
        <v>30.233599999997715</v>
      </c>
      <c r="BM5254" s="147">
        <f t="shared" si="634"/>
        <v>8.603278448990738E-5</v>
      </c>
      <c r="BN5254" s="130">
        <f t="shared" si="635"/>
        <v>2.3254166670345498E-7</v>
      </c>
      <c r="BO5254" s="130">
        <f t="shared" si="631"/>
        <v>2.3254166670345498E-7</v>
      </c>
      <c r="BP5254" s="122" t="str">
        <f t="shared" si="632"/>
        <v/>
      </c>
    </row>
    <row r="5255" spans="63:68" ht="20.100000000000001" customHeight="1" x14ac:dyDescent="0.25">
      <c r="BK5255" s="130"/>
      <c r="BL5255" s="130">
        <f t="shared" si="633"/>
        <v>30.239999999997714</v>
      </c>
      <c r="BM5255" s="147">
        <f t="shared" si="634"/>
        <v>8.5800242823203925E-5</v>
      </c>
      <c r="BN5255" s="130">
        <f t="shared" si="635"/>
        <v>2.3192139999890645E-7</v>
      </c>
      <c r="BO5255" s="130">
        <f t="shared" si="631"/>
        <v>2.3192139999890645E-7</v>
      </c>
      <c r="BP5255" s="122" t="str">
        <f t="shared" si="632"/>
        <v/>
      </c>
    </row>
    <row r="5256" spans="63:68" ht="20.100000000000001" customHeight="1" x14ac:dyDescent="0.25">
      <c r="BK5256" s="130"/>
      <c r="BL5256" s="130">
        <f t="shared" si="633"/>
        <v>30.246399999997713</v>
      </c>
      <c r="BM5256" s="147">
        <f t="shared" si="634"/>
        <v>8.5568321423205019E-5</v>
      </c>
      <c r="BN5256" s="130">
        <f t="shared" si="635"/>
        <v>2.313027618590862E-7</v>
      </c>
      <c r="BO5256" s="130">
        <f t="shared" si="631"/>
        <v>2.313027618590862E-7</v>
      </c>
      <c r="BP5256" s="122" t="str">
        <f t="shared" si="632"/>
        <v/>
      </c>
    </row>
    <row r="5257" spans="63:68" ht="20.100000000000001" customHeight="1" x14ac:dyDescent="0.25">
      <c r="BK5257" s="130"/>
      <c r="BL5257" s="130">
        <f t="shared" si="633"/>
        <v>30.252799999997713</v>
      </c>
      <c r="BM5257" s="147">
        <f t="shared" si="634"/>
        <v>8.5337018661345933E-5</v>
      </c>
      <c r="BN5257" s="130">
        <f t="shared" si="635"/>
        <v>2.3068574808790142E-7</v>
      </c>
      <c r="BO5257" s="130">
        <f t="shared" si="631"/>
        <v>2.3068574808790142E-7</v>
      </c>
      <c r="BP5257" s="122" t="str">
        <f t="shared" si="632"/>
        <v/>
      </c>
    </row>
    <row r="5258" spans="63:68" ht="20.100000000000001" customHeight="1" x14ac:dyDescent="0.25">
      <c r="BK5258" s="130"/>
      <c r="BL5258" s="130">
        <f t="shared" si="633"/>
        <v>30.259199999997712</v>
      </c>
      <c r="BM5258" s="147">
        <f t="shared" si="634"/>
        <v>8.5106332913258031E-5</v>
      </c>
      <c r="BN5258" s="130">
        <f t="shared" si="635"/>
        <v>2.3007035450189027E-7</v>
      </c>
      <c r="BO5258" s="130">
        <f t="shared" si="631"/>
        <v>2.3007035450189027E-7</v>
      </c>
      <c r="BP5258" s="122" t="str">
        <f t="shared" si="632"/>
        <v/>
      </c>
    </row>
    <row r="5259" spans="63:68" ht="20.100000000000001" customHeight="1" x14ac:dyDescent="0.25">
      <c r="BK5259" s="130"/>
      <c r="BL5259" s="130">
        <f t="shared" si="633"/>
        <v>30.265599999997711</v>
      </c>
      <c r="BM5259" s="147">
        <f t="shared" si="634"/>
        <v>8.4876262558756141E-5</v>
      </c>
      <c r="BN5259" s="130">
        <f t="shared" si="635"/>
        <v>2.2945657692709123E-7</v>
      </c>
      <c r="BO5259" s="130">
        <f t="shared" si="631"/>
        <v>2.2945657692709123E-7</v>
      </c>
      <c r="BP5259" s="122" t="str">
        <f t="shared" si="632"/>
        <v/>
      </c>
    </row>
    <row r="5260" spans="63:68" ht="20.100000000000001" customHeight="1" x14ac:dyDescent="0.25">
      <c r="BK5260" s="130"/>
      <c r="BL5260" s="130">
        <f t="shared" si="633"/>
        <v>30.271999999997711</v>
      </c>
      <c r="BM5260" s="147">
        <f t="shared" si="634"/>
        <v>8.464680598182905E-5</v>
      </c>
      <c r="BN5260" s="130">
        <f t="shared" si="635"/>
        <v>2.2884441119965296E-7</v>
      </c>
      <c r="BO5260" s="130">
        <f t="shared" si="631"/>
        <v>2.2884441119965296E-7</v>
      </c>
      <c r="BP5260" s="122" t="str">
        <f t="shared" si="632"/>
        <v/>
      </c>
    </row>
    <row r="5261" spans="63:68" ht="20.100000000000001" customHeight="1" x14ac:dyDescent="0.25">
      <c r="BK5261" s="130"/>
      <c r="BL5261" s="130">
        <f t="shared" si="633"/>
        <v>30.27839999999771</v>
      </c>
      <c r="BM5261" s="147">
        <f t="shared" si="634"/>
        <v>8.4417961570629397E-5</v>
      </c>
      <c r="BN5261" s="130">
        <f t="shared" si="635"/>
        <v>2.2823385316748772E-7</v>
      </c>
      <c r="BO5261" s="130">
        <f t="shared" si="631"/>
        <v>2.2823385316748772E-7</v>
      </c>
      <c r="BP5261" s="122" t="str">
        <f t="shared" si="632"/>
        <v/>
      </c>
    </row>
    <row r="5262" spans="63:68" ht="20.100000000000001" customHeight="1" x14ac:dyDescent="0.25">
      <c r="BK5262" s="130"/>
      <c r="BL5262" s="130">
        <f t="shared" si="633"/>
        <v>30.284799999997709</v>
      </c>
      <c r="BM5262" s="147">
        <f t="shared" si="634"/>
        <v>8.4189727717461909E-5</v>
      </c>
      <c r="BN5262" s="130">
        <f t="shared" si="635"/>
        <v>2.2762489868789965E-7</v>
      </c>
      <c r="BO5262" s="130">
        <f t="shared" si="631"/>
        <v>2.2762489868789965E-7</v>
      </c>
      <c r="BP5262" s="122" t="str">
        <f t="shared" si="632"/>
        <v/>
      </c>
    </row>
    <row r="5263" spans="63:68" ht="20.100000000000001" customHeight="1" x14ac:dyDescent="0.25">
      <c r="BK5263" s="130"/>
      <c r="BL5263" s="130">
        <f t="shared" si="633"/>
        <v>30.291199999997708</v>
      </c>
      <c r="BM5263" s="147">
        <f t="shared" si="634"/>
        <v>8.396210281877401E-5</v>
      </c>
      <c r="BN5263" s="130">
        <f t="shared" si="635"/>
        <v>2.2701754362915692E-7</v>
      </c>
      <c r="BO5263" s="130">
        <f t="shared" si="631"/>
        <v>2.2701754362915692E-7</v>
      </c>
      <c r="BP5263" s="122" t="str">
        <f t="shared" si="632"/>
        <v/>
      </c>
    </row>
    <row r="5264" spans="63:68" ht="20.100000000000001" customHeight="1" x14ac:dyDescent="0.25">
      <c r="BK5264" s="130"/>
      <c r="BL5264" s="130">
        <f t="shared" si="633"/>
        <v>30.297599999997708</v>
      </c>
      <c r="BM5264" s="147">
        <f t="shared" si="634"/>
        <v>8.3735085275144853E-5</v>
      </c>
      <c r="BN5264" s="130">
        <f t="shared" si="635"/>
        <v>2.2641178386965141E-7</v>
      </c>
      <c r="BO5264" s="130">
        <f t="shared" si="631"/>
        <v>2.2641178386965141E-7</v>
      </c>
      <c r="BP5264" s="122" t="str">
        <f t="shared" si="632"/>
        <v/>
      </c>
    </row>
    <row r="5265" spans="63:68" ht="20.100000000000001" customHeight="1" x14ac:dyDescent="0.25">
      <c r="BK5265" s="130"/>
      <c r="BL5265" s="130">
        <f t="shared" si="633"/>
        <v>30.303999999997707</v>
      </c>
      <c r="BM5265" s="147">
        <f t="shared" si="634"/>
        <v>8.3508673491275201E-5</v>
      </c>
      <c r="BN5265" s="130">
        <f t="shared" si="635"/>
        <v>2.2580761529810203E-7</v>
      </c>
      <c r="BO5265" s="130">
        <f t="shared" si="631"/>
        <v>2.2580761529810203E-7</v>
      </c>
      <c r="BP5265" s="122" t="str">
        <f t="shared" si="632"/>
        <v/>
      </c>
    </row>
    <row r="5266" spans="63:68" ht="20.100000000000001" customHeight="1" x14ac:dyDescent="0.25">
      <c r="BK5266" s="130"/>
      <c r="BL5266" s="130">
        <f t="shared" si="633"/>
        <v>30.310399999997706</v>
      </c>
      <c r="BM5266" s="147">
        <f t="shared" si="634"/>
        <v>8.3282865875977099E-5</v>
      </c>
      <c r="BN5266" s="130">
        <f t="shared" si="635"/>
        <v>2.2520503381358184E-7</v>
      </c>
      <c r="BO5266" s="130">
        <f t="shared" ref="BO5266:BO5329" si="636">IF(BM5266&lt;(1-$BK$534),BN5266,"")</f>
        <v>2.2520503381358184E-7</v>
      </c>
      <c r="BP5266" s="122" t="str">
        <f t="shared" ref="BP5266:BP5329" si="637">IF(BM5266&lt;(1-$BK$540),BN5266,"")</f>
        <v/>
      </c>
    </row>
    <row r="5267" spans="63:68" ht="20.100000000000001" customHeight="1" x14ac:dyDescent="0.25">
      <c r="BK5267" s="130"/>
      <c r="BL5267" s="130">
        <f t="shared" ref="BL5267:BL5330" si="638">BL5266+$BO$526</f>
        <v>30.316799999997706</v>
      </c>
      <c r="BM5267" s="147">
        <f t="shared" ref="BM5267:BM5330" si="639">_xlfn.CHISQ.DIST.RT(BL5267,7)</f>
        <v>8.3057660842163517E-5</v>
      </c>
      <c r="BN5267" s="130">
        <f t="shared" ref="BN5267:BN5330" si="640">BM5267-BM5268</f>
        <v>2.2460403532615497E-7</v>
      </c>
      <c r="BO5267" s="130">
        <f t="shared" si="636"/>
        <v>2.2460403532615497E-7</v>
      </c>
      <c r="BP5267" s="122" t="str">
        <f t="shared" si="637"/>
        <v/>
      </c>
    </row>
    <row r="5268" spans="63:68" ht="20.100000000000001" customHeight="1" x14ac:dyDescent="0.25">
      <c r="BK5268" s="130"/>
      <c r="BL5268" s="130">
        <f t="shared" si="638"/>
        <v>30.323199999997705</v>
      </c>
      <c r="BM5268" s="147">
        <f t="shared" si="639"/>
        <v>8.2833056806837362E-5</v>
      </c>
      <c r="BN5268" s="130">
        <f t="shared" si="640"/>
        <v>2.2400461575520971E-7</v>
      </c>
      <c r="BO5268" s="130">
        <f t="shared" si="636"/>
        <v>2.2400461575520971E-7</v>
      </c>
      <c r="BP5268" s="122" t="str">
        <f t="shared" si="637"/>
        <v/>
      </c>
    </row>
    <row r="5269" spans="63:68" ht="20.100000000000001" customHeight="1" x14ac:dyDescent="0.25">
      <c r="BK5269" s="130"/>
      <c r="BL5269" s="130">
        <f t="shared" si="638"/>
        <v>30.329599999997704</v>
      </c>
      <c r="BM5269" s="147">
        <f t="shared" si="639"/>
        <v>8.2609052191082153E-5</v>
      </c>
      <c r="BN5269" s="130">
        <f t="shared" si="640"/>
        <v>2.2340677103039361E-7</v>
      </c>
      <c r="BO5269" s="130">
        <f t="shared" si="636"/>
        <v>2.2340677103039361E-7</v>
      </c>
      <c r="BP5269" s="122" t="str">
        <f t="shared" si="637"/>
        <v/>
      </c>
    </row>
    <row r="5270" spans="63:68" ht="20.100000000000001" customHeight="1" x14ac:dyDescent="0.25">
      <c r="BK5270" s="130"/>
      <c r="BL5270" s="130">
        <f t="shared" si="638"/>
        <v>30.335999999997703</v>
      </c>
      <c r="BM5270" s="147">
        <f t="shared" si="639"/>
        <v>8.2385645420051759E-5</v>
      </c>
      <c r="BN5270" s="130">
        <f t="shared" si="640"/>
        <v>2.2281049709342951E-7</v>
      </c>
      <c r="BO5270" s="130">
        <f t="shared" si="636"/>
        <v>2.2281049709342951E-7</v>
      </c>
      <c r="BP5270" s="122" t="str">
        <f t="shared" si="637"/>
        <v/>
      </c>
    </row>
    <row r="5271" spans="63:68" ht="20.100000000000001" customHeight="1" x14ac:dyDescent="0.25">
      <c r="BK5271" s="130"/>
      <c r="BL5271" s="130">
        <f t="shared" si="638"/>
        <v>30.342399999997703</v>
      </c>
      <c r="BM5271" s="147">
        <f t="shared" si="639"/>
        <v>8.216283492295833E-5</v>
      </c>
      <c r="BN5271" s="130">
        <f t="shared" si="640"/>
        <v>2.2221578989304691E-7</v>
      </c>
      <c r="BO5271" s="130">
        <f t="shared" si="636"/>
        <v>2.2221578989304691E-7</v>
      </c>
      <c r="BP5271" s="122" t="str">
        <f t="shared" si="637"/>
        <v/>
      </c>
    </row>
    <row r="5272" spans="63:68" ht="20.100000000000001" customHeight="1" x14ac:dyDescent="0.25">
      <c r="BK5272" s="130"/>
      <c r="BL5272" s="130">
        <f t="shared" si="638"/>
        <v>30.348799999997702</v>
      </c>
      <c r="BM5272" s="147">
        <f t="shared" si="639"/>
        <v>8.1940619133065283E-5</v>
      </c>
      <c r="BN5272" s="130">
        <f t="shared" si="640"/>
        <v>2.2162264539155496E-7</v>
      </c>
      <c r="BO5272" s="130">
        <f t="shared" si="636"/>
        <v>2.2162264539155496E-7</v>
      </c>
      <c r="BP5272" s="122" t="str">
        <f t="shared" si="637"/>
        <v/>
      </c>
    </row>
    <row r="5273" spans="63:68" ht="20.100000000000001" customHeight="1" x14ac:dyDescent="0.25">
      <c r="BK5273" s="130"/>
      <c r="BL5273" s="130">
        <f t="shared" si="638"/>
        <v>30.355199999997701</v>
      </c>
      <c r="BM5273" s="147">
        <f t="shared" si="639"/>
        <v>8.1718996487673728E-5</v>
      </c>
      <c r="BN5273" s="130">
        <f t="shared" si="640"/>
        <v>2.2103105955866248E-7</v>
      </c>
      <c r="BO5273" s="130">
        <f t="shared" si="636"/>
        <v>2.2103105955866248E-7</v>
      </c>
      <c r="BP5273" s="122" t="str">
        <f t="shared" si="637"/>
        <v/>
      </c>
    </row>
    <row r="5274" spans="63:68" ht="20.100000000000001" customHeight="1" x14ac:dyDescent="0.25">
      <c r="BK5274" s="130"/>
      <c r="BL5274" s="130">
        <f t="shared" si="638"/>
        <v>30.361599999997701</v>
      </c>
      <c r="BM5274" s="147">
        <f t="shared" si="639"/>
        <v>8.1497965428115065E-5</v>
      </c>
      <c r="BN5274" s="130">
        <f t="shared" si="640"/>
        <v>2.2044102837619423E-7</v>
      </c>
      <c r="BO5274" s="130">
        <f t="shared" si="636"/>
        <v>2.2044102837619423E-7</v>
      </c>
      <c r="BP5274" s="122" t="str">
        <f t="shared" si="637"/>
        <v/>
      </c>
    </row>
    <row r="5275" spans="63:68" ht="20.100000000000001" customHeight="1" x14ac:dyDescent="0.25">
      <c r="BK5275" s="130"/>
      <c r="BL5275" s="130">
        <f t="shared" si="638"/>
        <v>30.3679999999977</v>
      </c>
      <c r="BM5275" s="147">
        <f t="shared" si="639"/>
        <v>8.1277524399738871E-5</v>
      </c>
      <c r="BN5275" s="130">
        <f t="shared" si="640"/>
        <v>2.1985254783516361E-7</v>
      </c>
      <c r="BO5275" s="130">
        <f t="shared" si="636"/>
        <v>2.1985254783516361E-7</v>
      </c>
      <c r="BP5275" s="122" t="str">
        <f t="shared" si="637"/>
        <v/>
      </c>
    </row>
    <row r="5276" spans="63:68" ht="20.100000000000001" customHeight="1" x14ac:dyDescent="0.25">
      <c r="BK5276" s="130"/>
      <c r="BL5276" s="130">
        <f t="shared" si="638"/>
        <v>30.374399999997699</v>
      </c>
      <c r="BM5276" s="147">
        <f t="shared" si="639"/>
        <v>8.1057671851903707E-5</v>
      </c>
      <c r="BN5276" s="130">
        <f t="shared" si="640"/>
        <v>2.1926561393654511E-7</v>
      </c>
      <c r="BO5276" s="130">
        <f t="shared" si="636"/>
        <v>2.1926561393654511E-7</v>
      </c>
      <c r="BP5276" s="122" t="str">
        <f t="shared" si="637"/>
        <v/>
      </c>
    </row>
    <row r="5277" spans="63:68" ht="20.100000000000001" customHeight="1" x14ac:dyDescent="0.25">
      <c r="BK5277" s="130"/>
      <c r="BL5277" s="130">
        <f t="shared" si="638"/>
        <v>30.380799999997699</v>
      </c>
      <c r="BM5277" s="147">
        <f t="shared" si="639"/>
        <v>8.0838406237967162E-5</v>
      </c>
      <c r="BN5277" s="130">
        <f t="shared" si="640"/>
        <v>2.1868022269210105E-7</v>
      </c>
      <c r="BO5277" s="130">
        <f t="shared" si="636"/>
        <v>2.1868022269210105E-7</v>
      </c>
      <c r="BP5277" s="122" t="str">
        <f t="shared" si="637"/>
        <v/>
      </c>
    </row>
    <row r="5278" spans="63:68" ht="20.100000000000001" customHeight="1" x14ac:dyDescent="0.25">
      <c r="BK5278" s="130"/>
      <c r="BL5278" s="130">
        <f t="shared" si="638"/>
        <v>30.387199999997698</v>
      </c>
      <c r="BM5278" s="147">
        <f t="shared" si="639"/>
        <v>8.0619726015275061E-5</v>
      </c>
      <c r="BN5278" s="130">
        <f t="shared" si="640"/>
        <v>2.1809637012291786E-7</v>
      </c>
      <c r="BO5278" s="130">
        <f t="shared" si="636"/>
        <v>2.1809637012291786E-7</v>
      </c>
      <c r="BP5278" s="122" t="str">
        <f t="shared" si="637"/>
        <v/>
      </c>
    </row>
    <row r="5279" spans="63:68" ht="20.100000000000001" customHeight="1" x14ac:dyDescent="0.25">
      <c r="BK5279" s="130"/>
      <c r="BL5279" s="130">
        <f t="shared" si="638"/>
        <v>30.393599999997697</v>
      </c>
      <c r="BM5279" s="147">
        <f t="shared" si="639"/>
        <v>8.0401629645152143E-5</v>
      </c>
      <c r="BN5279" s="130">
        <f t="shared" si="640"/>
        <v>2.1751405226044969E-7</v>
      </c>
      <c r="BO5279" s="130">
        <f t="shared" si="636"/>
        <v>2.1751405226044969E-7</v>
      </c>
      <c r="BP5279" s="122" t="str">
        <f t="shared" si="637"/>
        <v/>
      </c>
    </row>
    <row r="5280" spans="63:68" ht="20.100000000000001" customHeight="1" x14ac:dyDescent="0.25">
      <c r="BK5280" s="130"/>
      <c r="BL5280" s="130">
        <f t="shared" si="638"/>
        <v>30.399999999997696</v>
      </c>
      <c r="BM5280" s="147">
        <f t="shared" si="639"/>
        <v>8.0184115592891694E-5</v>
      </c>
      <c r="BN5280" s="130">
        <f t="shared" si="640"/>
        <v>2.1693326514617953E-7</v>
      </c>
      <c r="BO5280" s="130">
        <f t="shared" si="636"/>
        <v>2.1693326514617953E-7</v>
      </c>
      <c r="BP5280" s="122" t="str">
        <f t="shared" si="637"/>
        <v/>
      </c>
    </row>
    <row r="5281" spans="63:68" ht="20.100000000000001" customHeight="1" x14ac:dyDescent="0.25">
      <c r="BK5281" s="130"/>
      <c r="BL5281" s="130">
        <f t="shared" si="638"/>
        <v>30.406399999997696</v>
      </c>
      <c r="BM5281" s="147">
        <f t="shared" si="639"/>
        <v>7.9967182327745514E-5</v>
      </c>
      <c r="BN5281" s="130">
        <f t="shared" si="640"/>
        <v>2.1635400483152438E-7</v>
      </c>
      <c r="BO5281" s="130">
        <f t="shared" si="636"/>
        <v>2.1635400483152438E-7</v>
      </c>
      <c r="BP5281" s="122" t="str">
        <f t="shared" si="637"/>
        <v/>
      </c>
    </row>
    <row r="5282" spans="63:68" ht="20.100000000000001" customHeight="1" x14ac:dyDescent="0.25">
      <c r="BK5282" s="130"/>
      <c r="BL5282" s="130">
        <f t="shared" si="638"/>
        <v>30.412799999997695</v>
      </c>
      <c r="BM5282" s="147">
        <f t="shared" si="639"/>
        <v>7.975082832291399E-5</v>
      </c>
      <c r="BN5282" s="130">
        <f t="shared" si="640"/>
        <v>2.1577626737786235E-7</v>
      </c>
      <c r="BO5282" s="130">
        <f t="shared" si="636"/>
        <v>2.1577626737786235E-7</v>
      </c>
      <c r="BP5282" s="122" t="str">
        <f t="shared" si="637"/>
        <v/>
      </c>
    </row>
    <row r="5283" spans="63:68" ht="20.100000000000001" customHeight="1" x14ac:dyDescent="0.25">
      <c r="BK5283" s="130"/>
      <c r="BL5283" s="130">
        <f t="shared" si="638"/>
        <v>30.419199999997694</v>
      </c>
      <c r="BM5283" s="147">
        <f t="shared" si="639"/>
        <v>7.9535052055536127E-5</v>
      </c>
      <c r="BN5283" s="130">
        <f t="shared" si="640"/>
        <v>2.1520004885624807E-7</v>
      </c>
      <c r="BO5283" s="130">
        <f t="shared" si="636"/>
        <v>2.1520004885624807E-7</v>
      </c>
      <c r="BP5283" s="122" t="str">
        <f t="shared" si="637"/>
        <v/>
      </c>
    </row>
    <row r="5284" spans="63:68" ht="20.100000000000001" customHeight="1" x14ac:dyDescent="0.25">
      <c r="BK5284" s="130"/>
      <c r="BL5284" s="130">
        <f t="shared" si="638"/>
        <v>30.425599999997694</v>
      </c>
      <c r="BM5284" s="147">
        <f t="shared" si="639"/>
        <v>7.9319852006679879E-5</v>
      </c>
      <c r="BN5284" s="130">
        <f t="shared" si="640"/>
        <v>2.1462534534779211E-7</v>
      </c>
      <c r="BO5284" s="130">
        <f t="shared" si="636"/>
        <v>2.1462534534779211E-7</v>
      </c>
      <c r="BP5284" s="122" t="str">
        <f t="shared" si="637"/>
        <v/>
      </c>
    </row>
    <row r="5285" spans="63:68" ht="20.100000000000001" customHeight="1" x14ac:dyDescent="0.25">
      <c r="BK5285" s="130"/>
      <c r="BL5285" s="130">
        <f t="shared" si="638"/>
        <v>30.431999999997693</v>
      </c>
      <c r="BM5285" s="147">
        <f t="shared" si="639"/>
        <v>7.9105226661332087E-5</v>
      </c>
      <c r="BN5285" s="130">
        <f t="shared" si="640"/>
        <v>2.1405215294397276E-7</v>
      </c>
      <c r="BO5285" s="130">
        <f t="shared" si="636"/>
        <v>2.1405215294397276E-7</v>
      </c>
      <c r="BP5285" s="122" t="str">
        <f t="shared" si="637"/>
        <v/>
      </c>
    </row>
    <row r="5286" spans="63:68" ht="20.100000000000001" customHeight="1" x14ac:dyDescent="0.25">
      <c r="BK5286" s="130"/>
      <c r="BL5286" s="130">
        <f t="shared" si="638"/>
        <v>30.438399999997692</v>
      </c>
      <c r="BM5286" s="147">
        <f t="shared" si="639"/>
        <v>7.8891174508388114E-5</v>
      </c>
      <c r="BN5286" s="130">
        <f t="shared" si="640"/>
        <v>2.1348046774509097E-7</v>
      </c>
      <c r="BO5286" s="130">
        <f t="shared" si="636"/>
        <v>2.1348046774509097E-7</v>
      </c>
      <c r="BP5286" s="122" t="str">
        <f t="shared" si="637"/>
        <v/>
      </c>
    </row>
    <row r="5287" spans="63:68" ht="20.100000000000001" customHeight="1" x14ac:dyDescent="0.25">
      <c r="BK5287" s="130"/>
      <c r="BL5287" s="130">
        <f t="shared" si="638"/>
        <v>30.444799999997691</v>
      </c>
      <c r="BM5287" s="147">
        <f t="shared" si="639"/>
        <v>7.8677694040643024E-5</v>
      </c>
      <c r="BN5287" s="130">
        <f t="shared" si="640"/>
        <v>2.1291028586249304E-7</v>
      </c>
      <c r="BO5287" s="130">
        <f t="shared" si="636"/>
        <v>2.1291028586249304E-7</v>
      </c>
      <c r="BP5287" s="122" t="str">
        <f t="shared" si="637"/>
        <v/>
      </c>
    </row>
    <row r="5288" spans="63:68" ht="20.100000000000001" customHeight="1" x14ac:dyDescent="0.25">
      <c r="BK5288" s="130"/>
      <c r="BL5288" s="130">
        <f t="shared" si="638"/>
        <v>30.451199999997691</v>
      </c>
      <c r="BM5288" s="147">
        <f t="shared" si="639"/>
        <v>7.846478375478053E-5</v>
      </c>
      <c r="BN5288" s="130">
        <f t="shared" si="640"/>
        <v>2.1234160341638858E-7</v>
      </c>
      <c r="BO5288" s="130">
        <f t="shared" si="636"/>
        <v>2.1234160341638858E-7</v>
      </c>
      <c r="BP5288" s="122" t="str">
        <f t="shared" si="637"/>
        <v/>
      </c>
    </row>
    <row r="5289" spans="63:68" ht="20.100000000000001" customHeight="1" x14ac:dyDescent="0.25">
      <c r="BK5289" s="130"/>
      <c r="BL5289" s="130">
        <f t="shared" si="638"/>
        <v>30.45759999999769</v>
      </c>
      <c r="BM5289" s="147">
        <f t="shared" si="639"/>
        <v>7.8252442151364142E-5</v>
      </c>
      <c r="BN5289" s="130">
        <f t="shared" si="640"/>
        <v>2.117744165367044E-7</v>
      </c>
      <c r="BO5289" s="130">
        <f t="shared" si="636"/>
        <v>2.117744165367044E-7</v>
      </c>
      <c r="BP5289" s="122" t="str">
        <f t="shared" si="637"/>
        <v/>
      </c>
    </row>
    <row r="5290" spans="63:68" ht="20.100000000000001" customHeight="1" x14ac:dyDescent="0.25">
      <c r="BK5290" s="130"/>
      <c r="BL5290" s="130">
        <f t="shared" si="638"/>
        <v>30.463999999997689</v>
      </c>
      <c r="BM5290" s="147">
        <f t="shared" si="639"/>
        <v>7.8040667734827437E-5</v>
      </c>
      <c r="BN5290" s="130">
        <f t="shared" si="640"/>
        <v>2.1120872136393826E-7</v>
      </c>
      <c r="BO5290" s="130">
        <f t="shared" si="636"/>
        <v>2.1120872136393826E-7</v>
      </c>
      <c r="BP5290" s="122" t="str">
        <f t="shared" si="637"/>
        <v/>
      </c>
    </row>
    <row r="5291" spans="63:68" ht="20.100000000000001" customHeight="1" x14ac:dyDescent="0.25">
      <c r="BK5291" s="130"/>
      <c r="BL5291" s="130">
        <f t="shared" si="638"/>
        <v>30.470399999997689</v>
      </c>
      <c r="BM5291" s="147">
        <f t="shared" si="639"/>
        <v>7.7829459013463499E-5</v>
      </c>
      <c r="BN5291" s="130">
        <f t="shared" si="640"/>
        <v>2.1064451404804758E-7</v>
      </c>
      <c r="BO5291" s="130">
        <f t="shared" si="636"/>
        <v>2.1064451404804758E-7</v>
      </c>
      <c r="BP5291" s="122" t="str">
        <f t="shared" si="637"/>
        <v/>
      </c>
    </row>
    <row r="5292" spans="63:68" ht="20.100000000000001" customHeight="1" x14ac:dyDescent="0.25">
      <c r="BK5292" s="130"/>
      <c r="BL5292" s="130">
        <f t="shared" si="638"/>
        <v>30.476799999997688</v>
      </c>
      <c r="BM5292" s="147">
        <f t="shared" si="639"/>
        <v>7.7618814499415452E-5</v>
      </c>
      <c r="BN5292" s="130">
        <f t="shared" si="640"/>
        <v>2.1008179074821906E-7</v>
      </c>
      <c r="BO5292" s="130">
        <f t="shared" si="636"/>
        <v>2.1008179074821906E-7</v>
      </c>
      <c r="BP5292" s="122" t="str">
        <f t="shared" si="637"/>
        <v/>
      </c>
    </row>
    <row r="5293" spans="63:68" ht="20.100000000000001" customHeight="1" x14ac:dyDescent="0.25">
      <c r="BK5293" s="130"/>
      <c r="BL5293" s="130">
        <f t="shared" si="638"/>
        <v>30.483199999997687</v>
      </c>
      <c r="BM5293" s="147">
        <f t="shared" si="639"/>
        <v>7.7408732708667233E-5</v>
      </c>
      <c r="BN5293" s="130">
        <f t="shared" si="640"/>
        <v>2.0952054763368182E-7</v>
      </c>
      <c r="BO5293" s="130">
        <f t="shared" si="636"/>
        <v>2.0952054763368182E-7</v>
      </c>
      <c r="BP5293" s="122" t="str">
        <f t="shared" si="637"/>
        <v/>
      </c>
    </row>
    <row r="5294" spans="63:68" ht="20.100000000000001" customHeight="1" x14ac:dyDescent="0.25">
      <c r="BK5294" s="130"/>
      <c r="BL5294" s="130">
        <f t="shared" si="638"/>
        <v>30.489599999997687</v>
      </c>
      <c r="BM5294" s="147">
        <f t="shared" si="639"/>
        <v>7.7199212161033551E-5</v>
      </c>
      <c r="BN5294" s="130">
        <f t="shared" si="640"/>
        <v>2.089607808830569E-7</v>
      </c>
      <c r="BO5294" s="130">
        <f t="shared" si="636"/>
        <v>2.089607808830569E-7</v>
      </c>
      <c r="BP5294" s="122" t="str">
        <f t="shared" si="637"/>
        <v/>
      </c>
    </row>
    <row r="5295" spans="63:68" ht="20.100000000000001" customHeight="1" x14ac:dyDescent="0.25">
      <c r="BK5295" s="130"/>
      <c r="BL5295" s="130">
        <f t="shared" si="638"/>
        <v>30.495999999997686</v>
      </c>
      <c r="BM5295" s="147">
        <f t="shared" si="639"/>
        <v>7.6990251380150494E-5</v>
      </c>
      <c r="BN5295" s="130">
        <f t="shared" si="640"/>
        <v>2.0840248668521101E-7</v>
      </c>
      <c r="BO5295" s="130">
        <f t="shared" si="636"/>
        <v>2.0840248668521101E-7</v>
      </c>
      <c r="BP5295" s="122" t="str">
        <f t="shared" si="637"/>
        <v/>
      </c>
    </row>
    <row r="5296" spans="63:68" ht="20.100000000000001" customHeight="1" x14ac:dyDescent="0.25">
      <c r="BK5296" s="130"/>
      <c r="BL5296" s="130">
        <f t="shared" si="638"/>
        <v>30.502399999997685</v>
      </c>
      <c r="BM5296" s="147">
        <f t="shared" si="639"/>
        <v>7.6781848893465283E-5</v>
      </c>
      <c r="BN5296" s="130">
        <f t="shared" si="640"/>
        <v>2.078456612383757E-7</v>
      </c>
      <c r="BO5296" s="130">
        <f t="shared" si="636"/>
        <v>2.078456612383757E-7</v>
      </c>
      <c r="BP5296" s="122" t="str">
        <f t="shared" si="637"/>
        <v/>
      </c>
    </row>
    <row r="5297" spans="63:68" ht="20.100000000000001" customHeight="1" x14ac:dyDescent="0.25">
      <c r="BK5297" s="130"/>
      <c r="BL5297" s="130">
        <f t="shared" si="638"/>
        <v>30.508799999997684</v>
      </c>
      <c r="BM5297" s="147">
        <f t="shared" si="639"/>
        <v>7.6574003232226907E-5</v>
      </c>
      <c r="BN5297" s="130">
        <f t="shared" si="640"/>
        <v>2.0729030074963229E-7</v>
      </c>
      <c r="BO5297" s="130">
        <f t="shared" si="636"/>
        <v>2.0729030074963229E-7</v>
      </c>
      <c r="BP5297" s="122" t="str">
        <f t="shared" si="637"/>
        <v/>
      </c>
    </row>
    <row r="5298" spans="63:68" ht="20.100000000000001" customHeight="1" x14ac:dyDescent="0.25">
      <c r="BK5298" s="130"/>
      <c r="BL5298" s="130">
        <f t="shared" si="638"/>
        <v>30.515199999997684</v>
      </c>
      <c r="BM5298" s="147">
        <f t="shared" si="639"/>
        <v>7.6366712931477275E-5</v>
      </c>
      <c r="BN5298" s="130">
        <f t="shared" si="640"/>
        <v>2.0673640143671439E-7</v>
      </c>
      <c r="BO5298" s="130">
        <f t="shared" si="636"/>
        <v>2.0673640143671439E-7</v>
      </c>
      <c r="BP5298" s="122" t="str">
        <f t="shared" si="637"/>
        <v/>
      </c>
    </row>
    <row r="5299" spans="63:68" ht="20.100000000000001" customHeight="1" x14ac:dyDescent="0.25">
      <c r="BK5299" s="130"/>
      <c r="BL5299" s="130">
        <f t="shared" si="638"/>
        <v>30.521599999997683</v>
      </c>
      <c r="BM5299" s="147">
        <f t="shared" si="639"/>
        <v>7.615997653004056E-5</v>
      </c>
      <c r="BN5299" s="130">
        <f t="shared" si="640"/>
        <v>2.0618395952592082E-7</v>
      </c>
      <c r="BO5299" s="130">
        <f t="shared" si="636"/>
        <v>2.0618395952592082E-7</v>
      </c>
      <c r="BP5299" s="122" t="str">
        <f t="shared" si="637"/>
        <v/>
      </c>
    </row>
    <row r="5300" spans="63:68" ht="20.100000000000001" customHeight="1" x14ac:dyDescent="0.25">
      <c r="BK5300" s="130"/>
      <c r="BL5300" s="130">
        <f t="shared" si="638"/>
        <v>30.527999999997682</v>
      </c>
      <c r="BM5300" s="147">
        <f t="shared" si="639"/>
        <v>7.595379257051464E-5</v>
      </c>
      <c r="BN5300" s="130">
        <f t="shared" si="640"/>
        <v>2.0563297125450084E-7</v>
      </c>
      <c r="BO5300" s="130">
        <f t="shared" si="636"/>
        <v>2.0563297125450084E-7</v>
      </c>
      <c r="BP5300" s="122" t="str">
        <f t="shared" si="637"/>
        <v/>
      </c>
    </row>
    <row r="5301" spans="63:68" ht="20.100000000000001" customHeight="1" x14ac:dyDescent="0.25">
      <c r="BK5301" s="130"/>
      <c r="BL5301" s="130">
        <f t="shared" si="638"/>
        <v>30.534399999997682</v>
      </c>
      <c r="BM5301" s="147">
        <f t="shared" si="639"/>
        <v>7.5748159599260139E-5</v>
      </c>
      <c r="BN5301" s="130">
        <f t="shared" si="640"/>
        <v>2.0508343286738799E-7</v>
      </c>
      <c r="BO5301" s="130">
        <f t="shared" si="636"/>
        <v>2.0508343286738799E-7</v>
      </c>
      <c r="BP5301" s="122" t="str">
        <f t="shared" si="637"/>
        <v/>
      </c>
    </row>
    <row r="5302" spans="63:68" ht="20.100000000000001" customHeight="1" x14ac:dyDescent="0.25">
      <c r="BK5302" s="130"/>
      <c r="BL5302" s="130">
        <f t="shared" si="638"/>
        <v>30.540799999997681</v>
      </c>
      <c r="BM5302" s="147">
        <f t="shared" si="639"/>
        <v>7.5543076166392751E-5</v>
      </c>
      <c r="BN5302" s="130">
        <f t="shared" si="640"/>
        <v>2.0453534061989703E-7</v>
      </c>
      <c r="BO5302" s="130">
        <f t="shared" si="636"/>
        <v>2.0453534061989703E-7</v>
      </c>
      <c r="BP5302" s="122" t="str">
        <f t="shared" si="637"/>
        <v/>
      </c>
    </row>
    <row r="5303" spans="63:68" ht="20.100000000000001" customHeight="1" x14ac:dyDescent="0.25">
      <c r="BK5303" s="130"/>
      <c r="BL5303" s="130">
        <f t="shared" si="638"/>
        <v>30.54719999999768</v>
      </c>
      <c r="BM5303" s="147">
        <f t="shared" si="639"/>
        <v>7.5338540825772854E-5</v>
      </c>
      <c r="BN5303" s="130">
        <f t="shared" si="640"/>
        <v>2.0398869077723608E-7</v>
      </c>
      <c r="BO5303" s="130">
        <f t="shared" si="636"/>
        <v>2.0398869077723608E-7</v>
      </c>
      <c r="BP5303" s="122" t="str">
        <f t="shared" si="637"/>
        <v/>
      </c>
    </row>
    <row r="5304" spans="63:68" ht="20.100000000000001" customHeight="1" x14ac:dyDescent="0.25">
      <c r="BK5304" s="130"/>
      <c r="BL5304" s="130">
        <f t="shared" si="638"/>
        <v>30.55359999999768</v>
      </c>
      <c r="BM5304" s="147">
        <f t="shared" si="639"/>
        <v>7.5134552134995618E-5</v>
      </c>
      <c r="BN5304" s="130">
        <f t="shared" si="640"/>
        <v>2.0344347961362571E-7</v>
      </c>
      <c r="BO5304" s="130">
        <f t="shared" si="636"/>
        <v>2.0344347961362571E-7</v>
      </c>
      <c r="BP5304" s="122" t="str">
        <f t="shared" si="637"/>
        <v/>
      </c>
    </row>
    <row r="5305" spans="63:68" ht="20.100000000000001" customHeight="1" x14ac:dyDescent="0.25">
      <c r="BK5305" s="130"/>
      <c r="BL5305" s="130">
        <f t="shared" si="638"/>
        <v>30.559999999997679</v>
      </c>
      <c r="BM5305" s="147">
        <f t="shared" si="639"/>
        <v>7.4931108655381992E-5</v>
      </c>
      <c r="BN5305" s="130">
        <f t="shared" si="640"/>
        <v>2.0289970341212269E-7</v>
      </c>
      <c r="BO5305" s="130">
        <f t="shared" si="636"/>
        <v>2.0289970341212269E-7</v>
      </c>
      <c r="BP5305" s="122" t="str">
        <f t="shared" si="637"/>
        <v/>
      </c>
    </row>
    <row r="5306" spans="63:68" ht="20.100000000000001" customHeight="1" x14ac:dyDescent="0.25">
      <c r="BK5306" s="130"/>
      <c r="BL5306" s="130">
        <f t="shared" si="638"/>
        <v>30.566399999997678</v>
      </c>
      <c r="BM5306" s="147">
        <f t="shared" si="639"/>
        <v>7.4728208951969869E-5</v>
      </c>
      <c r="BN5306" s="130">
        <f t="shared" si="640"/>
        <v>2.0235735846592113E-7</v>
      </c>
      <c r="BO5306" s="130">
        <f t="shared" si="636"/>
        <v>2.0235735846592113E-7</v>
      </c>
      <c r="BP5306" s="122" t="str">
        <f t="shared" si="637"/>
        <v/>
      </c>
    </row>
    <row r="5307" spans="63:68" ht="20.100000000000001" customHeight="1" x14ac:dyDescent="0.25">
      <c r="BK5307" s="130"/>
      <c r="BL5307" s="130">
        <f t="shared" si="638"/>
        <v>30.572799999997677</v>
      </c>
      <c r="BM5307" s="147">
        <f t="shared" si="639"/>
        <v>7.4525851593503948E-5</v>
      </c>
      <c r="BN5307" s="130">
        <f t="shared" si="640"/>
        <v>2.0181644107722754E-7</v>
      </c>
      <c r="BO5307" s="130">
        <f t="shared" si="636"/>
        <v>2.0181644107722754E-7</v>
      </c>
      <c r="BP5307" s="122" t="str">
        <f t="shared" si="637"/>
        <v/>
      </c>
    </row>
    <row r="5308" spans="63:68" ht="20.100000000000001" customHeight="1" x14ac:dyDescent="0.25">
      <c r="BK5308" s="130"/>
      <c r="BL5308" s="130">
        <f t="shared" si="638"/>
        <v>30.579199999997677</v>
      </c>
      <c r="BM5308" s="147">
        <f t="shared" si="639"/>
        <v>7.4324035152426721E-5</v>
      </c>
      <c r="BN5308" s="130">
        <f t="shared" si="640"/>
        <v>2.0127694755791138E-7</v>
      </c>
      <c r="BO5308" s="130">
        <f t="shared" si="636"/>
        <v>2.0127694755791138E-7</v>
      </c>
      <c r="BP5308" s="122" t="str">
        <f t="shared" si="637"/>
        <v/>
      </c>
    </row>
    <row r="5309" spans="63:68" ht="20.100000000000001" customHeight="1" x14ac:dyDescent="0.25">
      <c r="BK5309" s="130"/>
      <c r="BL5309" s="130">
        <f t="shared" si="638"/>
        <v>30.585599999997676</v>
      </c>
      <c r="BM5309" s="147">
        <f t="shared" si="639"/>
        <v>7.4122758204868809E-5</v>
      </c>
      <c r="BN5309" s="130">
        <f t="shared" si="640"/>
        <v>2.0073887422888167E-7</v>
      </c>
      <c r="BO5309" s="130">
        <f t="shared" si="636"/>
        <v>2.0073887422888167E-7</v>
      </c>
      <c r="BP5309" s="122" t="str">
        <f t="shared" si="637"/>
        <v/>
      </c>
    </row>
    <row r="5310" spans="63:68" ht="20.100000000000001" customHeight="1" x14ac:dyDescent="0.25">
      <c r="BK5310" s="130"/>
      <c r="BL5310" s="130">
        <f t="shared" si="638"/>
        <v>30.591999999997675</v>
      </c>
      <c r="BM5310" s="147">
        <f t="shared" si="639"/>
        <v>7.3922019330639928E-5</v>
      </c>
      <c r="BN5310" s="130">
        <f t="shared" si="640"/>
        <v>2.0020221742003273E-7</v>
      </c>
      <c r="BO5310" s="130">
        <f t="shared" si="636"/>
        <v>2.0020221742003273E-7</v>
      </c>
      <c r="BP5310" s="122" t="str">
        <f t="shared" si="637"/>
        <v/>
      </c>
    </row>
    <row r="5311" spans="63:68" ht="20.100000000000001" customHeight="1" x14ac:dyDescent="0.25">
      <c r="BK5311" s="130"/>
      <c r="BL5311" s="130">
        <f t="shared" si="638"/>
        <v>30.598399999997675</v>
      </c>
      <c r="BM5311" s="147">
        <f t="shared" si="639"/>
        <v>7.3721817113219895E-5</v>
      </c>
      <c r="BN5311" s="130">
        <f t="shared" si="640"/>
        <v>1.9966697347157238E-7</v>
      </c>
      <c r="BO5311" s="130">
        <f t="shared" si="636"/>
        <v>1.9966697347157238E-7</v>
      </c>
      <c r="BP5311" s="122" t="str">
        <f t="shared" si="637"/>
        <v/>
      </c>
    </row>
    <row r="5312" spans="63:68" ht="20.100000000000001" customHeight="1" x14ac:dyDescent="0.25">
      <c r="BK5312" s="130"/>
      <c r="BL5312" s="130">
        <f t="shared" si="638"/>
        <v>30.604799999997674</v>
      </c>
      <c r="BM5312" s="147">
        <f t="shared" si="639"/>
        <v>7.3522150139748322E-5</v>
      </c>
      <c r="BN5312" s="130">
        <f t="shared" si="640"/>
        <v>1.9913313873160953E-7</v>
      </c>
      <c r="BO5312" s="130">
        <f t="shared" si="636"/>
        <v>1.9913313873160953E-7</v>
      </c>
      <c r="BP5312" s="122" t="str">
        <f t="shared" si="637"/>
        <v/>
      </c>
    </row>
    <row r="5313" spans="63:68" ht="20.100000000000001" customHeight="1" x14ac:dyDescent="0.25">
      <c r="BK5313" s="130"/>
      <c r="BL5313" s="130">
        <f t="shared" si="638"/>
        <v>30.611199999997673</v>
      </c>
      <c r="BM5313" s="147">
        <f t="shared" si="639"/>
        <v>7.3323017001016713E-5</v>
      </c>
      <c r="BN5313" s="130">
        <f t="shared" si="640"/>
        <v>1.9860070955825487E-7</v>
      </c>
      <c r="BO5313" s="130">
        <f t="shared" si="636"/>
        <v>1.9860070955825487E-7</v>
      </c>
      <c r="BP5313" s="122" t="str">
        <f t="shared" si="637"/>
        <v/>
      </c>
    </row>
    <row r="5314" spans="63:68" ht="20.100000000000001" customHeight="1" x14ac:dyDescent="0.25">
      <c r="BK5314" s="130"/>
      <c r="BL5314" s="130">
        <f t="shared" si="638"/>
        <v>30.617599999997672</v>
      </c>
      <c r="BM5314" s="147">
        <f t="shared" si="639"/>
        <v>7.3124416291458458E-5</v>
      </c>
      <c r="BN5314" s="130">
        <f t="shared" si="640"/>
        <v>1.9806968231865865E-7</v>
      </c>
      <c r="BO5314" s="130">
        <f t="shared" si="636"/>
        <v>1.9806968231865865E-7</v>
      </c>
      <c r="BP5314" s="122" t="str">
        <f t="shared" si="637"/>
        <v/>
      </c>
    </row>
    <row r="5315" spans="63:68" ht="20.100000000000001" customHeight="1" x14ac:dyDescent="0.25">
      <c r="BK5315" s="130"/>
      <c r="BL5315" s="130">
        <f t="shared" si="638"/>
        <v>30.623999999997672</v>
      </c>
      <c r="BM5315" s="147">
        <f t="shared" si="639"/>
        <v>7.2926346609139799E-5</v>
      </c>
      <c r="BN5315" s="130">
        <f t="shared" si="640"/>
        <v>1.9754005338952561E-7</v>
      </c>
      <c r="BO5315" s="130">
        <f t="shared" si="636"/>
        <v>1.9754005338952561E-7</v>
      </c>
      <c r="BP5315" s="122" t="str">
        <f t="shared" si="637"/>
        <v/>
      </c>
    </row>
    <row r="5316" spans="63:68" ht="20.100000000000001" customHeight="1" x14ac:dyDescent="0.25">
      <c r="BK5316" s="130"/>
      <c r="BL5316" s="130">
        <f t="shared" si="638"/>
        <v>30.630399999997671</v>
      </c>
      <c r="BM5316" s="147">
        <f t="shared" si="639"/>
        <v>7.2728806555750274E-5</v>
      </c>
      <c r="BN5316" s="130">
        <f t="shared" si="640"/>
        <v>1.9701181915624769E-7</v>
      </c>
      <c r="BO5316" s="130">
        <f t="shared" si="636"/>
        <v>1.9701181915624769E-7</v>
      </c>
      <c r="BP5316" s="122" t="str">
        <f t="shared" si="637"/>
        <v/>
      </c>
    </row>
    <row r="5317" spans="63:68" ht="20.100000000000001" customHeight="1" x14ac:dyDescent="0.25">
      <c r="BK5317" s="130"/>
      <c r="BL5317" s="130">
        <f t="shared" si="638"/>
        <v>30.63679999999767</v>
      </c>
      <c r="BM5317" s="147">
        <f t="shared" si="639"/>
        <v>7.2531794736594026E-5</v>
      </c>
      <c r="BN5317" s="130">
        <f t="shared" si="640"/>
        <v>1.9648497601291754E-7</v>
      </c>
      <c r="BO5317" s="130">
        <f t="shared" si="636"/>
        <v>1.9648497601291754E-7</v>
      </c>
      <c r="BP5317" s="122" t="str">
        <f t="shared" si="637"/>
        <v/>
      </c>
    </row>
    <row r="5318" spans="63:68" ht="20.100000000000001" customHeight="1" x14ac:dyDescent="0.25">
      <c r="BK5318" s="130"/>
      <c r="BL5318" s="130">
        <f t="shared" si="638"/>
        <v>30.64319999999767</v>
      </c>
      <c r="BM5318" s="147">
        <f t="shared" si="639"/>
        <v>7.2335309760581109E-5</v>
      </c>
      <c r="BN5318" s="130">
        <f t="shared" si="640"/>
        <v>1.9595952036418523E-7</v>
      </c>
      <c r="BO5318" s="130">
        <f t="shared" si="636"/>
        <v>1.9595952036418523E-7</v>
      </c>
      <c r="BP5318" s="122" t="str">
        <f t="shared" si="637"/>
        <v/>
      </c>
    </row>
    <row r="5319" spans="63:68" ht="20.100000000000001" customHeight="1" x14ac:dyDescent="0.25">
      <c r="BK5319" s="130"/>
      <c r="BL5319" s="130">
        <f t="shared" si="638"/>
        <v>30.649599999997669</v>
      </c>
      <c r="BM5319" s="147">
        <f t="shared" si="639"/>
        <v>7.2139350240216923E-5</v>
      </c>
      <c r="BN5319" s="130">
        <f t="shared" si="640"/>
        <v>1.9543544862161261E-7</v>
      </c>
      <c r="BO5319" s="130">
        <f t="shared" si="636"/>
        <v>1.9543544862161261E-7</v>
      </c>
      <c r="BP5319" s="122" t="str">
        <f t="shared" si="637"/>
        <v/>
      </c>
    </row>
    <row r="5320" spans="63:68" ht="20.100000000000001" customHeight="1" x14ac:dyDescent="0.25">
      <c r="BK5320" s="130"/>
      <c r="BL5320" s="130">
        <f t="shared" si="638"/>
        <v>30.655999999997668</v>
      </c>
      <c r="BM5320" s="147">
        <f t="shared" si="639"/>
        <v>7.1943914791595311E-5</v>
      </c>
      <c r="BN5320" s="130">
        <f t="shared" si="640"/>
        <v>1.949127572087962E-7</v>
      </c>
      <c r="BO5320" s="130">
        <f t="shared" si="636"/>
        <v>1.949127572087962E-7</v>
      </c>
      <c r="BP5320" s="122" t="str">
        <f t="shared" si="637"/>
        <v/>
      </c>
    </row>
    <row r="5321" spans="63:68" ht="20.100000000000001" customHeight="1" x14ac:dyDescent="0.25">
      <c r="BK5321" s="130"/>
      <c r="BL5321" s="130">
        <f t="shared" si="638"/>
        <v>30.662399999997668</v>
      </c>
      <c r="BM5321" s="147">
        <f t="shared" si="639"/>
        <v>7.1749002034386515E-5</v>
      </c>
      <c r="BN5321" s="130">
        <f t="shared" si="640"/>
        <v>1.9439144255503811E-7</v>
      </c>
      <c r="BO5321" s="130">
        <f t="shared" si="636"/>
        <v>1.9439144255503811E-7</v>
      </c>
      <c r="BP5321" s="122" t="str">
        <f t="shared" si="637"/>
        <v/>
      </c>
    </row>
    <row r="5322" spans="63:68" ht="20.100000000000001" customHeight="1" x14ac:dyDescent="0.25">
      <c r="BK5322" s="130"/>
      <c r="BL5322" s="130">
        <f t="shared" si="638"/>
        <v>30.668799999997667</v>
      </c>
      <c r="BM5322" s="147">
        <f t="shared" si="639"/>
        <v>7.1554610591831476E-5</v>
      </c>
      <c r="BN5322" s="130">
        <f t="shared" si="640"/>
        <v>1.9387150110137695E-7</v>
      </c>
      <c r="BO5322" s="130">
        <f t="shared" si="636"/>
        <v>1.9387150110137695E-7</v>
      </c>
      <c r="BP5322" s="122" t="str">
        <f t="shared" si="637"/>
        <v/>
      </c>
    </row>
    <row r="5323" spans="63:68" ht="20.100000000000001" customHeight="1" x14ac:dyDescent="0.25">
      <c r="BK5323" s="130"/>
      <c r="BL5323" s="130">
        <f t="shared" si="638"/>
        <v>30.675199999997666</v>
      </c>
      <c r="BM5323" s="147">
        <f t="shared" si="639"/>
        <v>7.13607390907301E-5</v>
      </c>
      <c r="BN5323" s="130">
        <f t="shared" si="640"/>
        <v>1.9335292929634586E-7</v>
      </c>
      <c r="BO5323" s="130">
        <f t="shared" si="636"/>
        <v>1.9335292929634586E-7</v>
      </c>
      <c r="BP5323" s="122" t="str">
        <f t="shared" si="637"/>
        <v/>
      </c>
    </row>
    <row r="5324" spans="63:68" ht="20.100000000000001" customHeight="1" x14ac:dyDescent="0.25">
      <c r="BK5324" s="130"/>
      <c r="BL5324" s="130">
        <f t="shared" si="638"/>
        <v>30.681599999997665</v>
      </c>
      <c r="BM5324" s="147">
        <f t="shared" si="639"/>
        <v>7.1167386161433754E-5</v>
      </c>
      <c r="BN5324" s="130">
        <f t="shared" si="640"/>
        <v>1.928357235977615E-7</v>
      </c>
      <c r="BO5324" s="130">
        <f t="shared" si="636"/>
        <v>1.928357235977615E-7</v>
      </c>
      <c r="BP5324" s="122" t="str">
        <f t="shared" si="637"/>
        <v/>
      </c>
    </row>
    <row r="5325" spans="63:68" ht="20.100000000000001" customHeight="1" x14ac:dyDescent="0.25">
      <c r="BK5325" s="130"/>
      <c r="BL5325" s="130">
        <f t="shared" si="638"/>
        <v>30.687999999997665</v>
      </c>
      <c r="BM5325" s="147">
        <f t="shared" si="639"/>
        <v>7.0974550437835992E-5</v>
      </c>
      <c r="BN5325" s="130">
        <f t="shared" si="640"/>
        <v>1.9231988047269685E-7</v>
      </c>
      <c r="BO5325" s="130">
        <f t="shared" si="636"/>
        <v>1.9231988047269685E-7</v>
      </c>
      <c r="BP5325" s="122" t="str">
        <f t="shared" si="637"/>
        <v/>
      </c>
    </row>
    <row r="5326" spans="63:68" ht="20.100000000000001" customHeight="1" x14ac:dyDescent="0.25">
      <c r="BK5326" s="130"/>
      <c r="BL5326" s="130">
        <f t="shared" si="638"/>
        <v>30.694399999997664</v>
      </c>
      <c r="BM5326" s="147">
        <f t="shared" si="639"/>
        <v>7.0782230557363295E-5</v>
      </c>
      <c r="BN5326" s="130">
        <f t="shared" si="640"/>
        <v>1.918053963968308E-7</v>
      </c>
      <c r="BO5326" s="130">
        <f t="shared" si="636"/>
        <v>1.918053963968308E-7</v>
      </c>
      <c r="BP5326" s="122" t="str">
        <f t="shared" si="637"/>
        <v/>
      </c>
    </row>
    <row r="5327" spans="63:68" ht="20.100000000000001" customHeight="1" x14ac:dyDescent="0.25">
      <c r="BK5327" s="130"/>
      <c r="BL5327" s="130">
        <f t="shared" si="638"/>
        <v>30.700799999997663</v>
      </c>
      <c r="BM5327" s="147">
        <f t="shared" si="639"/>
        <v>7.0590425160966464E-5</v>
      </c>
      <c r="BN5327" s="130">
        <f t="shared" si="640"/>
        <v>1.9129226785526122E-7</v>
      </c>
      <c r="BO5327" s="130">
        <f t="shared" si="636"/>
        <v>1.9129226785526122E-7</v>
      </c>
      <c r="BP5327" s="122" t="str">
        <f t="shared" si="637"/>
        <v/>
      </c>
    </row>
    <row r="5328" spans="63:68" ht="20.100000000000001" customHeight="1" x14ac:dyDescent="0.25">
      <c r="BK5328" s="130"/>
      <c r="BL5328" s="130">
        <f t="shared" si="638"/>
        <v>30.707199999997663</v>
      </c>
      <c r="BM5328" s="147">
        <f t="shared" si="639"/>
        <v>7.0399132893111203E-5</v>
      </c>
      <c r="BN5328" s="130">
        <f t="shared" si="640"/>
        <v>1.9078049134113617E-7</v>
      </c>
      <c r="BO5328" s="130">
        <f t="shared" si="636"/>
        <v>1.9078049134113617E-7</v>
      </c>
      <c r="BP5328" s="122" t="str">
        <f t="shared" si="637"/>
        <v/>
      </c>
    </row>
    <row r="5329" spans="63:68" ht="20.100000000000001" customHeight="1" x14ac:dyDescent="0.25">
      <c r="BK5329" s="130"/>
      <c r="BL5329" s="130">
        <f t="shared" si="638"/>
        <v>30.713599999997662</v>
      </c>
      <c r="BM5329" s="147">
        <f t="shared" si="639"/>
        <v>7.0208352401770067E-5</v>
      </c>
      <c r="BN5329" s="130">
        <f t="shared" si="640"/>
        <v>1.902700633573751E-7</v>
      </c>
      <c r="BO5329" s="130">
        <f t="shared" si="636"/>
        <v>1.902700633573751E-7</v>
      </c>
      <c r="BP5329" s="122" t="str">
        <f t="shared" si="637"/>
        <v/>
      </c>
    </row>
    <row r="5330" spans="63:68" ht="20.100000000000001" customHeight="1" x14ac:dyDescent="0.25">
      <c r="BK5330" s="130"/>
      <c r="BL5330" s="130">
        <f t="shared" si="638"/>
        <v>30.719999999997661</v>
      </c>
      <c r="BM5330" s="147">
        <f t="shared" si="639"/>
        <v>7.0018082338412692E-5</v>
      </c>
      <c r="BN5330" s="130">
        <f t="shared" si="640"/>
        <v>1.8976098041458174E-7</v>
      </c>
      <c r="BO5330" s="130">
        <f t="shared" ref="BO5330:BO5393" si="641">IF(BM5330&lt;(1-$BK$534),BN5330,"")</f>
        <v>1.8976098041458174E-7</v>
      </c>
      <c r="BP5330" s="122" t="str">
        <f t="shared" ref="BP5330:BP5393" si="642">IF(BM5330&lt;(1-$BK$540),BN5330,"")</f>
        <v/>
      </c>
    </row>
    <row r="5331" spans="63:68" ht="20.100000000000001" customHeight="1" x14ac:dyDescent="0.25">
      <c r="BK5331" s="130"/>
      <c r="BL5331" s="130">
        <f t="shared" ref="BL5331:BL5394" si="643">BL5330+$BO$526</f>
        <v>30.72639999999766</v>
      </c>
      <c r="BM5331" s="147">
        <f t="shared" ref="BM5331:BM5394" si="644">_xlfn.CHISQ.DIST.RT(BL5331,7)</f>
        <v>6.982832135799811E-5</v>
      </c>
      <c r="BN5331" s="130">
        <f t="shared" ref="BN5331:BN5394" si="645">BM5331-BM5332</f>
        <v>1.8925323903351066E-7</v>
      </c>
      <c r="BO5331" s="130">
        <f t="shared" si="641"/>
        <v>1.8925323903351066E-7</v>
      </c>
      <c r="BP5331" s="122" t="str">
        <f t="shared" si="642"/>
        <v/>
      </c>
    </row>
    <row r="5332" spans="63:68" ht="20.100000000000001" customHeight="1" x14ac:dyDescent="0.25">
      <c r="BK5332" s="130"/>
      <c r="BL5332" s="130">
        <f t="shared" si="643"/>
        <v>30.73279999999766</v>
      </c>
      <c r="BM5332" s="147">
        <f t="shared" si="644"/>
        <v>6.96390681189646E-5</v>
      </c>
      <c r="BN5332" s="130">
        <f t="shared" si="645"/>
        <v>1.8874683574330545E-7</v>
      </c>
      <c r="BO5332" s="130">
        <f t="shared" si="641"/>
        <v>1.8874683574330545E-7</v>
      </c>
      <c r="BP5332" s="122" t="str">
        <f t="shared" si="642"/>
        <v/>
      </c>
    </row>
    <row r="5333" spans="63:68" ht="20.100000000000001" customHeight="1" x14ac:dyDescent="0.25">
      <c r="BK5333" s="130"/>
      <c r="BL5333" s="130">
        <f t="shared" si="643"/>
        <v>30.739199999997659</v>
      </c>
      <c r="BM5333" s="147">
        <f t="shared" si="644"/>
        <v>6.9450321283221294E-5</v>
      </c>
      <c r="BN5333" s="130">
        <f t="shared" si="645"/>
        <v>1.8824176708098371E-7</v>
      </c>
      <c r="BO5333" s="130">
        <f t="shared" si="641"/>
        <v>1.8824176708098371E-7</v>
      </c>
      <c r="BP5333" s="122" t="str">
        <f t="shared" si="642"/>
        <v/>
      </c>
    </row>
    <row r="5334" spans="63:68" ht="20.100000000000001" customHeight="1" x14ac:dyDescent="0.25">
      <c r="BK5334" s="130"/>
      <c r="BL5334" s="130">
        <f t="shared" si="643"/>
        <v>30.745599999997658</v>
      </c>
      <c r="BM5334" s="147">
        <f t="shared" si="644"/>
        <v>6.926207951614031E-5</v>
      </c>
      <c r="BN5334" s="130">
        <f t="shared" si="645"/>
        <v>1.8773802959321244E-7</v>
      </c>
      <c r="BO5334" s="130">
        <f t="shared" si="641"/>
        <v>1.8773802959321244E-7</v>
      </c>
      <c r="BP5334" s="122" t="str">
        <f t="shared" si="642"/>
        <v/>
      </c>
    </row>
    <row r="5335" spans="63:68" ht="20.100000000000001" customHeight="1" x14ac:dyDescent="0.25">
      <c r="BK5335" s="130"/>
      <c r="BL5335" s="130">
        <f t="shared" si="643"/>
        <v>30.751999999997658</v>
      </c>
      <c r="BM5335" s="147">
        <f t="shared" si="644"/>
        <v>6.9074341486547098E-5</v>
      </c>
      <c r="BN5335" s="130">
        <f t="shared" si="645"/>
        <v>1.8723561983590147E-7</v>
      </c>
      <c r="BO5335" s="130">
        <f t="shared" si="641"/>
        <v>1.8723561983590147E-7</v>
      </c>
      <c r="BP5335" s="122" t="str">
        <f t="shared" si="642"/>
        <v/>
      </c>
    </row>
    <row r="5336" spans="63:68" ht="20.100000000000001" customHeight="1" x14ac:dyDescent="0.25">
      <c r="BK5336" s="130"/>
      <c r="BL5336" s="130">
        <f t="shared" si="643"/>
        <v>30.758399999997657</v>
      </c>
      <c r="BM5336" s="147">
        <f t="shared" si="644"/>
        <v>6.8887105866711197E-5</v>
      </c>
      <c r="BN5336" s="130">
        <f t="shared" si="645"/>
        <v>1.8673453437208925E-7</v>
      </c>
      <c r="BO5336" s="130">
        <f t="shared" si="641"/>
        <v>1.8673453437208925E-7</v>
      </c>
      <c r="BP5336" s="122" t="str">
        <f t="shared" si="642"/>
        <v/>
      </c>
    </row>
    <row r="5337" spans="63:68" ht="20.100000000000001" customHeight="1" x14ac:dyDescent="0.25">
      <c r="BK5337" s="130"/>
      <c r="BL5337" s="130">
        <f t="shared" si="643"/>
        <v>30.764799999997656</v>
      </c>
      <c r="BM5337" s="147">
        <f t="shared" si="644"/>
        <v>6.8700371332339107E-5</v>
      </c>
      <c r="BN5337" s="130">
        <f t="shared" si="645"/>
        <v>1.8623476977472114E-7</v>
      </c>
      <c r="BO5337" s="130">
        <f t="shared" si="641"/>
        <v>1.8623476977472114E-7</v>
      </c>
      <c r="BP5337" s="122" t="str">
        <f t="shared" si="642"/>
        <v/>
      </c>
    </row>
    <row r="5338" spans="63:68" ht="20.100000000000001" customHeight="1" x14ac:dyDescent="0.25">
      <c r="BK5338" s="130"/>
      <c r="BL5338" s="130">
        <f t="shared" si="643"/>
        <v>30.771199999997656</v>
      </c>
      <c r="BM5338" s="147">
        <f t="shared" si="644"/>
        <v>6.8514136562564386E-5</v>
      </c>
      <c r="BN5338" s="130">
        <f t="shared" si="645"/>
        <v>1.8573632262541611E-7</v>
      </c>
      <c r="BO5338" s="130">
        <f t="shared" si="641"/>
        <v>1.8573632262541611E-7</v>
      </c>
      <c r="BP5338" s="122" t="str">
        <f t="shared" si="642"/>
        <v/>
      </c>
    </row>
    <row r="5339" spans="63:68" ht="20.100000000000001" customHeight="1" x14ac:dyDescent="0.25">
      <c r="BK5339" s="130"/>
      <c r="BL5339" s="130">
        <f t="shared" si="643"/>
        <v>30.777599999997655</v>
      </c>
      <c r="BM5339" s="147">
        <f t="shared" si="644"/>
        <v>6.832840023993897E-5</v>
      </c>
      <c r="BN5339" s="130">
        <f t="shared" si="645"/>
        <v>1.8523918951361294E-7</v>
      </c>
      <c r="BO5339" s="130">
        <f t="shared" si="641"/>
        <v>1.8523918951361294E-7</v>
      </c>
      <c r="BP5339" s="122" t="str">
        <f t="shared" si="642"/>
        <v/>
      </c>
    </row>
    <row r="5340" spans="63:68" ht="20.100000000000001" customHeight="1" x14ac:dyDescent="0.25">
      <c r="BK5340" s="130"/>
      <c r="BL5340" s="130">
        <f t="shared" si="643"/>
        <v>30.783999999997654</v>
      </c>
      <c r="BM5340" s="147">
        <f t="shared" si="644"/>
        <v>6.8143161050425357E-5</v>
      </c>
      <c r="BN5340" s="130">
        <f t="shared" si="645"/>
        <v>1.8474336703804743E-7</v>
      </c>
      <c r="BO5340" s="130">
        <f t="shared" si="641"/>
        <v>1.8474336703804743E-7</v>
      </c>
      <c r="BP5340" s="122" t="str">
        <f t="shared" si="642"/>
        <v/>
      </c>
    </row>
    <row r="5341" spans="63:68" ht="20.100000000000001" customHeight="1" x14ac:dyDescent="0.25">
      <c r="BK5341" s="130"/>
      <c r="BL5341" s="130">
        <f t="shared" si="643"/>
        <v>30.790399999997653</v>
      </c>
      <c r="BM5341" s="147">
        <f t="shared" si="644"/>
        <v>6.795841768338731E-5</v>
      </c>
      <c r="BN5341" s="130">
        <f t="shared" si="645"/>
        <v>1.8424885180611547E-7</v>
      </c>
      <c r="BO5341" s="130">
        <f t="shared" si="641"/>
        <v>1.8424885180611547E-7</v>
      </c>
      <c r="BP5341" s="122" t="str">
        <f t="shared" si="642"/>
        <v/>
      </c>
    </row>
    <row r="5342" spans="63:68" ht="20.100000000000001" customHeight="1" x14ac:dyDescent="0.25">
      <c r="BK5342" s="130"/>
      <c r="BL5342" s="130">
        <f t="shared" si="643"/>
        <v>30.796799999997653</v>
      </c>
      <c r="BM5342" s="147">
        <f t="shared" si="644"/>
        <v>6.7774168831581194E-5</v>
      </c>
      <c r="BN5342" s="130">
        <f t="shared" si="645"/>
        <v>1.8375564043341221E-7</v>
      </c>
      <c r="BO5342" s="130">
        <f t="shared" si="641"/>
        <v>1.8375564043341221E-7</v>
      </c>
      <c r="BP5342" s="122" t="str">
        <f t="shared" si="642"/>
        <v/>
      </c>
    </row>
    <row r="5343" spans="63:68" ht="20.100000000000001" customHeight="1" x14ac:dyDescent="0.25">
      <c r="BK5343" s="130"/>
      <c r="BL5343" s="130">
        <f t="shared" si="643"/>
        <v>30.803199999997652</v>
      </c>
      <c r="BM5343" s="147">
        <f t="shared" si="644"/>
        <v>6.7590413191147782E-5</v>
      </c>
      <c r="BN5343" s="130">
        <f t="shared" si="645"/>
        <v>1.8326372954397604E-7</v>
      </c>
      <c r="BO5343" s="130">
        <f t="shared" si="641"/>
        <v>1.8326372954397604E-7</v>
      </c>
      <c r="BP5343" s="122" t="str">
        <f t="shared" si="642"/>
        <v/>
      </c>
    </row>
    <row r="5344" spans="63:68" ht="20.100000000000001" customHeight="1" x14ac:dyDescent="0.25">
      <c r="BK5344" s="130"/>
      <c r="BL5344" s="130">
        <f t="shared" si="643"/>
        <v>30.809599999997651</v>
      </c>
      <c r="BM5344" s="147">
        <f t="shared" si="644"/>
        <v>6.7407149461603806E-5</v>
      </c>
      <c r="BN5344" s="130">
        <f t="shared" si="645"/>
        <v>1.8277311577149472E-7</v>
      </c>
      <c r="BO5344" s="130">
        <f t="shared" si="641"/>
        <v>1.8277311577149472E-7</v>
      </c>
      <c r="BP5344" s="122" t="str">
        <f t="shared" si="642"/>
        <v/>
      </c>
    </row>
    <row r="5345" spans="63:68" ht="20.100000000000001" customHeight="1" x14ac:dyDescent="0.25">
      <c r="BK5345" s="130"/>
      <c r="BL5345" s="130">
        <f t="shared" si="643"/>
        <v>30.815999999997651</v>
      </c>
      <c r="BM5345" s="147">
        <f t="shared" si="644"/>
        <v>6.7224376345832311E-5</v>
      </c>
      <c r="BN5345" s="130">
        <f t="shared" si="645"/>
        <v>1.8228379575659494E-7</v>
      </c>
      <c r="BO5345" s="130">
        <f t="shared" si="641"/>
        <v>1.8228379575659494E-7</v>
      </c>
      <c r="BP5345" s="122" t="str">
        <f t="shared" si="642"/>
        <v/>
      </c>
    </row>
    <row r="5346" spans="63:68" ht="20.100000000000001" customHeight="1" x14ac:dyDescent="0.25">
      <c r="BK5346" s="130"/>
      <c r="BL5346" s="130">
        <f t="shared" si="643"/>
        <v>30.82239999999765</v>
      </c>
      <c r="BM5346" s="147">
        <f t="shared" si="644"/>
        <v>6.7042092550075716E-5</v>
      </c>
      <c r="BN5346" s="130">
        <f t="shared" si="645"/>
        <v>1.8179576614953921E-7</v>
      </c>
      <c r="BO5346" s="130">
        <f t="shared" si="641"/>
        <v>1.8179576614953921E-7</v>
      </c>
      <c r="BP5346" s="122" t="str">
        <f t="shared" si="642"/>
        <v/>
      </c>
    </row>
    <row r="5347" spans="63:68" ht="20.100000000000001" customHeight="1" x14ac:dyDescent="0.25">
      <c r="BK5347" s="130"/>
      <c r="BL5347" s="130">
        <f t="shared" si="643"/>
        <v>30.828799999997649</v>
      </c>
      <c r="BM5347" s="147">
        <f t="shared" si="644"/>
        <v>6.6860296783926177E-5</v>
      </c>
      <c r="BN5347" s="130">
        <f t="shared" si="645"/>
        <v>1.8130902360858606E-7</v>
      </c>
      <c r="BO5347" s="130">
        <f t="shared" si="641"/>
        <v>1.8130902360858606E-7</v>
      </c>
      <c r="BP5347" s="122" t="str">
        <f t="shared" si="642"/>
        <v/>
      </c>
    </row>
    <row r="5348" spans="63:68" ht="20.100000000000001" customHeight="1" x14ac:dyDescent="0.25">
      <c r="BK5348" s="130"/>
      <c r="BL5348" s="130">
        <f t="shared" si="643"/>
        <v>30.835199999997648</v>
      </c>
      <c r="BM5348" s="147">
        <f t="shared" si="644"/>
        <v>6.6678987760317591E-5</v>
      </c>
      <c r="BN5348" s="130">
        <f t="shared" si="645"/>
        <v>1.8082356480076246E-7</v>
      </c>
      <c r="BO5348" s="130">
        <f t="shared" si="641"/>
        <v>1.8082356480076246E-7</v>
      </c>
      <c r="BP5348" s="122" t="str">
        <f t="shared" si="642"/>
        <v/>
      </c>
    </row>
    <row r="5349" spans="63:68" ht="20.100000000000001" customHeight="1" x14ac:dyDescent="0.25">
      <c r="BK5349" s="130"/>
      <c r="BL5349" s="130">
        <f t="shared" si="643"/>
        <v>30.841599999997648</v>
      </c>
      <c r="BM5349" s="147">
        <f t="shared" si="644"/>
        <v>6.6498164195516829E-5</v>
      </c>
      <c r="BN5349" s="130">
        <f t="shared" si="645"/>
        <v>1.8033938640076616E-7</v>
      </c>
      <c r="BO5349" s="130">
        <f t="shared" si="641"/>
        <v>1.8033938640076616E-7</v>
      </c>
      <c r="BP5349" s="122" t="str">
        <f t="shared" si="642"/>
        <v/>
      </c>
    </row>
    <row r="5350" spans="63:68" ht="20.100000000000001" customHeight="1" x14ac:dyDescent="0.25">
      <c r="BK5350" s="130"/>
      <c r="BL5350" s="130">
        <f t="shared" si="643"/>
        <v>30.847999999997647</v>
      </c>
      <c r="BM5350" s="147">
        <f t="shared" si="644"/>
        <v>6.6317824809116062E-5</v>
      </c>
      <c r="BN5350" s="130">
        <f t="shared" si="645"/>
        <v>1.798564850933644E-7</v>
      </c>
      <c r="BO5350" s="130">
        <f t="shared" si="641"/>
        <v>1.798564850933644E-7</v>
      </c>
      <c r="BP5350" s="122" t="str">
        <f t="shared" si="642"/>
        <v/>
      </c>
    </row>
    <row r="5351" spans="63:68" ht="20.100000000000001" customHeight="1" x14ac:dyDescent="0.25">
      <c r="BK5351" s="130"/>
      <c r="BL5351" s="130">
        <f t="shared" si="643"/>
        <v>30.854399999997646</v>
      </c>
      <c r="BM5351" s="147">
        <f t="shared" si="644"/>
        <v>6.6137968324022698E-5</v>
      </c>
      <c r="BN5351" s="130">
        <f t="shared" si="645"/>
        <v>1.793748575698432E-7</v>
      </c>
      <c r="BO5351" s="130">
        <f t="shared" si="641"/>
        <v>1.793748575698432E-7</v>
      </c>
      <c r="BP5351" s="122" t="str">
        <f t="shared" si="642"/>
        <v/>
      </c>
    </row>
    <row r="5352" spans="63:68" ht="20.100000000000001" customHeight="1" x14ac:dyDescent="0.25">
      <c r="BK5352" s="130"/>
      <c r="BL5352" s="130">
        <f t="shared" si="643"/>
        <v>30.860799999997646</v>
      </c>
      <c r="BM5352" s="147">
        <f t="shared" si="644"/>
        <v>6.5958593466452855E-5</v>
      </c>
      <c r="BN5352" s="130">
        <f t="shared" si="645"/>
        <v>1.7889450053059589E-7</v>
      </c>
      <c r="BO5352" s="130">
        <f t="shared" si="641"/>
        <v>1.7889450053059589E-7</v>
      </c>
      <c r="BP5352" s="122" t="str">
        <f t="shared" si="642"/>
        <v/>
      </c>
    </row>
    <row r="5353" spans="63:68" ht="20.100000000000001" customHeight="1" x14ac:dyDescent="0.25">
      <c r="BK5353" s="130"/>
      <c r="BL5353" s="130">
        <f t="shared" si="643"/>
        <v>30.867199999997645</v>
      </c>
      <c r="BM5353" s="147">
        <f t="shared" si="644"/>
        <v>6.5779698965922259E-5</v>
      </c>
      <c r="BN5353" s="130">
        <f t="shared" si="645"/>
        <v>1.7841541068512308E-7</v>
      </c>
      <c r="BO5353" s="130">
        <f t="shared" si="641"/>
        <v>1.7841541068512308E-7</v>
      </c>
      <c r="BP5353" s="122" t="str">
        <f t="shared" si="642"/>
        <v/>
      </c>
    </row>
    <row r="5354" spans="63:68" ht="20.100000000000001" customHeight="1" x14ac:dyDescent="0.25">
      <c r="BK5354" s="130"/>
      <c r="BL5354" s="130">
        <f t="shared" si="643"/>
        <v>30.873599999997644</v>
      </c>
      <c r="BM5354" s="147">
        <f t="shared" si="644"/>
        <v>6.5601283555237136E-5</v>
      </c>
      <c r="BN5354" s="130">
        <f t="shared" si="645"/>
        <v>1.7793758475017599E-7</v>
      </c>
      <c r="BO5354" s="130">
        <f t="shared" si="641"/>
        <v>1.7793758475017599E-7</v>
      </c>
      <c r="BP5354" s="122" t="str">
        <f t="shared" si="642"/>
        <v/>
      </c>
    </row>
    <row r="5355" spans="63:68" ht="20.100000000000001" customHeight="1" x14ac:dyDescent="0.25">
      <c r="BK5355" s="130"/>
      <c r="BL5355" s="130">
        <f t="shared" si="643"/>
        <v>30.879999999997644</v>
      </c>
      <c r="BM5355" s="147">
        <f t="shared" si="644"/>
        <v>6.542334597048696E-5</v>
      </c>
      <c r="BN5355" s="130">
        <f t="shared" si="645"/>
        <v>1.7746101945115235E-7</v>
      </c>
      <c r="BO5355" s="130">
        <f t="shared" si="641"/>
        <v>1.7746101945115235E-7</v>
      </c>
      <c r="BP5355" s="122" t="str">
        <f t="shared" si="642"/>
        <v/>
      </c>
    </row>
    <row r="5356" spans="63:68" ht="20.100000000000001" customHeight="1" x14ac:dyDescent="0.25">
      <c r="BK5356" s="130"/>
      <c r="BL5356" s="130">
        <f t="shared" si="643"/>
        <v>30.886399999997643</v>
      </c>
      <c r="BM5356" s="147">
        <f t="shared" si="644"/>
        <v>6.5245884951035807E-5</v>
      </c>
      <c r="BN5356" s="130">
        <f t="shared" si="645"/>
        <v>1.7698571152225903E-7</v>
      </c>
      <c r="BO5356" s="130">
        <f t="shared" si="641"/>
        <v>1.7698571152225903E-7</v>
      </c>
      <c r="BP5356" s="122" t="str">
        <f t="shared" si="642"/>
        <v/>
      </c>
    </row>
    <row r="5357" spans="63:68" ht="20.100000000000001" customHeight="1" x14ac:dyDescent="0.25">
      <c r="BK5357" s="130"/>
      <c r="BL5357" s="130">
        <f t="shared" si="643"/>
        <v>30.892799999997642</v>
      </c>
      <c r="BM5357" s="147">
        <f t="shared" si="644"/>
        <v>6.5068899239513548E-5</v>
      </c>
      <c r="BN5357" s="130">
        <f t="shared" si="645"/>
        <v>1.7651165770515679E-7</v>
      </c>
      <c r="BO5357" s="130">
        <f t="shared" si="641"/>
        <v>1.7651165770515679E-7</v>
      </c>
      <c r="BP5357" s="122" t="str">
        <f t="shared" si="642"/>
        <v/>
      </c>
    </row>
    <row r="5358" spans="63:68" ht="20.100000000000001" customHeight="1" x14ac:dyDescent="0.25">
      <c r="BK5358" s="130"/>
      <c r="BL5358" s="130">
        <f t="shared" si="643"/>
        <v>30.899199999997641</v>
      </c>
      <c r="BM5358" s="147">
        <f t="shared" si="644"/>
        <v>6.4892387581808392E-5</v>
      </c>
      <c r="BN5358" s="130">
        <f t="shared" si="645"/>
        <v>1.7603885475015292E-7</v>
      </c>
      <c r="BO5358" s="130">
        <f t="shared" si="641"/>
        <v>1.7603885475015292E-7</v>
      </c>
      <c r="BP5358" s="122" t="str">
        <f t="shared" si="642"/>
        <v/>
      </c>
    </row>
    <row r="5359" spans="63:68" ht="20.100000000000001" customHeight="1" x14ac:dyDescent="0.25">
      <c r="BK5359" s="130"/>
      <c r="BL5359" s="130">
        <f t="shared" si="643"/>
        <v>30.905599999997641</v>
      </c>
      <c r="BM5359" s="147">
        <f t="shared" si="644"/>
        <v>6.4716348727058239E-5</v>
      </c>
      <c r="BN5359" s="130">
        <f t="shared" si="645"/>
        <v>1.7556729941628252E-7</v>
      </c>
      <c r="BO5359" s="130">
        <f t="shared" si="641"/>
        <v>1.7556729941628252E-7</v>
      </c>
      <c r="BP5359" s="122" t="str">
        <f t="shared" si="642"/>
        <v/>
      </c>
    </row>
    <row r="5360" spans="63:68" ht="20.100000000000001" customHeight="1" x14ac:dyDescent="0.25">
      <c r="BK5360" s="130"/>
      <c r="BL5360" s="130">
        <f t="shared" si="643"/>
        <v>30.91199999999764</v>
      </c>
      <c r="BM5360" s="147">
        <f t="shared" si="644"/>
        <v>6.4540781427641956E-5</v>
      </c>
      <c r="BN5360" s="130">
        <f t="shared" si="645"/>
        <v>1.7509698846981774E-7</v>
      </c>
      <c r="BO5360" s="130">
        <f t="shared" si="641"/>
        <v>1.7509698846981774E-7</v>
      </c>
      <c r="BP5360" s="122" t="str">
        <f t="shared" si="642"/>
        <v/>
      </c>
    </row>
    <row r="5361" spans="63:68" ht="20.100000000000001" customHeight="1" x14ac:dyDescent="0.25">
      <c r="BK5361" s="130"/>
      <c r="BL5361" s="130">
        <f t="shared" si="643"/>
        <v>30.918399999997639</v>
      </c>
      <c r="BM5361" s="147">
        <f t="shared" si="644"/>
        <v>6.4365684439172138E-5</v>
      </c>
      <c r="BN5361" s="130">
        <f t="shared" si="645"/>
        <v>1.7462791868582631E-7</v>
      </c>
      <c r="BO5361" s="130">
        <f t="shared" si="641"/>
        <v>1.7462791868582631E-7</v>
      </c>
      <c r="BP5361" s="122" t="str">
        <f t="shared" si="642"/>
        <v/>
      </c>
    </row>
    <row r="5362" spans="63:68" ht="20.100000000000001" customHeight="1" x14ac:dyDescent="0.25">
      <c r="BK5362" s="130"/>
      <c r="BL5362" s="130">
        <f t="shared" si="643"/>
        <v>30.924799999997639</v>
      </c>
      <c r="BM5362" s="147">
        <f t="shared" si="644"/>
        <v>6.4191056520486312E-5</v>
      </c>
      <c r="BN5362" s="130">
        <f t="shared" si="645"/>
        <v>1.7416008684753462E-7</v>
      </c>
      <c r="BO5362" s="130">
        <f t="shared" si="641"/>
        <v>1.7416008684753462E-7</v>
      </c>
      <c r="BP5362" s="122" t="str">
        <f t="shared" si="642"/>
        <v/>
      </c>
    </row>
    <row r="5363" spans="63:68" ht="20.100000000000001" customHeight="1" x14ac:dyDescent="0.25">
      <c r="BK5363" s="130"/>
      <c r="BL5363" s="130">
        <f t="shared" si="643"/>
        <v>30.931199999997638</v>
      </c>
      <c r="BM5363" s="147">
        <f t="shared" si="644"/>
        <v>6.4016896433638778E-5</v>
      </c>
      <c r="BN5363" s="130">
        <f t="shared" si="645"/>
        <v>1.7369348974621921E-7</v>
      </c>
      <c r="BO5363" s="130">
        <f t="shared" si="641"/>
        <v>1.7369348974621921E-7</v>
      </c>
      <c r="BP5363" s="122" t="str">
        <f t="shared" si="642"/>
        <v/>
      </c>
    </row>
    <row r="5364" spans="63:68" ht="20.100000000000001" customHeight="1" x14ac:dyDescent="0.25">
      <c r="BK5364" s="130"/>
      <c r="BL5364" s="130">
        <f t="shared" si="643"/>
        <v>30.937599999997637</v>
      </c>
      <c r="BM5364" s="147">
        <f t="shared" si="644"/>
        <v>6.3843202943892558E-5</v>
      </c>
      <c r="BN5364" s="130">
        <f t="shared" si="645"/>
        <v>1.7322812418109844E-7</v>
      </c>
      <c r="BO5364" s="130">
        <f t="shared" si="641"/>
        <v>1.7322812418109844E-7</v>
      </c>
      <c r="BP5364" s="122" t="str">
        <f t="shared" si="642"/>
        <v/>
      </c>
    </row>
    <row r="5365" spans="63:68" ht="20.100000000000001" customHeight="1" x14ac:dyDescent="0.25">
      <c r="BK5365" s="130"/>
      <c r="BL5365" s="130">
        <f t="shared" si="643"/>
        <v>30.943999999997637</v>
      </c>
      <c r="BM5365" s="147">
        <f t="shared" si="644"/>
        <v>6.366997481971146E-5</v>
      </c>
      <c r="BN5365" s="130">
        <f t="shared" si="645"/>
        <v>1.7276398696037599E-7</v>
      </c>
      <c r="BO5365" s="130">
        <f t="shared" si="641"/>
        <v>1.7276398696037599E-7</v>
      </c>
      <c r="BP5365" s="122" t="str">
        <f t="shared" si="642"/>
        <v/>
      </c>
    </row>
    <row r="5366" spans="63:68" ht="20.100000000000001" customHeight="1" x14ac:dyDescent="0.25">
      <c r="BK5366" s="130"/>
      <c r="BL5366" s="130">
        <f t="shared" si="643"/>
        <v>30.950399999997636</v>
      </c>
      <c r="BM5366" s="147">
        <f t="shared" si="644"/>
        <v>6.3497210832751084E-5</v>
      </c>
      <c r="BN5366" s="130">
        <f t="shared" si="645"/>
        <v>1.7230107489880138E-7</v>
      </c>
      <c r="BO5366" s="130">
        <f t="shared" si="641"/>
        <v>1.7230107489880138E-7</v>
      </c>
      <c r="BP5366" s="122" t="str">
        <f t="shared" si="642"/>
        <v/>
      </c>
    </row>
    <row r="5367" spans="63:68" ht="20.100000000000001" customHeight="1" x14ac:dyDescent="0.25">
      <c r="BK5367" s="130"/>
      <c r="BL5367" s="130">
        <f t="shared" si="643"/>
        <v>30.956799999997635</v>
      </c>
      <c r="BM5367" s="147">
        <f t="shared" si="644"/>
        <v>6.3324909757852283E-5</v>
      </c>
      <c r="BN5367" s="130">
        <f t="shared" si="645"/>
        <v>1.7183938482044831E-7</v>
      </c>
      <c r="BO5367" s="130">
        <f t="shared" si="641"/>
        <v>1.7183938482044831E-7</v>
      </c>
      <c r="BP5367" s="122" t="str">
        <f t="shared" si="642"/>
        <v/>
      </c>
    </row>
    <row r="5368" spans="63:68" ht="20.100000000000001" customHeight="1" x14ac:dyDescent="0.25">
      <c r="BK5368" s="130"/>
      <c r="BL5368" s="130">
        <f t="shared" si="643"/>
        <v>30.963199999997634</v>
      </c>
      <c r="BM5368" s="147">
        <f t="shared" si="644"/>
        <v>6.3153070373031834E-5</v>
      </c>
      <c r="BN5368" s="130">
        <f t="shared" si="645"/>
        <v>1.7137891355730513E-7</v>
      </c>
      <c r="BO5368" s="130">
        <f t="shared" si="641"/>
        <v>1.7137891355730513E-7</v>
      </c>
      <c r="BP5368" s="122" t="str">
        <f t="shared" si="642"/>
        <v/>
      </c>
    </row>
    <row r="5369" spans="63:68" ht="20.100000000000001" customHeight="1" x14ac:dyDescent="0.25">
      <c r="BK5369" s="130"/>
      <c r="BL5369" s="130">
        <f t="shared" si="643"/>
        <v>30.969599999997634</v>
      </c>
      <c r="BM5369" s="147">
        <f t="shared" si="644"/>
        <v>6.2981691459474529E-5</v>
      </c>
      <c r="BN5369" s="130">
        <f t="shared" si="645"/>
        <v>1.7091965794889541E-7</v>
      </c>
      <c r="BO5369" s="130">
        <f t="shared" si="641"/>
        <v>1.7091965794889541E-7</v>
      </c>
      <c r="BP5369" s="122" t="str">
        <f t="shared" si="642"/>
        <v/>
      </c>
    </row>
    <row r="5370" spans="63:68" ht="20.100000000000001" customHeight="1" x14ac:dyDescent="0.25">
      <c r="BK5370" s="130"/>
      <c r="BL5370" s="130">
        <f t="shared" si="643"/>
        <v>30.975999999997633</v>
      </c>
      <c r="BM5370" s="147">
        <f t="shared" si="644"/>
        <v>6.2810771801525634E-5</v>
      </c>
      <c r="BN5370" s="130">
        <f t="shared" si="645"/>
        <v>1.7046161484282E-7</v>
      </c>
      <c r="BO5370" s="130">
        <f t="shared" si="641"/>
        <v>1.7046161484282E-7</v>
      </c>
      <c r="BP5370" s="122" t="str">
        <f t="shared" si="642"/>
        <v/>
      </c>
    </row>
    <row r="5371" spans="63:68" ht="20.100000000000001" customHeight="1" x14ac:dyDescent="0.25">
      <c r="BK5371" s="130"/>
      <c r="BL5371" s="130">
        <f t="shared" si="643"/>
        <v>30.982399999997632</v>
      </c>
      <c r="BM5371" s="147">
        <f t="shared" si="644"/>
        <v>6.2640310186682814E-5</v>
      </c>
      <c r="BN5371" s="130">
        <f t="shared" si="645"/>
        <v>1.700047810956109E-7</v>
      </c>
      <c r="BO5371" s="130">
        <f t="shared" si="641"/>
        <v>1.700047810956109E-7</v>
      </c>
      <c r="BP5371" s="122" t="str">
        <f t="shared" si="642"/>
        <v/>
      </c>
    </row>
    <row r="5372" spans="63:68" ht="20.100000000000001" customHeight="1" x14ac:dyDescent="0.25">
      <c r="BK5372" s="130"/>
      <c r="BL5372" s="130">
        <f t="shared" si="643"/>
        <v>30.988799999997632</v>
      </c>
      <c r="BM5372" s="147">
        <f t="shared" si="644"/>
        <v>6.2470305405587203E-5</v>
      </c>
      <c r="BN5372" s="130">
        <f t="shared" si="645"/>
        <v>1.695491535700207E-7</v>
      </c>
      <c r="BO5372" s="130">
        <f t="shared" si="641"/>
        <v>1.695491535700207E-7</v>
      </c>
      <c r="BP5372" s="122" t="str">
        <f t="shared" si="642"/>
        <v/>
      </c>
    </row>
    <row r="5373" spans="63:68" ht="20.100000000000001" customHeight="1" x14ac:dyDescent="0.25">
      <c r="BK5373" s="130"/>
      <c r="BL5373" s="130">
        <f t="shared" si="643"/>
        <v>30.995199999997631</v>
      </c>
      <c r="BM5373" s="147">
        <f t="shared" si="644"/>
        <v>6.2300756252017182E-5</v>
      </c>
      <c r="BN5373" s="130">
        <f t="shared" si="645"/>
        <v>1.6909472913888507E-7</v>
      </c>
      <c r="BO5373" s="130">
        <f t="shared" si="641"/>
        <v>1.6909472913888507E-7</v>
      </c>
      <c r="BP5373" s="122" t="str">
        <f t="shared" si="642"/>
        <v/>
      </c>
    </row>
    <row r="5374" spans="63:68" ht="20.100000000000001" customHeight="1" x14ac:dyDescent="0.25">
      <c r="BK5374" s="130"/>
      <c r="BL5374" s="130">
        <f t="shared" si="643"/>
        <v>31.00159999999763</v>
      </c>
      <c r="BM5374" s="147">
        <f t="shared" si="644"/>
        <v>6.2131661522878297E-5</v>
      </c>
      <c r="BN5374" s="130">
        <f t="shared" si="645"/>
        <v>1.6864150468077241E-7</v>
      </c>
      <c r="BO5374" s="130">
        <f t="shared" si="641"/>
        <v>1.6864150468077241E-7</v>
      </c>
      <c r="BP5374" s="122" t="str">
        <f t="shared" si="642"/>
        <v/>
      </c>
    </row>
    <row r="5375" spans="63:68" ht="20.100000000000001" customHeight="1" x14ac:dyDescent="0.25">
      <c r="BK5375" s="130"/>
      <c r="BL5375" s="130">
        <f t="shared" si="643"/>
        <v>31.007999999997629</v>
      </c>
      <c r="BM5375" s="147">
        <f t="shared" si="644"/>
        <v>6.1963020018197525E-5</v>
      </c>
      <c r="BN5375" s="130">
        <f t="shared" si="645"/>
        <v>1.6818947708409024E-7</v>
      </c>
      <c r="BO5375" s="130">
        <f t="shared" si="641"/>
        <v>1.6818947708409024E-7</v>
      </c>
      <c r="BP5375" s="122" t="str">
        <f t="shared" si="642"/>
        <v/>
      </c>
    </row>
    <row r="5376" spans="63:68" ht="20.100000000000001" customHeight="1" x14ac:dyDescent="0.25">
      <c r="BK5376" s="130"/>
      <c r="BL5376" s="130">
        <f t="shared" si="643"/>
        <v>31.014399999997629</v>
      </c>
      <c r="BM5376" s="147">
        <f t="shared" si="644"/>
        <v>6.1794830541113434E-5</v>
      </c>
      <c r="BN5376" s="130">
        <f t="shared" si="645"/>
        <v>1.6773864324398169E-7</v>
      </c>
      <c r="BO5376" s="130">
        <f t="shared" si="641"/>
        <v>1.6773864324398169E-7</v>
      </c>
      <c r="BP5376" s="122" t="str">
        <f t="shared" si="642"/>
        <v/>
      </c>
    </row>
    <row r="5377" spans="63:68" ht="20.100000000000001" customHeight="1" x14ac:dyDescent="0.25">
      <c r="BK5377" s="130"/>
      <c r="BL5377" s="130">
        <f t="shared" si="643"/>
        <v>31.020799999997628</v>
      </c>
      <c r="BM5377" s="147">
        <f t="shared" si="644"/>
        <v>6.1627091897869453E-5</v>
      </c>
      <c r="BN5377" s="130">
        <f t="shared" si="645"/>
        <v>1.6728900006369432E-7</v>
      </c>
      <c r="BO5377" s="130">
        <f t="shared" si="641"/>
        <v>1.6728900006369432E-7</v>
      </c>
      <c r="BP5377" s="122" t="str">
        <f t="shared" si="642"/>
        <v/>
      </c>
    </row>
    <row r="5378" spans="63:68" ht="20.100000000000001" customHeight="1" x14ac:dyDescent="0.25">
      <c r="BK5378" s="130"/>
      <c r="BL5378" s="130">
        <f t="shared" si="643"/>
        <v>31.027199999997627</v>
      </c>
      <c r="BM5378" s="147">
        <f t="shared" si="644"/>
        <v>6.1459802897805758E-5</v>
      </c>
      <c r="BN5378" s="130">
        <f t="shared" si="645"/>
        <v>1.6684054445478336E-7</v>
      </c>
      <c r="BO5378" s="130">
        <f t="shared" si="641"/>
        <v>1.6684054445478336E-7</v>
      </c>
      <c r="BP5378" s="122" t="str">
        <f t="shared" si="642"/>
        <v/>
      </c>
    </row>
    <row r="5379" spans="63:68" ht="20.100000000000001" customHeight="1" x14ac:dyDescent="0.25">
      <c r="BK5379" s="130"/>
      <c r="BL5379" s="130">
        <f t="shared" si="643"/>
        <v>31.033599999997627</v>
      </c>
      <c r="BM5379" s="147">
        <f t="shared" si="644"/>
        <v>6.1292962353350975E-5</v>
      </c>
      <c r="BN5379" s="130">
        <f t="shared" si="645"/>
        <v>1.6639327333594625E-7</v>
      </c>
      <c r="BO5379" s="130">
        <f t="shared" si="641"/>
        <v>1.6639327333594625E-7</v>
      </c>
      <c r="BP5379" s="122" t="str">
        <f t="shared" si="642"/>
        <v/>
      </c>
    </row>
    <row r="5380" spans="63:68" ht="20.100000000000001" customHeight="1" x14ac:dyDescent="0.25">
      <c r="BK5380" s="130"/>
      <c r="BL5380" s="130">
        <f t="shared" si="643"/>
        <v>31.039999999997626</v>
      </c>
      <c r="BM5380" s="147">
        <f t="shared" si="644"/>
        <v>6.1126569080015029E-5</v>
      </c>
      <c r="BN5380" s="130">
        <f t="shared" si="645"/>
        <v>1.6594718363397803E-7</v>
      </c>
      <c r="BO5380" s="130">
        <f t="shared" si="641"/>
        <v>1.6594718363397803E-7</v>
      </c>
      <c r="BP5380" s="122" t="str">
        <f t="shared" si="642"/>
        <v/>
      </c>
    </row>
    <row r="5381" spans="63:68" ht="20.100000000000001" customHeight="1" x14ac:dyDescent="0.25">
      <c r="BK5381" s="130"/>
      <c r="BL5381" s="130">
        <f t="shared" si="643"/>
        <v>31.046399999997625</v>
      </c>
      <c r="BM5381" s="147">
        <f t="shared" si="644"/>
        <v>6.0960621896381051E-5</v>
      </c>
      <c r="BN5381" s="130">
        <f t="shared" si="645"/>
        <v>1.6550227228428641E-7</v>
      </c>
      <c r="BO5381" s="130">
        <f t="shared" si="641"/>
        <v>1.6550227228428641E-7</v>
      </c>
      <c r="BP5381" s="122" t="str">
        <f t="shared" si="642"/>
        <v/>
      </c>
    </row>
    <row r="5382" spans="63:68" ht="20.100000000000001" customHeight="1" x14ac:dyDescent="0.25">
      <c r="BK5382" s="130"/>
      <c r="BL5382" s="130">
        <f t="shared" si="643"/>
        <v>31.052799999997625</v>
      </c>
      <c r="BM5382" s="147">
        <f t="shared" si="644"/>
        <v>6.0795119624096764E-5</v>
      </c>
      <c r="BN5382" s="130">
        <f t="shared" si="645"/>
        <v>1.6505853622834384E-7</v>
      </c>
      <c r="BO5382" s="130">
        <f t="shared" si="641"/>
        <v>1.6505853622834384E-7</v>
      </c>
      <c r="BP5382" s="122" t="str">
        <f t="shared" si="642"/>
        <v/>
      </c>
    </row>
    <row r="5383" spans="63:68" ht="20.100000000000001" customHeight="1" x14ac:dyDescent="0.25">
      <c r="BK5383" s="130"/>
      <c r="BL5383" s="130">
        <f t="shared" si="643"/>
        <v>31.059199999997624</v>
      </c>
      <c r="BM5383" s="147">
        <f t="shared" si="644"/>
        <v>6.063006108786842E-5</v>
      </c>
      <c r="BN5383" s="130">
        <f t="shared" si="645"/>
        <v>1.6461597241692656E-7</v>
      </c>
      <c r="BO5383" s="130">
        <f t="shared" si="641"/>
        <v>1.6461597241692656E-7</v>
      </c>
      <c r="BP5383" s="122" t="str">
        <f t="shared" si="642"/>
        <v/>
      </c>
    </row>
    <row r="5384" spans="63:68" ht="20.100000000000001" customHeight="1" x14ac:dyDescent="0.25">
      <c r="BK5384" s="130"/>
      <c r="BL5384" s="130">
        <f t="shared" si="643"/>
        <v>31.065599999997623</v>
      </c>
      <c r="BM5384" s="147">
        <f t="shared" si="644"/>
        <v>6.0465445115451494E-5</v>
      </c>
      <c r="BN5384" s="130">
        <f t="shared" si="645"/>
        <v>1.641745778078717E-7</v>
      </c>
      <c r="BO5384" s="130">
        <f t="shared" si="641"/>
        <v>1.641745778078717E-7</v>
      </c>
      <c r="BP5384" s="122" t="str">
        <f t="shared" si="642"/>
        <v/>
      </c>
    </row>
    <row r="5385" spans="63:68" ht="20.100000000000001" customHeight="1" x14ac:dyDescent="0.25">
      <c r="BK5385" s="130"/>
      <c r="BL5385" s="130">
        <f t="shared" si="643"/>
        <v>31.071999999997622</v>
      </c>
      <c r="BM5385" s="147">
        <f t="shared" si="644"/>
        <v>6.0301270537643622E-5</v>
      </c>
      <c r="BN5385" s="130">
        <f t="shared" si="645"/>
        <v>1.6373434936671423E-7</v>
      </c>
      <c r="BO5385" s="130">
        <f t="shared" si="641"/>
        <v>1.6373434936671423E-7</v>
      </c>
      <c r="BP5385" s="122" t="str">
        <f t="shared" si="642"/>
        <v/>
      </c>
    </row>
    <row r="5386" spans="63:68" ht="20.100000000000001" customHeight="1" x14ac:dyDescent="0.25">
      <c r="BK5386" s="130"/>
      <c r="BL5386" s="130">
        <f t="shared" si="643"/>
        <v>31.078399999997622</v>
      </c>
      <c r="BM5386" s="147">
        <f t="shared" si="644"/>
        <v>6.0137536188276908E-5</v>
      </c>
      <c r="BN5386" s="130">
        <f t="shared" si="645"/>
        <v>1.6329528406717483E-7</v>
      </c>
      <c r="BO5386" s="130">
        <f t="shared" si="641"/>
        <v>1.6329528406717483E-7</v>
      </c>
      <c r="BP5386" s="122" t="str">
        <f t="shared" si="642"/>
        <v/>
      </c>
    </row>
    <row r="5387" spans="63:68" ht="20.100000000000001" customHeight="1" x14ac:dyDescent="0.25">
      <c r="BK5387" s="130"/>
      <c r="BL5387" s="130">
        <f t="shared" si="643"/>
        <v>31.084799999997621</v>
      </c>
      <c r="BM5387" s="147">
        <f t="shared" si="644"/>
        <v>5.9974240904209733E-5</v>
      </c>
      <c r="BN5387" s="130">
        <f t="shared" si="645"/>
        <v>1.628573788897911E-7</v>
      </c>
      <c r="BO5387" s="130">
        <f t="shared" si="641"/>
        <v>1.628573788897911E-7</v>
      </c>
      <c r="BP5387" s="122" t="str">
        <f t="shared" si="642"/>
        <v/>
      </c>
    </row>
    <row r="5388" spans="63:68" ht="20.100000000000001" customHeight="1" x14ac:dyDescent="0.25">
      <c r="BK5388" s="130"/>
      <c r="BL5388" s="130">
        <f t="shared" si="643"/>
        <v>31.09119999999762</v>
      </c>
      <c r="BM5388" s="147">
        <f t="shared" si="644"/>
        <v>5.9811383525319942E-5</v>
      </c>
      <c r="BN5388" s="130">
        <f t="shared" si="645"/>
        <v>1.6242063082360487E-7</v>
      </c>
      <c r="BO5388" s="130">
        <f t="shared" si="641"/>
        <v>1.6242063082360487E-7</v>
      </c>
      <c r="BP5388" s="122" t="str">
        <f t="shared" si="642"/>
        <v/>
      </c>
    </row>
    <row r="5389" spans="63:68" ht="20.100000000000001" customHeight="1" x14ac:dyDescent="0.25">
      <c r="BK5389" s="130"/>
      <c r="BL5389" s="130">
        <f t="shared" si="643"/>
        <v>31.09759999999762</v>
      </c>
      <c r="BM5389" s="147">
        <f t="shared" si="644"/>
        <v>5.9648962894496337E-5</v>
      </c>
      <c r="BN5389" s="130">
        <f t="shared" si="645"/>
        <v>1.6198503686508473E-7</v>
      </c>
      <c r="BO5389" s="130">
        <f t="shared" si="641"/>
        <v>1.6198503686508473E-7</v>
      </c>
      <c r="BP5389" s="122" t="str">
        <f t="shared" si="642"/>
        <v/>
      </c>
    </row>
    <row r="5390" spans="63:68" ht="20.100000000000001" customHeight="1" x14ac:dyDescent="0.25">
      <c r="BK5390" s="130"/>
      <c r="BL5390" s="130">
        <f t="shared" si="643"/>
        <v>31.103999999997619</v>
      </c>
      <c r="BM5390" s="147">
        <f t="shared" si="644"/>
        <v>5.9486977857631252E-5</v>
      </c>
      <c r="BN5390" s="130">
        <f t="shared" si="645"/>
        <v>1.6155059401813963E-7</v>
      </c>
      <c r="BO5390" s="130">
        <f t="shared" si="641"/>
        <v>1.6155059401813963E-7</v>
      </c>
      <c r="BP5390" s="122" t="str">
        <f t="shared" si="642"/>
        <v/>
      </c>
    </row>
    <row r="5391" spans="63:68" ht="20.100000000000001" customHeight="1" x14ac:dyDescent="0.25">
      <c r="BK5391" s="130"/>
      <c r="BL5391" s="130">
        <f t="shared" si="643"/>
        <v>31.110399999997618</v>
      </c>
      <c r="BM5391" s="147">
        <f t="shared" si="644"/>
        <v>5.9325427263613113E-5</v>
      </c>
      <c r="BN5391" s="130">
        <f t="shared" si="645"/>
        <v>1.6111729929422727E-7</v>
      </c>
      <c r="BO5391" s="130">
        <f t="shared" si="641"/>
        <v>1.6111729929422727E-7</v>
      </c>
      <c r="BP5391" s="122" t="str">
        <f t="shared" si="642"/>
        <v/>
      </c>
    </row>
    <row r="5392" spans="63:68" ht="20.100000000000001" customHeight="1" x14ac:dyDescent="0.25">
      <c r="BK5392" s="130"/>
      <c r="BL5392" s="130">
        <f t="shared" si="643"/>
        <v>31.116799999997617</v>
      </c>
      <c r="BM5392" s="147">
        <f t="shared" si="644"/>
        <v>5.9164309964318886E-5</v>
      </c>
      <c r="BN5392" s="130">
        <f t="shared" si="645"/>
        <v>1.6068514971253028E-7</v>
      </c>
      <c r="BO5392" s="130">
        <f t="shared" si="641"/>
        <v>1.6068514971253028E-7</v>
      </c>
      <c r="BP5392" s="122" t="str">
        <f t="shared" si="642"/>
        <v/>
      </c>
    </row>
    <row r="5393" spans="63:68" ht="20.100000000000001" customHeight="1" x14ac:dyDescent="0.25">
      <c r="BK5393" s="130"/>
      <c r="BL5393" s="130">
        <f t="shared" si="643"/>
        <v>31.123199999997617</v>
      </c>
      <c r="BM5393" s="147">
        <f t="shared" si="644"/>
        <v>5.9003624814606355E-5</v>
      </c>
      <c r="BN5393" s="130">
        <f t="shared" si="645"/>
        <v>1.6025414230005789E-7</v>
      </c>
      <c r="BO5393" s="130">
        <f t="shared" si="641"/>
        <v>1.6025414230005789E-7</v>
      </c>
      <c r="BP5393" s="122" t="str">
        <f t="shared" si="642"/>
        <v/>
      </c>
    </row>
    <row r="5394" spans="63:68" ht="20.100000000000001" customHeight="1" x14ac:dyDescent="0.25">
      <c r="BK5394" s="130"/>
      <c r="BL5394" s="130">
        <f t="shared" si="643"/>
        <v>31.129599999997616</v>
      </c>
      <c r="BM5394" s="147">
        <f t="shared" si="644"/>
        <v>5.8843370672306297E-5</v>
      </c>
      <c r="BN5394" s="130">
        <f t="shared" si="645"/>
        <v>1.5982427409103603E-7</v>
      </c>
      <c r="BO5394" s="130">
        <f t="shared" ref="BO5394:BO5457" si="646">IF(BM5394&lt;(1-$BK$534),BN5394,"")</f>
        <v>1.5982427409103603E-7</v>
      </c>
      <c r="BP5394" s="122" t="str">
        <f t="shared" ref="BP5394:BP5457" si="647">IF(BM5394&lt;(1-$BK$540),BN5394,"")</f>
        <v/>
      </c>
    </row>
    <row r="5395" spans="63:68" ht="20.100000000000001" customHeight="1" x14ac:dyDescent="0.25">
      <c r="BK5395" s="130"/>
      <c r="BL5395" s="130">
        <f t="shared" ref="BL5395:BL5458" si="648">BL5394+$BO$526</f>
        <v>31.135999999997615</v>
      </c>
      <c r="BM5395" s="147">
        <f t="shared" ref="BM5395:BM5458" si="649">_xlfn.CHISQ.DIST.RT(BL5395,7)</f>
        <v>5.8683546398215261E-5</v>
      </c>
      <c r="BN5395" s="130">
        <f t="shared" ref="BN5395:BN5458" si="650">BM5395-BM5396</f>
        <v>1.5939554212725975E-7</v>
      </c>
      <c r="BO5395" s="130">
        <f t="shared" si="646"/>
        <v>1.5939554212725975E-7</v>
      </c>
      <c r="BP5395" s="122" t="str">
        <f t="shared" si="647"/>
        <v/>
      </c>
    </row>
    <row r="5396" spans="63:68" ht="20.100000000000001" customHeight="1" x14ac:dyDescent="0.25">
      <c r="BK5396" s="130"/>
      <c r="BL5396" s="130">
        <f t="shared" si="648"/>
        <v>31.142399999997615</v>
      </c>
      <c r="BM5396" s="147">
        <f t="shared" si="649"/>
        <v>5.8524150856088002E-5</v>
      </c>
      <c r="BN5396" s="130">
        <f t="shared" si="650"/>
        <v>1.5896794345814059E-7</v>
      </c>
      <c r="BO5396" s="130">
        <f t="shared" si="646"/>
        <v>1.5896794345814059E-7</v>
      </c>
      <c r="BP5396" s="122" t="str">
        <f t="shared" si="647"/>
        <v/>
      </c>
    </row>
    <row r="5397" spans="63:68" ht="20.100000000000001" customHeight="1" x14ac:dyDescent="0.25">
      <c r="BK5397" s="130"/>
      <c r="BL5397" s="130">
        <f t="shared" si="648"/>
        <v>31.148799999997614</v>
      </c>
      <c r="BM5397" s="147">
        <f t="shared" si="649"/>
        <v>5.8365182912629861E-5</v>
      </c>
      <c r="BN5397" s="130">
        <f t="shared" si="650"/>
        <v>1.5854147514028649E-7</v>
      </c>
      <c r="BO5397" s="130">
        <f t="shared" si="646"/>
        <v>1.5854147514028649E-7</v>
      </c>
      <c r="BP5397" s="122" t="str">
        <f t="shared" si="647"/>
        <v/>
      </c>
    </row>
    <row r="5398" spans="63:68" ht="20.100000000000001" customHeight="1" x14ac:dyDescent="0.25">
      <c r="BK5398" s="130"/>
      <c r="BL5398" s="130">
        <f t="shared" si="648"/>
        <v>31.155199999997613</v>
      </c>
      <c r="BM5398" s="147">
        <f t="shared" si="649"/>
        <v>5.8206641437489575E-5</v>
      </c>
      <c r="BN5398" s="130">
        <f t="shared" si="650"/>
        <v>1.5811613423877572E-7</v>
      </c>
      <c r="BO5398" s="130">
        <f t="shared" si="646"/>
        <v>1.5811613423877572E-7</v>
      </c>
      <c r="BP5398" s="122" t="str">
        <f t="shared" si="647"/>
        <v/>
      </c>
    </row>
    <row r="5399" spans="63:68" ht="20.100000000000001" customHeight="1" x14ac:dyDescent="0.25">
      <c r="BK5399" s="130"/>
      <c r="BL5399" s="130">
        <f t="shared" si="648"/>
        <v>31.161599999997613</v>
      </c>
      <c r="BM5399" s="147">
        <f t="shared" si="649"/>
        <v>5.8048525303250799E-5</v>
      </c>
      <c r="BN5399" s="130">
        <f t="shared" si="650"/>
        <v>1.5769191782442606E-7</v>
      </c>
      <c r="BO5399" s="130">
        <f t="shared" si="646"/>
        <v>1.5769191782442606E-7</v>
      </c>
      <c r="BP5399" s="122" t="str">
        <f t="shared" si="647"/>
        <v/>
      </c>
    </row>
    <row r="5400" spans="63:68" ht="20.100000000000001" customHeight="1" x14ac:dyDescent="0.25">
      <c r="BK5400" s="130"/>
      <c r="BL5400" s="130">
        <f t="shared" si="648"/>
        <v>31.167999999997612</v>
      </c>
      <c r="BM5400" s="147">
        <f t="shared" si="649"/>
        <v>5.7890833385426373E-5</v>
      </c>
      <c r="BN5400" s="130">
        <f t="shared" si="650"/>
        <v>1.5726882297724387E-7</v>
      </c>
      <c r="BO5400" s="130">
        <f t="shared" si="646"/>
        <v>1.5726882297724387E-7</v>
      </c>
      <c r="BP5400" s="122" t="str">
        <f t="shared" si="647"/>
        <v/>
      </c>
    </row>
    <row r="5401" spans="63:68" ht="20.100000000000001" customHeight="1" x14ac:dyDescent="0.25">
      <c r="BK5401" s="130"/>
      <c r="BL5401" s="130">
        <f t="shared" si="648"/>
        <v>31.174399999997611</v>
      </c>
      <c r="BM5401" s="147">
        <f t="shared" si="649"/>
        <v>5.7733564562449129E-5</v>
      </c>
      <c r="BN5401" s="130">
        <f t="shared" si="650"/>
        <v>1.5684684678360524E-7</v>
      </c>
      <c r="BO5401" s="130">
        <f t="shared" si="646"/>
        <v>1.5684684678360524E-7</v>
      </c>
      <c r="BP5401" s="122" t="str">
        <f t="shared" si="647"/>
        <v/>
      </c>
    </row>
    <row r="5402" spans="63:68" ht="20.100000000000001" customHeight="1" x14ac:dyDescent="0.25">
      <c r="BK5402" s="130"/>
      <c r="BL5402" s="130">
        <f t="shared" si="648"/>
        <v>31.18079999999761</v>
      </c>
      <c r="BM5402" s="147">
        <f t="shared" si="649"/>
        <v>5.7576717715665524E-5</v>
      </c>
      <c r="BN5402" s="130">
        <f t="shared" si="650"/>
        <v>1.564259863374011E-7</v>
      </c>
      <c r="BO5402" s="130">
        <f t="shared" si="646"/>
        <v>1.564259863374011E-7</v>
      </c>
      <c r="BP5402" s="122" t="str">
        <f t="shared" si="647"/>
        <v/>
      </c>
    </row>
    <row r="5403" spans="63:68" ht="20.100000000000001" customHeight="1" x14ac:dyDescent="0.25">
      <c r="BK5403" s="130"/>
      <c r="BL5403" s="130">
        <f t="shared" si="648"/>
        <v>31.18719999999761</v>
      </c>
      <c r="BM5403" s="147">
        <f t="shared" si="649"/>
        <v>5.7420291729328123E-5</v>
      </c>
      <c r="BN5403" s="130">
        <f t="shared" si="650"/>
        <v>1.5600623874074878E-7</v>
      </c>
      <c r="BO5403" s="130">
        <f t="shared" si="646"/>
        <v>1.5600623874074878E-7</v>
      </c>
      <c r="BP5403" s="122" t="str">
        <f t="shared" si="647"/>
        <v/>
      </c>
    </row>
    <row r="5404" spans="63:68" ht="20.100000000000001" customHeight="1" x14ac:dyDescent="0.25">
      <c r="BK5404" s="130"/>
      <c r="BL5404" s="130">
        <f t="shared" si="648"/>
        <v>31.193599999997609</v>
      </c>
      <c r="BM5404" s="147">
        <f t="shared" si="649"/>
        <v>5.7264285490587374E-5</v>
      </c>
      <c r="BN5404" s="130">
        <f t="shared" si="650"/>
        <v>1.5558760110159997E-7</v>
      </c>
      <c r="BO5404" s="130">
        <f t="shared" si="646"/>
        <v>1.5558760110159997E-7</v>
      </c>
      <c r="BP5404" s="122" t="str">
        <f t="shared" si="647"/>
        <v/>
      </c>
    </row>
    <row r="5405" spans="63:68" ht="20.100000000000001" customHeight="1" x14ac:dyDescent="0.25">
      <c r="BK5405" s="130"/>
      <c r="BL5405" s="130">
        <f t="shared" si="648"/>
        <v>31.199999999997608</v>
      </c>
      <c r="BM5405" s="147">
        <f t="shared" si="649"/>
        <v>5.7108697889485774E-5</v>
      </c>
      <c r="BN5405" s="130">
        <f t="shared" si="650"/>
        <v>1.5517007053675617E-7</v>
      </c>
      <c r="BO5405" s="130">
        <f t="shared" si="646"/>
        <v>1.5517007053675617E-7</v>
      </c>
      <c r="BP5405" s="122" t="str">
        <f t="shared" si="647"/>
        <v/>
      </c>
    </row>
    <row r="5406" spans="63:68" ht="20.100000000000001" customHeight="1" x14ac:dyDescent="0.25">
      <c r="BK5406" s="130"/>
      <c r="BL5406" s="130">
        <f t="shared" si="648"/>
        <v>31.206399999997608</v>
      </c>
      <c r="BM5406" s="147">
        <f t="shared" si="649"/>
        <v>5.6953527818949018E-5</v>
      </c>
      <c r="BN5406" s="130">
        <f t="shared" si="650"/>
        <v>1.5475364416932757E-7</v>
      </c>
      <c r="BO5406" s="130">
        <f t="shared" si="646"/>
        <v>1.5475364416932757E-7</v>
      </c>
      <c r="BP5406" s="122" t="str">
        <f t="shared" si="647"/>
        <v/>
      </c>
    </row>
    <row r="5407" spans="63:68" ht="20.100000000000001" customHeight="1" x14ac:dyDescent="0.25">
      <c r="BK5407" s="130"/>
      <c r="BL5407" s="130">
        <f t="shared" si="648"/>
        <v>31.212799999997607</v>
      </c>
      <c r="BM5407" s="147">
        <f t="shared" si="649"/>
        <v>5.679877417477969E-5</v>
      </c>
      <c r="BN5407" s="130">
        <f t="shared" si="650"/>
        <v>1.5433831913072528E-7</v>
      </c>
      <c r="BO5407" s="130">
        <f t="shared" si="646"/>
        <v>1.5433831913072528E-7</v>
      </c>
      <c r="BP5407" s="122" t="str">
        <f t="shared" si="647"/>
        <v/>
      </c>
    </row>
    <row r="5408" spans="63:68" ht="20.100000000000001" customHeight="1" x14ac:dyDescent="0.25">
      <c r="BK5408" s="130"/>
      <c r="BL5408" s="130">
        <f t="shared" si="648"/>
        <v>31.219199999997606</v>
      </c>
      <c r="BM5408" s="147">
        <f t="shared" si="649"/>
        <v>5.6644435855648965E-5</v>
      </c>
      <c r="BN5408" s="130">
        <f t="shared" si="650"/>
        <v>1.5392409255833708E-7</v>
      </c>
      <c r="BO5408" s="130">
        <f t="shared" si="646"/>
        <v>1.5392409255833708E-7</v>
      </c>
      <c r="BP5408" s="122" t="str">
        <f t="shared" si="647"/>
        <v/>
      </c>
    </row>
    <row r="5409" spans="63:68" ht="20.100000000000001" customHeight="1" x14ac:dyDescent="0.25">
      <c r="BK5409" s="130"/>
      <c r="BL5409" s="130">
        <f t="shared" si="648"/>
        <v>31.225599999997605</v>
      </c>
      <c r="BM5409" s="147">
        <f t="shared" si="649"/>
        <v>5.6490511763090628E-5</v>
      </c>
      <c r="BN5409" s="130">
        <f t="shared" si="650"/>
        <v>1.5351096159801431E-7</v>
      </c>
      <c r="BO5409" s="130">
        <f t="shared" si="646"/>
        <v>1.5351096159801431E-7</v>
      </c>
      <c r="BP5409" s="122" t="str">
        <f t="shared" si="647"/>
        <v/>
      </c>
    </row>
    <row r="5410" spans="63:68" ht="20.100000000000001" customHeight="1" x14ac:dyDescent="0.25">
      <c r="BK5410" s="130"/>
      <c r="BL5410" s="130">
        <f t="shared" si="648"/>
        <v>31.231999999997605</v>
      </c>
      <c r="BM5410" s="147">
        <f t="shared" si="649"/>
        <v>5.6337000801492613E-5</v>
      </c>
      <c r="BN5410" s="130">
        <f t="shared" si="650"/>
        <v>1.5309892340214739E-7</v>
      </c>
      <c r="BO5410" s="130">
        <f t="shared" si="646"/>
        <v>1.5309892340214739E-7</v>
      </c>
      <c r="BP5410" s="122" t="str">
        <f t="shared" si="647"/>
        <v/>
      </c>
    </row>
    <row r="5411" spans="63:68" ht="20.100000000000001" customHeight="1" x14ac:dyDescent="0.25">
      <c r="BK5411" s="130"/>
      <c r="BL5411" s="130">
        <f t="shared" si="648"/>
        <v>31.238399999997604</v>
      </c>
      <c r="BM5411" s="147">
        <f t="shared" si="649"/>
        <v>5.6183901878090466E-5</v>
      </c>
      <c r="BN5411" s="130">
        <f t="shared" si="650"/>
        <v>1.526879751311363E-7</v>
      </c>
      <c r="BO5411" s="130">
        <f t="shared" si="646"/>
        <v>1.526879751311363E-7</v>
      </c>
      <c r="BP5411" s="122" t="str">
        <f t="shared" si="647"/>
        <v/>
      </c>
    </row>
    <row r="5412" spans="63:68" ht="20.100000000000001" customHeight="1" x14ac:dyDescent="0.25">
      <c r="BK5412" s="130"/>
      <c r="BL5412" s="130">
        <f t="shared" si="648"/>
        <v>31.244799999997603</v>
      </c>
      <c r="BM5412" s="147">
        <f t="shared" si="649"/>
        <v>5.603121390295933E-5</v>
      </c>
      <c r="BN5412" s="130">
        <f t="shared" si="650"/>
        <v>1.5227811395138478E-7</v>
      </c>
      <c r="BO5412" s="130">
        <f t="shared" si="646"/>
        <v>1.5227811395138478E-7</v>
      </c>
      <c r="BP5412" s="122" t="str">
        <f t="shared" si="647"/>
        <v/>
      </c>
    </row>
    <row r="5413" spans="63:68" ht="20.100000000000001" customHeight="1" x14ac:dyDescent="0.25">
      <c r="BK5413" s="130"/>
      <c r="BL5413" s="130">
        <f t="shared" si="648"/>
        <v>31.251199999997603</v>
      </c>
      <c r="BM5413" s="147">
        <f t="shared" si="649"/>
        <v>5.5878935789007945E-5</v>
      </c>
      <c r="BN5413" s="130">
        <f t="shared" si="650"/>
        <v>1.5186933703790242E-7</v>
      </c>
      <c r="BO5413" s="130">
        <f t="shared" si="646"/>
        <v>1.5186933703790242E-7</v>
      </c>
      <c r="BP5413" s="122" t="str">
        <f t="shared" si="647"/>
        <v/>
      </c>
    </row>
    <row r="5414" spans="63:68" ht="20.100000000000001" customHeight="1" x14ac:dyDescent="0.25">
      <c r="BK5414" s="130"/>
      <c r="BL5414" s="130">
        <f t="shared" si="648"/>
        <v>31.257599999997602</v>
      </c>
      <c r="BM5414" s="147">
        <f t="shared" si="649"/>
        <v>5.5727066451970042E-5</v>
      </c>
      <c r="BN5414" s="130">
        <f t="shared" si="650"/>
        <v>1.5146164157151285E-7</v>
      </c>
      <c r="BO5414" s="130">
        <f t="shared" si="646"/>
        <v>1.5146164157151285E-7</v>
      </c>
      <c r="BP5414" s="122" t="str">
        <f t="shared" si="647"/>
        <v/>
      </c>
    </row>
    <row r="5415" spans="63:68" ht="20.100000000000001" customHeight="1" x14ac:dyDescent="0.25">
      <c r="BK5415" s="130"/>
      <c r="BL5415" s="130">
        <f t="shared" si="648"/>
        <v>31.263999999997601</v>
      </c>
      <c r="BM5415" s="147">
        <f t="shared" si="649"/>
        <v>5.557560481039853E-5</v>
      </c>
      <c r="BN5415" s="130">
        <f t="shared" si="650"/>
        <v>1.5105502474161168E-7</v>
      </c>
      <c r="BO5415" s="130">
        <f t="shared" si="646"/>
        <v>1.5105502474161168E-7</v>
      </c>
      <c r="BP5415" s="122" t="str">
        <f t="shared" si="647"/>
        <v/>
      </c>
    </row>
    <row r="5416" spans="63:68" ht="20.100000000000001" customHeight="1" x14ac:dyDescent="0.25">
      <c r="BK5416" s="130"/>
      <c r="BL5416" s="130">
        <f t="shared" si="648"/>
        <v>31.270399999997601</v>
      </c>
      <c r="BM5416" s="147">
        <f t="shared" si="649"/>
        <v>5.5424549785656918E-5</v>
      </c>
      <c r="BN5416" s="130">
        <f t="shared" si="650"/>
        <v>1.5064948374349664E-7</v>
      </c>
      <c r="BO5416" s="130">
        <f t="shared" si="646"/>
        <v>1.5064948374349664E-7</v>
      </c>
      <c r="BP5416" s="122" t="str">
        <f t="shared" si="647"/>
        <v/>
      </c>
    </row>
    <row r="5417" spans="63:68" ht="20.100000000000001" customHeight="1" x14ac:dyDescent="0.25">
      <c r="BK5417" s="130"/>
      <c r="BL5417" s="130">
        <f t="shared" si="648"/>
        <v>31.2767999999976</v>
      </c>
      <c r="BM5417" s="147">
        <f t="shared" si="649"/>
        <v>5.5273900301913421E-5</v>
      </c>
      <c r="BN5417" s="130">
        <f t="shared" si="650"/>
        <v>1.5024501578025814E-7</v>
      </c>
      <c r="BO5417" s="130">
        <f t="shared" si="646"/>
        <v>1.5024501578025814E-7</v>
      </c>
      <c r="BP5417" s="122" t="str">
        <f t="shared" si="647"/>
        <v/>
      </c>
    </row>
    <row r="5418" spans="63:68" ht="20.100000000000001" customHeight="1" x14ac:dyDescent="0.25">
      <c r="BK5418" s="130"/>
      <c r="BL5418" s="130">
        <f t="shared" si="648"/>
        <v>31.283199999997599</v>
      </c>
      <c r="BM5418" s="147">
        <f t="shared" si="649"/>
        <v>5.5123655286133163E-5</v>
      </c>
      <c r="BN5418" s="130">
        <f t="shared" si="650"/>
        <v>1.4984161806227113E-7</v>
      </c>
      <c r="BO5418" s="130">
        <f t="shared" si="646"/>
        <v>1.4984161806227113E-7</v>
      </c>
      <c r="BP5418" s="122" t="str">
        <f t="shared" si="647"/>
        <v/>
      </c>
    </row>
    <row r="5419" spans="63:68" ht="20.100000000000001" customHeight="1" x14ac:dyDescent="0.25">
      <c r="BK5419" s="130"/>
      <c r="BL5419" s="130">
        <f t="shared" si="648"/>
        <v>31.289599999997598</v>
      </c>
      <c r="BM5419" s="147">
        <f t="shared" si="649"/>
        <v>5.4973813668070892E-5</v>
      </c>
      <c r="BN5419" s="130">
        <f t="shared" si="650"/>
        <v>1.4943928780639538E-7</v>
      </c>
      <c r="BO5419" s="130">
        <f t="shared" si="646"/>
        <v>1.4943928780639538E-7</v>
      </c>
      <c r="BP5419" s="122" t="str">
        <f t="shared" si="647"/>
        <v/>
      </c>
    </row>
    <row r="5420" spans="63:68" ht="20.100000000000001" customHeight="1" x14ac:dyDescent="0.25">
      <c r="BK5420" s="130"/>
      <c r="BL5420" s="130">
        <f t="shared" si="648"/>
        <v>31.295999999997598</v>
      </c>
      <c r="BM5420" s="147">
        <f t="shared" si="649"/>
        <v>5.4824374380264497E-5</v>
      </c>
      <c r="BN5420" s="130">
        <f t="shared" si="650"/>
        <v>1.4903802223682939E-7</v>
      </c>
      <c r="BO5420" s="130">
        <f t="shared" si="646"/>
        <v>1.4903802223682939E-7</v>
      </c>
      <c r="BP5420" s="122" t="str">
        <f t="shared" si="647"/>
        <v/>
      </c>
    </row>
    <row r="5421" spans="63:68" ht="20.100000000000001" customHeight="1" x14ac:dyDescent="0.25">
      <c r="BK5421" s="130"/>
      <c r="BL5421" s="130">
        <f t="shared" si="648"/>
        <v>31.302399999997597</v>
      </c>
      <c r="BM5421" s="147">
        <f t="shared" si="649"/>
        <v>5.4675336358027667E-5</v>
      </c>
      <c r="BN5421" s="130">
        <f t="shared" si="650"/>
        <v>1.4863781858539496E-7</v>
      </c>
      <c r="BO5421" s="130">
        <f t="shared" si="646"/>
        <v>1.4863781858539496E-7</v>
      </c>
      <c r="BP5421" s="122" t="str">
        <f t="shared" si="647"/>
        <v/>
      </c>
    </row>
    <row r="5422" spans="63:68" ht="20.100000000000001" customHeight="1" x14ac:dyDescent="0.25">
      <c r="BK5422" s="130"/>
      <c r="BL5422" s="130">
        <f t="shared" si="648"/>
        <v>31.308799999997596</v>
      </c>
      <c r="BM5422" s="147">
        <f t="shared" si="649"/>
        <v>5.4526698539442272E-5</v>
      </c>
      <c r="BN5422" s="130">
        <f t="shared" si="650"/>
        <v>1.4823867408973469E-7</v>
      </c>
      <c r="BO5422" s="130">
        <f t="shared" si="646"/>
        <v>1.4823867408973469E-7</v>
      </c>
      <c r="BP5422" s="122" t="str">
        <f t="shared" si="647"/>
        <v/>
      </c>
    </row>
    <row r="5423" spans="63:68" ht="20.100000000000001" customHeight="1" x14ac:dyDescent="0.25">
      <c r="BK5423" s="130"/>
      <c r="BL5423" s="130">
        <f t="shared" si="648"/>
        <v>31.315199999997596</v>
      </c>
      <c r="BM5423" s="147">
        <f t="shared" si="649"/>
        <v>5.4378459865352538E-5</v>
      </c>
      <c r="BN5423" s="130">
        <f t="shared" si="650"/>
        <v>1.4784058599619189E-7</v>
      </c>
      <c r="BO5423" s="130">
        <f t="shared" si="646"/>
        <v>1.4784058599619189E-7</v>
      </c>
      <c r="BP5423" s="122" t="str">
        <f t="shared" si="647"/>
        <v/>
      </c>
    </row>
    <row r="5424" spans="63:68" ht="20.100000000000001" customHeight="1" x14ac:dyDescent="0.25">
      <c r="BK5424" s="130"/>
      <c r="BL5424" s="130">
        <f t="shared" si="648"/>
        <v>31.321599999997595</v>
      </c>
      <c r="BM5424" s="147">
        <f t="shared" si="649"/>
        <v>5.4230619279356346E-5</v>
      </c>
      <c r="BN5424" s="130">
        <f t="shared" si="650"/>
        <v>1.4744355155643603E-7</v>
      </c>
      <c r="BO5424" s="130">
        <f t="shared" si="646"/>
        <v>1.4744355155643603E-7</v>
      </c>
      <c r="BP5424" s="122" t="str">
        <f t="shared" si="647"/>
        <v/>
      </c>
    </row>
    <row r="5425" spans="63:68" ht="20.100000000000001" customHeight="1" x14ac:dyDescent="0.25">
      <c r="BK5425" s="130"/>
      <c r="BL5425" s="130">
        <f t="shared" si="648"/>
        <v>31.327999999997594</v>
      </c>
      <c r="BM5425" s="147">
        <f t="shared" si="649"/>
        <v>5.408317572779991E-5</v>
      </c>
      <c r="BN5425" s="130">
        <f t="shared" si="650"/>
        <v>1.4704756802982086E-7</v>
      </c>
      <c r="BO5425" s="130">
        <f t="shared" si="646"/>
        <v>1.4704756802982086E-7</v>
      </c>
      <c r="BP5425" s="122" t="str">
        <f t="shared" si="647"/>
        <v/>
      </c>
    </row>
    <row r="5426" spans="63:68" ht="20.100000000000001" customHeight="1" x14ac:dyDescent="0.25">
      <c r="BK5426" s="130"/>
      <c r="BL5426" s="130">
        <f t="shared" si="648"/>
        <v>31.334399999997594</v>
      </c>
      <c r="BM5426" s="147">
        <f t="shared" si="649"/>
        <v>5.3936128159770089E-5</v>
      </c>
      <c r="BN5426" s="130">
        <f t="shared" si="650"/>
        <v>1.4665263268356059E-7</v>
      </c>
      <c r="BO5426" s="130">
        <f t="shared" si="646"/>
        <v>1.4665263268356059E-7</v>
      </c>
      <c r="BP5426" s="122" t="str">
        <f t="shared" si="647"/>
        <v/>
      </c>
    </row>
    <row r="5427" spans="63:68" ht="20.100000000000001" customHeight="1" x14ac:dyDescent="0.25">
      <c r="BK5427" s="130"/>
      <c r="BL5427" s="130">
        <f t="shared" si="648"/>
        <v>31.340799999997593</v>
      </c>
      <c r="BM5427" s="147">
        <f t="shared" si="649"/>
        <v>5.3789475527086528E-5</v>
      </c>
      <c r="BN5427" s="130">
        <f t="shared" si="650"/>
        <v>1.4625874279000585E-7</v>
      </c>
      <c r="BO5427" s="130">
        <f t="shared" si="646"/>
        <v>1.4625874279000585E-7</v>
      </c>
      <c r="BP5427" s="122" t="str">
        <f t="shared" si="647"/>
        <v/>
      </c>
    </row>
    <row r="5428" spans="63:68" ht="20.100000000000001" customHeight="1" x14ac:dyDescent="0.25">
      <c r="BK5428" s="130"/>
      <c r="BL5428" s="130">
        <f t="shared" si="648"/>
        <v>31.347199999997592</v>
      </c>
      <c r="BM5428" s="147">
        <f t="shared" si="649"/>
        <v>5.3643216784296522E-5</v>
      </c>
      <c r="BN5428" s="130">
        <f t="shared" si="650"/>
        <v>1.4586589563025541E-7</v>
      </c>
      <c r="BO5428" s="130">
        <f t="shared" si="646"/>
        <v>1.4586589563025541E-7</v>
      </c>
      <c r="BP5428" s="122" t="str">
        <f t="shared" si="647"/>
        <v/>
      </c>
    </row>
    <row r="5429" spans="63:68" ht="20.100000000000001" customHeight="1" x14ac:dyDescent="0.25">
      <c r="BK5429" s="130"/>
      <c r="BL5429" s="130">
        <f t="shared" si="648"/>
        <v>31.353599999997591</v>
      </c>
      <c r="BM5429" s="147">
        <f t="shared" si="649"/>
        <v>5.3497350888666267E-5</v>
      </c>
      <c r="BN5429" s="130">
        <f t="shared" si="650"/>
        <v>1.4547408849103913E-7</v>
      </c>
      <c r="BO5429" s="130">
        <f t="shared" si="646"/>
        <v>1.4547408849103913E-7</v>
      </c>
      <c r="BP5429" s="122" t="str">
        <f t="shared" si="647"/>
        <v/>
      </c>
    </row>
    <row r="5430" spans="63:68" ht="20.100000000000001" customHeight="1" x14ac:dyDescent="0.25">
      <c r="BK5430" s="130"/>
      <c r="BL5430" s="130">
        <f t="shared" si="648"/>
        <v>31.359999999997591</v>
      </c>
      <c r="BM5430" s="147">
        <f t="shared" si="649"/>
        <v>5.3351876800175228E-5</v>
      </c>
      <c r="BN5430" s="130">
        <f t="shared" si="650"/>
        <v>1.4508331866658141E-7</v>
      </c>
      <c r="BO5430" s="130">
        <f t="shared" si="646"/>
        <v>1.4508331866658141E-7</v>
      </c>
      <c r="BP5430" s="122" t="str">
        <f t="shared" si="647"/>
        <v/>
      </c>
    </row>
    <row r="5431" spans="63:68" ht="20.100000000000001" customHeight="1" x14ac:dyDescent="0.25">
      <c r="BK5431" s="130"/>
      <c r="BL5431" s="130">
        <f t="shared" si="648"/>
        <v>31.36639999999759</v>
      </c>
      <c r="BM5431" s="147">
        <f t="shared" si="649"/>
        <v>5.3206793481508646E-5</v>
      </c>
      <c r="BN5431" s="130">
        <f t="shared" si="650"/>
        <v>1.4469358345784225E-7</v>
      </c>
      <c r="BO5431" s="130">
        <f t="shared" si="646"/>
        <v>1.4469358345784225E-7</v>
      </c>
      <c r="BP5431" s="122" t="str">
        <f t="shared" si="647"/>
        <v/>
      </c>
    </row>
    <row r="5432" spans="63:68" ht="20.100000000000001" customHeight="1" x14ac:dyDescent="0.25">
      <c r="BK5432" s="130"/>
      <c r="BL5432" s="130">
        <f t="shared" si="648"/>
        <v>31.372799999997589</v>
      </c>
      <c r="BM5432" s="147">
        <f t="shared" si="649"/>
        <v>5.3062099898050804E-5</v>
      </c>
      <c r="BN5432" s="130">
        <f t="shared" si="650"/>
        <v>1.4430488017328299E-7</v>
      </c>
      <c r="BO5432" s="130">
        <f t="shared" si="646"/>
        <v>1.4430488017328299E-7</v>
      </c>
      <c r="BP5432" s="122" t="str">
        <f t="shared" si="647"/>
        <v/>
      </c>
    </row>
    <row r="5433" spans="63:68" ht="20.100000000000001" customHeight="1" x14ac:dyDescent="0.25">
      <c r="BK5433" s="130"/>
      <c r="BL5433" s="130">
        <f t="shared" si="648"/>
        <v>31.379199999997589</v>
      </c>
      <c r="BM5433" s="147">
        <f t="shared" si="649"/>
        <v>5.2917795017877521E-5</v>
      </c>
      <c r="BN5433" s="130">
        <f t="shared" si="650"/>
        <v>1.4391720612669788E-7</v>
      </c>
      <c r="BO5433" s="130">
        <f t="shared" si="646"/>
        <v>1.4391720612669788E-7</v>
      </c>
      <c r="BP5433" s="122" t="str">
        <f t="shared" si="647"/>
        <v/>
      </c>
    </row>
    <row r="5434" spans="63:68" ht="20.100000000000001" customHeight="1" x14ac:dyDescent="0.25">
      <c r="BK5434" s="130"/>
      <c r="BL5434" s="130">
        <f t="shared" si="648"/>
        <v>31.385599999997588</v>
      </c>
      <c r="BM5434" s="147">
        <f t="shared" si="649"/>
        <v>5.2773877811750823E-5</v>
      </c>
      <c r="BN5434" s="130">
        <f t="shared" si="650"/>
        <v>1.4353055864042602E-7</v>
      </c>
      <c r="BO5434" s="130">
        <f t="shared" si="646"/>
        <v>1.4353055864042602E-7</v>
      </c>
      <c r="BP5434" s="122" t="str">
        <f t="shared" si="647"/>
        <v/>
      </c>
    </row>
    <row r="5435" spans="63:68" ht="20.100000000000001" customHeight="1" x14ac:dyDescent="0.25">
      <c r="BK5435" s="130"/>
      <c r="BL5435" s="130">
        <f t="shared" si="648"/>
        <v>31.391999999997587</v>
      </c>
      <c r="BM5435" s="147">
        <f t="shared" si="649"/>
        <v>5.2630347253110397E-5</v>
      </c>
      <c r="BN5435" s="130">
        <f t="shared" si="650"/>
        <v>1.4314493504249184E-7</v>
      </c>
      <c r="BO5435" s="130">
        <f t="shared" si="646"/>
        <v>1.4314493504249184E-7</v>
      </c>
      <c r="BP5435" s="122" t="str">
        <f t="shared" si="647"/>
        <v/>
      </c>
    </row>
    <row r="5436" spans="63:68" ht="20.100000000000001" customHeight="1" x14ac:dyDescent="0.25">
      <c r="BK5436" s="130"/>
      <c r="BL5436" s="130">
        <f t="shared" si="648"/>
        <v>31.398399999997586</v>
      </c>
      <c r="BM5436" s="147">
        <f t="shared" si="649"/>
        <v>5.2487202318067905E-5</v>
      </c>
      <c r="BN5436" s="130">
        <f t="shared" si="650"/>
        <v>1.4276033266828552E-7</v>
      </c>
      <c r="BO5436" s="130">
        <f t="shared" si="646"/>
        <v>1.4276033266828552E-7</v>
      </c>
      <c r="BP5436" s="122" t="str">
        <f t="shared" si="647"/>
        <v/>
      </c>
    </row>
    <row r="5437" spans="63:68" ht="20.100000000000001" customHeight="1" x14ac:dyDescent="0.25">
      <c r="BK5437" s="130"/>
      <c r="BL5437" s="130">
        <f t="shared" si="648"/>
        <v>31.404799999997586</v>
      </c>
      <c r="BM5437" s="147">
        <f t="shared" si="649"/>
        <v>5.234444198539962E-5</v>
      </c>
      <c r="BN5437" s="130">
        <f t="shared" si="650"/>
        <v>1.4237674885979735E-7</v>
      </c>
      <c r="BO5437" s="130">
        <f t="shared" si="646"/>
        <v>1.4237674885979735E-7</v>
      </c>
      <c r="BP5437" s="122" t="str">
        <f t="shared" si="647"/>
        <v/>
      </c>
    </row>
    <row r="5438" spans="63:68" ht="20.100000000000001" customHeight="1" x14ac:dyDescent="0.25">
      <c r="BK5438" s="130"/>
      <c r="BL5438" s="130">
        <f t="shared" si="648"/>
        <v>31.411199999997585</v>
      </c>
      <c r="BM5438" s="147">
        <f t="shared" si="649"/>
        <v>5.2202065236539823E-5</v>
      </c>
      <c r="BN5438" s="130">
        <f t="shared" si="650"/>
        <v>1.4199418096569902E-7</v>
      </c>
      <c r="BO5438" s="130">
        <f t="shared" si="646"/>
        <v>1.4199418096569902E-7</v>
      </c>
      <c r="BP5438" s="122" t="str">
        <f t="shared" si="647"/>
        <v/>
      </c>
    </row>
    <row r="5439" spans="63:68" ht="20.100000000000001" customHeight="1" x14ac:dyDescent="0.25">
      <c r="BK5439" s="130"/>
      <c r="BL5439" s="130">
        <f t="shared" si="648"/>
        <v>31.417599999997584</v>
      </c>
      <c r="BM5439" s="147">
        <f t="shared" si="649"/>
        <v>5.2060071055574124E-5</v>
      </c>
      <c r="BN5439" s="130">
        <f t="shared" si="650"/>
        <v>1.4161262634171628E-7</v>
      </c>
      <c r="BO5439" s="130">
        <f t="shared" si="646"/>
        <v>1.4161262634171628E-7</v>
      </c>
      <c r="BP5439" s="122" t="str">
        <f t="shared" si="647"/>
        <v/>
      </c>
    </row>
    <row r="5440" spans="63:68" ht="20.100000000000001" customHeight="1" x14ac:dyDescent="0.25">
      <c r="BK5440" s="130"/>
      <c r="BL5440" s="130">
        <f t="shared" si="648"/>
        <v>31.423999999997584</v>
      </c>
      <c r="BM5440" s="147">
        <f t="shared" si="649"/>
        <v>5.1918458429232407E-5</v>
      </c>
      <c r="BN5440" s="130">
        <f t="shared" si="650"/>
        <v>1.4123208234993783E-7</v>
      </c>
      <c r="BO5440" s="130">
        <f t="shared" si="646"/>
        <v>1.4123208234993783E-7</v>
      </c>
      <c r="BP5440" s="122" t="str">
        <f t="shared" si="647"/>
        <v/>
      </c>
    </row>
    <row r="5441" spans="63:68" ht="20.100000000000001" customHeight="1" x14ac:dyDescent="0.25">
      <c r="BK5441" s="130"/>
      <c r="BL5441" s="130">
        <f t="shared" si="648"/>
        <v>31.430399999997583</v>
      </c>
      <c r="BM5441" s="147">
        <f t="shared" si="649"/>
        <v>5.1777226346882469E-5</v>
      </c>
      <c r="BN5441" s="130">
        <f t="shared" si="650"/>
        <v>1.4085254635935057E-7</v>
      </c>
      <c r="BO5441" s="130">
        <f t="shared" si="646"/>
        <v>1.4085254635935057E-7</v>
      </c>
      <c r="BP5441" s="122" t="str">
        <f t="shared" si="647"/>
        <v/>
      </c>
    </row>
    <row r="5442" spans="63:68" ht="20.100000000000001" customHeight="1" x14ac:dyDescent="0.25">
      <c r="BK5442" s="130"/>
      <c r="BL5442" s="130">
        <f t="shared" si="648"/>
        <v>31.436799999997582</v>
      </c>
      <c r="BM5442" s="147">
        <f t="shared" si="649"/>
        <v>5.1636373800523119E-5</v>
      </c>
      <c r="BN5442" s="130">
        <f t="shared" si="650"/>
        <v>1.4047401574579223E-7</v>
      </c>
      <c r="BO5442" s="130">
        <f t="shared" si="646"/>
        <v>1.4047401574579223E-7</v>
      </c>
      <c r="BP5442" s="122" t="str">
        <f t="shared" si="647"/>
        <v/>
      </c>
    </row>
    <row r="5443" spans="63:68" ht="20.100000000000001" customHeight="1" x14ac:dyDescent="0.25">
      <c r="BK5443" s="130"/>
      <c r="BL5443" s="130">
        <f t="shared" si="648"/>
        <v>31.443199999997582</v>
      </c>
      <c r="BM5443" s="147">
        <f t="shared" si="649"/>
        <v>5.1495899784777327E-5</v>
      </c>
      <c r="BN5443" s="130">
        <f t="shared" si="650"/>
        <v>1.4009648789175481E-7</v>
      </c>
      <c r="BO5443" s="130">
        <f t="shared" si="646"/>
        <v>1.4009648789175481E-7</v>
      </c>
      <c r="BP5443" s="122" t="str">
        <f t="shared" si="647"/>
        <v/>
      </c>
    </row>
    <row r="5444" spans="63:68" ht="20.100000000000001" customHeight="1" x14ac:dyDescent="0.25">
      <c r="BK5444" s="130"/>
      <c r="BL5444" s="130">
        <f t="shared" si="648"/>
        <v>31.449599999997581</v>
      </c>
      <c r="BM5444" s="147">
        <f t="shared" si="649"/>
        <v>5.1355803296885572E-5</v>
      </c>
      <c r="BN5444" s="130">
        <f t="shared" si="650"/>
        <v>1.3971996018593739E-7</v>
      </c>
      <c r="BO5444" s="130">
        <f t="shared" si="646"/>
        <v>1.3971996018593739E-7</v>
      </c>
      <c r="BP5444" s="122" t="str">
        <f t="shared" si="647"/>
        <v/>
      </c>
    </row>
    <row r="5445" spans="63:68" ht="20.100000000000001" customHeight="1" x14ac:dyDescent="0.25">
      <c r="BK5445" s="130"/>
      <c r="BL5445" s="130">
        <f t="shared" si="648"/>
        <v>31.45599999999758</v>
      </c>
      <c r="BM5445" s="147">
        <f t="shared" si="649"/>
        <v>5.1216083336699634E-5</v>
      </c>
      <c r="BN5445" s="130">
        <f t="shared" si="650"/>
        <v>1.3934443002421509E-7</v>
      </c>
      <c r="BO5445" s="130">
        <f t="shared" si="646"/>
        <v>1.3934443002421509E-7</v>
      </c>
      <c r="BP5445" s="122" t="str">
        <f t="shared" si="647"/>
        <v/>
      </c>
    </row>
    <row r="5446" spans="63:68" ht="20.100000000000001" customHeight="1" x14ac:dyDescent="0.25">
      <c r="BK5446" s="130"/>
      <c r="BL5446" s="130">
        <f t="shared" si="648"/>
        <v>31.462399999997579</v>
      </c>
      <c r="BM5446" s="147">
        <f t="shared" si="649"/>
        <v>5.1076738906675419E-5</v>
      </c>
      <c r="BN5446" s="130">
        <f t="shared" si="650"/>
        <v>1.3896989480915799E-7</v>
      </c>
      <c r="BO5446" s="130">
        <f t="shared" si="646"/>
        <v>1.3896989480915799E-7</v>
      </c>
      <c r="BP5446" s="122" t="str">
        <f t="shared" si="647"/>
        <v/>
      </c>
    </row>
    <row r="5447" spans="63:68" ht="20.100000000000001" customHeight="1" x14ac:dyDescent="0.25">
      <c r="BK5447" s="130"/>
      <c r="BL5447" s="130">
        <f t="shared" si="648"/>
        <v>31.468799999997579</v>
      </c>
      <c r="BM5447" s="147">
        <f t="shared" si="649"/>
        <v>5.0937769011866261E-5</v>
      </c>
      <c r="BN5447" s="130">
        <f t="shared" si="650"/>
        <v>1.3859635194950258E-7</v>
      </c>
      <c r="BO5447" s="130">
        <f t="shared" si="646"/>
        <v>1.3859635194950258E-7</v>
      </c>
      <c r="BP5447" s="122" t="str">
        <f t="shared" si="647"/>
        <v/>
      </c>
    </row>
    <row r="5448" spans="63:68" ht="20.100000000000001" customHeight="1" x14ac:dyDescent="0.25">
      <c r="BK5448" s="130"/>
      <c r="BL5448" s="130">
        <f t="shared" si="648"/>
        <v>31.475199999997578</v>
      </c>
      <c r="BM5448" s="147">
        <f t="shared" si="649"/>
        <v>5.0799172659916759E-5</v>
      </c>
      <c r="BN5448" s="130">
        <f t="shared" si="650"/>
        <v>1.3822379886089034E-7</v>
      </c>
      <c r="BO5448" s="130">
        <f t="shared" si="646"/>
        <v>1.3822379886089034E-7</v>
      </c>
      <c r="BP5448" s="122" t="str">
        <f t="shared" si="647"/>
        <v/>
      </c>
    </row>
    <row r="5449" spans="63:68" ht="20.100000000000001" customHeight="1" x14ac:dyDescent="0.25">
      <c r="BK5449" s="130"/>
      <c r="BL5449" s="130">
        <f t="shared" si="648"/>
        <v>31.481599999997577</v>
      </c>
      <c r="BM5449" s="147">
        <f t="shared" si="649"/>
        <v>5.0660948861055868E-5</v>
      </c>
      <c r="BN5449" s="130">
        <f t="shared" si="650"/>
        <v>1.3785223296554252E-7</v>
      </c>
      <c r="BO5449" s="130">
        <f t="shared" si="646"/>
        <v>1.3785223296554252E-7</v>
      </c>
      <c r="BP5449" s="122" t="str">
        <f t="shared" si="647"/>
        <v/>
      </c>
    </row>
    <row r="5450" spans="63:68" ht="20.100000000000001" customHeight="1" x14ac:dyDescent="0.25">
      <c r="BK5450" s="130"/>
      <c r="BL5450" s="130">
        <f t="shared" si="648"/>
        <v>31.487999999997577</v>
      </c>
      <c r="BM5450" s="147">
        <f t="shared" si="649"/>
        <v>5.0523096628090326E-5</v>
      </c>
      <c r="BN5450" s="130">
        <f t="shared" si="650"/>
        <v>1.3748165169201617E-7</v>
      </c>
      <c r="BO5450" s="130">
        <f t="shared" si="646"/>
        <v>1.3748165169201617E-7</v>
      </c>
      <c r="BP5450" s="122" t="str">
        <f t="shared" si="647"/>
        <v/>
      </c>
    </row>
    <row r="5451" spans="63:68" ht="20.100000000000001" customHeight="1" x14ac:dyDescent="0.25">
      <c r="BK5451" s="130"/>
      <c r="BL5451" s="130">
        <f t="shared" si="648"/>
        <v>31.494399999997576</v>
      </c>
      <c r="BM5451" s="147">
        <f t="shared" si="649"/>
        <v>5.038561497639831E-5</v>
      </c>
      <c r="BN5451" s="130">
        <f t="shared" si="650"/>
        <v>1.3711205247598341E-7</v>
      </c>
      <c r="BO5451" s="130">
        <f t="shared" si="646"/>
        <v>1.3711205247598341E-7</v>
      </c>
      <c r="BP5451" s="122" t="str">
        <f t="shared" si="647"/>
        <v/>
      </c>
    </row>
    <row r="5452" spans="63:68" ht="20.100000000000001" customHeight="1" x14ac:dyDescent="0.25">
      <c r="BK5452" s="130"/>
      <c r="BL5452" s="130">
        <f t="shared" si="648"/>
        <v>31.500799999997575</v>
      </c>
      <c r="BM5452" s="147">
        <f t="shared" si="649"/>
        <v>5.0248502923922326E-5</v>
      </c>
      <c r="BN5452" s="130">
        <f t="shared" si="650"/>
        <v>1.3674343275882198E-7</v>
      </c>
      <c r="BO5452" s="130">
        <f t="shared" si="646"/>
        <v>1.3674343275882198E-7</v>
      </c>
      <c r="BP5452" s="122" t="str">
        <f t="shared" si="647"/>
        <v/>
      </c>
    </row>
    <row r="5453" spans="63:68" ht="20.100000000000001" customHeight="1" x14ac:dyDescent="0.25">
      <c r="BK5453" s="130"/>
      <c r="BL5453" s="130">
        <f t="shared" si="648"/>
        <v>31.507199999997574</v>
      </c>
      <c r="BM5453" s="147">
        <f t="shared" si="649"/>
        <v>5.0111759491163504E-5</v>
      </c>
      <c r="BN5453" s="130">
        <f t="shared" si="650"/>
        <v>1.3637578998956004E-7</v>
      </c>
      <c r="BO5453" s="130">
        <f t="shared" si="646"/>
        <v>1.3637578998956004E-7</v>
      </c>
      <c r="BP5453" s="122" t="str">
        <f t="shared" si="647"/>
        <v/>
      </c>
    </row>
    <row r="5454" spans="63:68" ht="20.100000000000001" customHeight="1" x14ac:dyDescent="0.25">
      <c r="BK5454" s="130"/>
      <c r="BL5454" s="130">
        <f t="shared" si="648"/>
        <v>31.513599999997574</v>
      </c>
      <c r="BM5454" s="147">
        <f t="shared" si="649"/>
        <v>4.9975383701173944E-5</v>
      </c>
      <c r="BN5454" s="130">
        <f t="shared" si="650"/>
        <v>1.360091216222808E-7</v>
      </c>
      <c r="BO5454" s="130">
        <f t="shared" si="646"/>
        <v>1.360091216222808E-7</v>
      </c>
      <c r="BP5454" s="122" t="str">
        <f t="shared" si="647"/>
        <v/>
      </c>
    </row>
    <row r="5455" spans="63:68" ht="20.100000000000001" customHeight="1" x14ac:dyDescent="0.25">
      <c r="BK5455" s="130"/>
      <c r="BL5455" s="130">
        <f t="shared" si="648"/>
        <v>31.519999999997573</v>
      </c>
      <c r="BM5455" s="147">
        <f t="shared" si="649"/>
        <v>4.9839374579551664E-5</v>
      </c>
      <c r="BN5455" s="130">
        <f t="shared" si="650"/>
        <v>1.3564342511890087E-7</v>
      </c>
      <c r="BO5455" s="130">
        <f t="shared" si="646"/>
        <v>1.3564342511890087E-7</v>
      </c>
      <c r="BP5455" s="122" t="str">
        <f t="shared" si="647"/>
        <v/>
      </c>
    </row>
    <row r="5456" spans="63:68" ht="20.100000000000001" customHeight="1" x14ac:dyDescent="0.25">
      <c r="BK5456" s="130"/>
      <c r="BL5456" s="130">
        <f t="shared" si="648"/>
        <v>31.526399999997572</v>
      </c>
      <c r="BM5456" s="147">
        <f t="shared" si="649"/>
        <v>4.9703731154432763E-5</v>
      </c>
      <c r="BN5456" s="130">
        <f t="shared" si="650"/>
        <v>1.3527869794719831E-7</v>
      </c>
      <c r="BO5456" s="130">
        <f t="shared" si="646"/>
        <v>1.3527869794719831E-7</v>
      </c>
      <c r="BP5456" s="122" t="str">
        <f t="shared" si="647"/>
        <v/>
      </c>
    </row>
    <row r="5457" spans="63:68" ht="20.100000000000001" customHeight="1" x14ac:dyDescent="0.25">
      <c r="BK5457" s="130"/>
      <c r="BL5457" s="130">
        <f t="shared" si="648"/>
        <v>31.532799999997572</v>
      </c>
      <c r="BM5457" s="147">
        <f t="shared" si="649"/>
        <v>4.9568452456485564E-5</v>
      </c>
      <c r="BN5457" s="130">
        <f t="shared" si="650"/>
        <v>1.3491493758121246E-7</v>
      </c>
      <c r="BO5457" s="130">
        <f t="shared" si="646"/>
        <v>1.3491493758121246E-7</v>
      </c>
      <c r="BP5457" s="122" t="str">
        <f t="shared" si="647"/>
        <v/>
      </c>
    </row>
    <row r="5458" spans="63:68" ht="20.100000000000001" customHeight="1" x14ac:dyDescent="0.25">
      <c r="BK5458" s="130"/>
      <c r="BL5458" s="130">
        <f t="shared" si="648"/>
        <v>31.539199999997571</v>
      </c>
      <c r="BM5458" s="147">
        <f t="shared" si="649"/>
        <v>4.9433537518904352E-5</v>
      </c>
      <c r="BN5458" s="130">
        <f t="shared" si="650"/>
        <v>1.3455214150212482E-7</v>
      </c>
      <c r="BO5458" s="130">
        <f t="shared" ref="BO5458:BO5521" si="651">IF(BM5458&lt;(1-$BK$534),BN5458,"")</f>
        <v>1.3455214150212482E-7</v>
      </c>
      <c r="BP5458" s="122" t="str">
        <f t="shared" ref="BP5458:BP5521" si="652">IF(BM5458&lt;(1-$BK$540),BN5458,"")</f>
        <v/>
      </c>
    </row>
    <row r="5459" spans="63:68" ht="20.100000000000001" customHeight="1" x14ac:dyDescent="0.25">
      <c r="BK5459" s="130"/>
      <c r="BL5459" s="130">
        <f t="shared" ref="BL5459:BL5522" si="653">BL5458+$BO$526</f>
        <v>31.54559999999757</v>
      </c>
      <c r="BM5459" s="147">
        <f t="shared" ref="BM5459:BM5522" si="654">_xlfn.CHISQ.DIST.RT(BL5459,7)</f>
        <v>4.9298985377402227E-5</v>
      </c>
      <c r="BN5459" s="130">
        <f t="shared" ref="BN5459:BN5522" si="655">BM5459-BM5460</f>
        <v>1.3419030719664634E-7</v>
      </c>
      <c r="BO5459" s="130">
        <f t="shared" si="651"/>
        <v>1.3419030719664634E-7</v>
      </c>
      <c r="BP5459" s="122" t="str">
        <f t="shared" si="652"/>
        <v/>
      </c>
    </row>
    <row r="5460" spans="63:68" ht="20.100000000000001" customHeight="1" x14ac:dyDescent="0.25">
      <c r="BK5460" s="130"/>
      <c r="BL5460" s="130">
        <f t="shared" si="653"/>
        <v>31.55199999999757</v>
      </c>
      <c r="BM5460" s="147">
        <f t="shared" si="654"/>
        <v>4.9164795070205581E-5</v>
      </c>
      <c r="BN5460" s="130">
        <f t="shared" si="655"/>
        <v>1.3382943215880632E-7</v>
      </c>
      <c r="BO5460" s="130">
        <f t="shared" si="651"/>
        <v>1.3382943215880632E-7</v>
      </c>
      <c r="BP5460" s="122" t="str">
        <f t="shared" si="652"/>
        <v/>
      </c>
    </row>
    <row r="5461" spans="63:68" ht="20.100000000000001" customHeight="1" x14ac:dyDescent="0.25">
      <c r="BK5461" s="130"/>
      <c r="BL5461" s="130">
        <f t="shared" si="653"/>
        <v>31.558399999997569</v>
      </c>
      <c r="BM5461" s="147">
        <f t="shared" si="654"/>
        <v>4.9030965638046774E-5</v>
      </c>
      <c r="BN5461" s="130">
        <f t="shared" si="655"/>
        <v>1.334695138881093E-7</v>
      </c>
      <c r="BO5461" s="130">
        <f t="shared" si="651"/>
        <v>1.334695138881093E-7</v>
      </c>
      <c r="BP5461" s="122" t="str">
        <f t="shared" si="652"/>
        <v/>
      </c>
    </row>
    <row r="5462" spans="63:68" ht="20.100000000000001" customHeight="1" x14ac:dyDescent="0.25">
      <c r="BK5462" s="130"/>
      <c r="BL5462" s="130">
        <f t="shared" si="653"/>
        <v>31.564799999997568</v>
      </c>
      <c r="BM5462" s="147">
        <f t="shared" si="654"/>
        <v>4.8897496124158665E-5</v>
      </c>
      <c r="BN5462" s="130">
        <f t="shared" si="655"/>
        <v>1.3311054989141206E-7</v>
      </c>
      <c r="BO5462" s="130">
        <f t="shared" si="651"/>
        <v>1.3311054989141206E-7</v>
      </c>
      <c r="BP5462" s="122" t="str">
        <f t="shared" si="652"/>
        <v/>
      </c>
    </row>
    <row r="5463" spans="63:68" ht="20.100000000000001" customHeight="1" x14ac:dyDescent="0.25">
      <c r="BK5463" s="130"/>
      <c r="BL5463" s="130">
        <f t="shared" si="653"/>
        <v>31.571199999997567</v>
      </c>
      <c r="BM5463" s="147">
        <f t="shared" si="654"/>
        <v>4.8764385574267253E-5</v>
      </c>
      <c r="BN5463" s="130">
        <f t="shared" si="655"/>
        <v>1.3275253768113467E-7</v>
      </c>
      <c r="BO5463" s="130">
        <f t="shared" si="651"/>
        <v>1.3275253768113467E-7</v>
      </c>
      <c r="BP5463" s="122" t="str">
        <f t="shared" si="652"/>
        <v/>
      </c>
    </row>
    <row r="5464" spans="63:68" ht="20.100000000000001" customHeight="1" x14ac:dyDescent="0.25">
      <c r="BK5464" s="130"/>
      <c r="BL5464" s="130">
        <f t="shared" si="653"/>
        <v>31.577599999997567</v>
      </c>
      <c r="BM5464" s="147">
        <f t="shared" si="654"/>
        <v>4.8631633036586118E-5</v>
      </c>
      <c r="BN5464" s="130">
        <f t="shared" si="655"/>
        <v>1.3239547477656837E-7</v>
      </c>
      <c r="BO5464" s="130">
        <f t="shared" si="651"/>
        <v>1.3239547477656837E-7</v>
      </c>
      <c r="BP5464" s="122" t="str">
        <f t="shared" si="652"/>
        <v/>
      </c>
    </row>
    <row r="5465" spans="63:68" ht="20.100000000000001" customHeight="1" x14ac:dyDescent="0.25">
      <c r="BK5465" s="130"/>
      <c r="BL5465" s="130">
        <f t="shared" si="653"/>
        <v>31.583999999997566</v>
      </c>
      <c r="BM5465" s="147">
        <f t="shared" si="654"/>
        <v>4.849923756180955E-5</v>
      </c>
      <c r="BN5465" s="130">
        <f t="shared" si="655"/>
        <v>1.3203935870275741E-7</v>
      </c>
      <c r="BO5465" s="130">
        <f t="shared" si="651"/>
        <v>1.3203935870275741E-7</v>
      </c>
      <c r="BP5465" s="122" t="str">
        <f t="shared" si="652"/>
        <v/>
      </c>
    </row>
    <row r="5466" spans="63:68" ht="20.100000000000001" customHeight="1" x14ac:dyDescent="0.25">
      <c r="BK5466" s="130"/>
      <c r="BL5466" s="130">
        <f t="shared" si="653"/>
        <v>31.590399999997565</v>
      </c>
      <c r="BM5466" s="147">
        <f t="shared" si="654"/>
        <v>4.8367198203106793E-5</v>
      </c>
      <c r="BN5466" s="130">
        <f t="shared" si="655"/>
        <v>1.3168418699178661E-7</v>
      </c>
      <c r="BO5466" s="130">
        <f t="shared" si="651"/>
        <v>1.3168418699178661E-7</v>
      </c>
      <c r="BP5466" s="122" t="str">
        <f t="shared" si="652"/>
        <v/>
      </c>
    </row>
    <row r="5467" spans="63:68" ht="20.100000000000001" customHeight="1" x14ac:dyDescent="0.25">
      <c r="BK5467" s="130"/>
      <c r="BL5467" s="130">
        <f t="shared" si="653"/>
        <v>31.596799999997565</v>
      </c>
      <c r="BM5467" s="147">
        <f t="shared" si="654"/>
        <v>4.8235514016115006E-5</v>
      </c>
      <c r="BN5467" s="130">
        <f t="shared" si="655"/>
        <v>1.3132995718177841E-7</v>
      </c>
      <c r="BO5467" s="130">
        <f t="shared" si="651"/>
        <v>1.3132995718177841E-7</v>
      </c>
      <c r="BP5467" s="122" t="str">
        <f t="shared" si="652"/>
        <v/>
      </c>
    </row>
    <row r="5468" spans="63:68" ht="20.100000000000001" customHeight="1" x14ac:dyDescent="0.25">
      <c r="BK5468" s="130"/>
      <c r="BL5468" s="130">
        <f t="shared" si="653"/>
        <v>31.603199999997564</v>
      </c>
      <c r="BM5468" s="147">
        <f t="shared" si="654"/>
        <v>4.8104184058933228E-5</v>
      </c>
      <c r="BN5468" s="130">
        <f t="shared" si="655"/>
        <v>1.3097666681644569E-7</v>
      </c>
      <c r="BO5468" s="130">
        <f t="shared" si="651"/>
        <v>1.3097666681644569E-7</v>
      </c>
      <c r="BP5468" s="122" t="str">
        <f t="shared" si="652"/>
        <v/>
      </c>
    </row>
    <row r="5469" spans="63:68" ht="20.100000000000001" customHeight="1" x14ac:dyDescent="0.25">
      <c r="BK5469" s="130"/>
      <c r="BL5469" s="130">
        <f t="shared" si="653"/>
        <v>31.609599999997563</v>
      </c>
      <c r="BM5469" s="147">
        <f t="shared" si="654"/>
        <v>4.7973207392116782E-5</v>
      </c>
      <c r="BN5469" s="130">
        <f t="shared" si="655"/>
        <v>1.306243134471314E-7</v>
      </c>
      <c r="BO5469" s="130">
        <f t="shared" si="651"/>
        <v>1.306243134471314E-7</v>
      </c>
      <c r="BP5469" s="122" t="str">
        <f t="shared" si="652"/>
        <v/>
      </c>
    </row>
    <row r="5470" spans="63:68" ht="20.100000000000001" customHeight="1" x14ac:dyDescent="0.25">
      <c r="BK5470" s="130"/>
      <c r="BL5470" s="130">
        <f t="shared" si="653"/>
        <v>31.615999999997562</v>
      </c>
      <c r="BM5470" s="147">
        <f t="shared" si="654"/>
        <v>4.784258307866965E-5</v>
      </c>
      <c r="BN5470" s="130">
        <f t="shared" si="655"/>
        <v>1.3027289463021324E-7</v>
      </c>
      <c r="BO5470" s="130">
        <f t="shared" si="651"/>
        <v>1.3027289463021324E-7</v>
      </c>
      <c r="BP5470" s="122" t="str">
        <f t="shared" si="652"/>
        <v/>
      </c>
    </row>
    <row r="5471" spans="63:68" ht="20.100000000000001" customHeight="1" x14ac:dyDescent="0.25">
      <c r="BK5471" s="130"/>
      <c r="BL5471" s="130">
        <f t="shared" si="653"/>
        <v>31.622399999997562</v>
      </c>
      <c r="BM5471" s="147">
        <f t="shared" si="654"/>
        <v>4.7712310184039437E-5</v>
      </c>
      <c r="BN5471" s="130">
        <f t="shared" si="655"/>
        <v>1.2992240792887908E-7</v>
      </c>
      <c r="BO5471" s="130">
        <f t="shared" si="651"/>
        <v>1.2992240792887908E-7</v>
      </c>
      <c r="BP5471" s="122" t="str">
        <f t="shared" si="652"/>
        <v/>
      </c>
    </row>
    <row r="5472" spans="63:68" ht="20.100000000000001" customHeight="1" x14ac:dyDescent="0.25">
      <c r="BK5472" s="130"/>
      <c r="BL5472" s="130">
        <f t="shared" si="653"/>
        <v>31.628799999997561</v>
      </c>
      <c r="BM5472" s="147">
        <f t="shared" si="654"/>
        <v>4.7582387776110558E-5</v>
      </c>
      <c r="BN5472" s="130">
        <f t="shared" si="655"/>
        <v>1.2957285091244928E-7</v>
      </c>
      <c r="BO5472" s="130">
        <f t="shared" si="651"/>
        <v>1.2957285091244928E-7</v>
      </c>
      <c r="BP5472" s="122" t="str">
        <f t="shared" si="652"/>
        <v/>
      </c>
    </row>
    <row r="5473" spans="63:68" ht="20.100000000000001" customHeight="1" x14ac:dyDescent="0.25">
      <c r="BK5473" s="130"/>
      <c r="BL5473" s="130">
        <f t="shared" si="653"/>
        <v>31.63519999999756</v>
      </c>
      <c r="BM5473" s="147">
        <f t="shared" si="654"/>
        <v>4.7452814925198109E-5</v>
      </c>
      <c r="BN5473" s="130">
        <f t="shared" si="655"/>
        <v>1.2922422115638351E-7</v>
      </c>
      <c r="BO5473" s="130">
        <f t="shared" si="651"/>
        <v>1.2922422115638351E-7</v>
      </c>
      <c r="BP5473" s="122" t="str">
        <f t="shared" si="652"/>
        <v/>
      </c>
    </row>
    <row r="5474" spans="63:68" ht="20.100000000000001" customHeight="1" x14ac:dyDescent="0.25">
      <c r="BK5474" s="130"/>
      <c r="BL5474" s="130">
        <f t="shared" si="653"/>
        <v>31.64159999999756</v>
      </c>
      <c r="BM5474" s="147">
        <f t="shared" si="654"/>
        <v>4.7323590704041725E-5</v>
      </c>
      <c r="BN5474" s="130">
        <f t="shared" si="655"/>
        <v>1.2887651624243659E-7</v>
      </c>
      <c r="BO5474" s="130">
        <f t="shared" si="651"/>
        <v>1.2887651624243659E-7</v>
      </c>
      <c r="BP5474" s="122" t="str">
        <f t="shared" si="652"/>
        <v/>
      </c>
    </row>
    <row r="5475" spans="63:68" ht="20.100000000000001" customHeight="1" x14ac:dyDescent="0.25">
      <c r="BK5475" s="130"/>
      <c r="BL5475" s="130">
        <f t="shared" si="653"/>
        <v>31.647999999997559</v>
      </c>
      <c r="BM5475" s="147">
        <f t="shared" si="654"/>
        <v>4.7194714187799289E-5</v>
      </c>
      <c r="BN5475" s="130">
        <f t="shared" si="655"/>
        <v>1.2852973375856362E-7</v>
      </c>
      <c r="BO5475" s="130">
        <f t="shared" si="651"/>
        <v>1.2852973375856362E-7</v>
      </c>
      <c r="BP5475" s="122" t="str">
        <f t="shared" si="652"/>
        <v/>
      </c>
    </row>
    <row r="5476" spans="63:68" ht="20.100000000000001" customHeight="1" x14ac:dyDescent="0.25">
      <c r="BK5476" s="130"/>
      <c r="BL5476" s="130">
        <f t="shared" si="653"/>
        <v>31.654399999997558</v>
      </c>
      <c r="BM5476" s="147">
        <f t="shared" si="654"/>
        <v>4.7066184454040725E-5</v>
      </c>
      <c r="BN5476" s="130">
        <f t="shared" si="655"/>
        <v>1.2818387129836433E-7</v>
      </c>
      <c r="BO5476" s="130">
        <f t="shared" si="651"/>
        <v>1.2818387129836433E-7</v>
      </c>
      <c r="BP5476" s="122" t="str">
        <f t="shared" si="652"/>
        <v/>
      </c>
    </row>
    <row r="5477" spans="63:68" ht="20.100000000000001" customHeight="1" x14ac:dyDescent="0.25">
      <c r="BK5477" s="130"/>
      <c r="BL5477" s="130">
        <f t="shared" si="653"/>
        <v>31.660799999997558</v>
      </c>
      <c r="BM5477" s="147">
        <f t="shared" si="654"/>
        <v>4.6938000582742361E-5</v>
      </c>
      <c r="BN5477" s="130">
        <f t="shared" si="655"/>
        <v>1.2783892646293297E-7</v>
      </c>
      <c r="BO5477" s="130">
        <f t="shared" si="651"/>
        <v>1.2783892646293297E-7</v>
      </c>
      <c r="BP5477" s="122" t="str">
        <f t="shared" si="652"/>
        <v/>
      </c>
    </row>
    <row r="5478" spans="63:68" ht="20.100000000000001" customHeight="1" x14ac:dyDescent="0.25">
      <c r="BK5478" s="130"/>
      <c r="BL5478" s="130">
        <f t="shared" si="653"/>
        <v>31.667199999997557</v>
      </c>
      <c r="BM5478" s="147">
        <f t="shared" si="654"/>
        <v>4.6810161656279428E-5</v>
      </c>
      <c r="BN5478" s="130">
        <f t="shared" si="655"/>
        <v>1.2749489685747703E-7</v>
      </c>
      <c r="BO5478" s="130">
        <f t="shared" si="651"/>
        <v>1.2749489685747703E-7</v>
      </c>
      <c r="BP5478" s="122" t="str">
        <f t="shared" si="652"/>
        <v/>
      </c>
    </row>
    <row r="5479" spans="63:68" ht="20.100000000000001" customHeight="1" x14ac:dyDescent="0.25">
      <c r="BK5479" s="130"/>
      <c r="BL5479" s="130">
        <f t="shared" si="653"/>
        <v>31.673599999997556</v>
      </c>
      <c r="BM5479" s="147">
        <f t="shared" si="654"/>
        <v>4.6682666759421951E-5</v>
      </c>
      <c r="BN5479" s="130">
        <f t="shared" si="655"/>
        <v>1.2715178009536937E-7</v>
      </c>
      <c r="BO5479" s="130">
        <f t="shared" si="651"/>
        <v>1.2715178009536937E-7</v>
      </c>
      <c r="BP5479" s="122" t="str">
        <f t="shared" si="652"/>
        <v/>
      </c>
    </row>
    <row r="5480" spans="63:68" ht="20.100000000000001" customHeight="1" x14ac:dyDescent="0.25">
      <c r="BK5480" s="130"/>
      <c r="BL5480" s="130">
        <f t="shared" si="653"/>
        <v>31.679999999997555</v>
      </c>
      <c r="BM5480" s="147">
        <f t="shared" si="654"/>
        <v>4.6555514979326581E-5</v>
      </c>
      <c r="BN5480" s="130">
        <f t="shared" si="655"/>
        <v>1.2680957379451616E-7</v>
      </c>
      <c r="BO5480" s="130">
        <f t="shared" si="651"/>
        <v>1.2680957379451616E-7</v>
      </c>
      <c r="BP5480" s="122" t="str">
        <f t="shared" si="652"/>
        <v/>
      </c>
    </row>
    <row r="5481" spans="63:68" ht="20.100000000000001" customHeight="1" x14ac:dyDescent="0.25">
      <c r="BK5481" s="130"/>
      <c r="BL5481" s="130">
        <f t="shared" si="653"/>
        <v>31.686399999997555</v>
      </c>
      <c r="BM5481" s="147">
        <f t="shared" si="654"/>
        <v>4.6428705405532065E-5</v>
      </c>
      <c r="BN5481" s="130">
        <f t="shared" si="655"/>
        <v>1.2646827558008097E-7</v>
      </c>
      <c r="BO5481" s="130">
        <f t="shared" si="651"/>
        <v>1.2646827558008097E-7</v>
      </c>
      <c r="BP5481" s="122" t="str">
        <f t="shared" si="652"/>
        <v/>
      </c>
    </row>
    <row r="5482" spans="63:68" ht="20.100000000000001" customHeight="1" x14ac:dyDescent="0.25">
      <c r="BK5482" s="130"/>
      <c r="BL5482" s="130">
        <f t="shared" si="653"/>
        <v>31.692799999997554</v>
      </c>
      <c r="BM5482" s="147">
        <f t="shared" si="654"/>
        <v>4.6302237129951984E-5</v>
      </c>
      <c r="BN5482" s="130">
        <f t="shared" si="655"/>
        <v>1.2612788308204528E-7</v>
      </c>
      <c r="BO5482" s="130">
        <f t="shared" si="651"/>
        <v>1.2612788308204528E-7</v>
      </c>
      <c r="BP5482" s="122" t="str">
        <f t="shared" si="652"/>
        <v/>
      </c>
    </row>
    <row r="5483" spans="63:68" ht="20.100000000000001" customHeight="1" x14ac:dyDescent="0.25">
      <c r="BK5483" s="130"/>
      <c r="BL5483" s="130">
        <f t="shared" si="653"/>
        <v>31.699199999997553</v>
      </c>
      <c r="BM5483" s="147">
        <f t="shared" si="654"/>
        <v>4.6176109246869939E-5</v>
      </c>
      <c r="BN5483" s="130">
        <f t="shared" si="655"/>
        <v>1.2578839393787835E-7</v>
      </c>
      <c r="BO5483" s="130">
        <f t="shared" si="651"/>
        <v>1.2578839393787835E-7</v>
      </c>
      <c r="BP5483" s="122" t="str">
        <f t="shared" si="652"/>
        <v/>
      </c>
    </row>
    <row r="5484" spans="63:68" ht="20.100000000000001" customHeight="1" x14ac:dyDescent="0.25">
      <c r="BK5484" s="130"/>
      <c r="BL5484" s="130">
        <f t="shared" si="653"/>
        <v>31.705599999997553</v>
      </c>
      <c r="BM5484" s="147">
        <f t="shared" si="654"/>
        <v>4.6050320852932061E-5</v>
      </c>
      <c r="BN5484" s="130">
        <f t="shared" si="655"/>
        <v>1.254498057900571E-7</v>
      </c>
      <c r="BO5484" s="130">
        <f t="shared" si="651"/>
        <v>1.254498057900571E-7</v>
      </c>
      <c r="BP5484" s="122" t="str">
        <f t="shared" si="652"/>
        <v/>
      </c>
    </row>
    <row r="5485" spans="63:68" ht="20.100000000000001" customHeight="1" x14ac:dyDescent="0.25">
      <c r="BK5485" s="130"/>
      <c r="BL5485" s="130">
        <f t="shared" si="653"/>
        <v>31.711999999997552</v>
      </c>
      <c r="BM5485" s="147">
        <f t="shared" si="654"/>
        <v>4.5924871047142004E-5</v>
      </c>
      <c r="BN5485" s="130">
        <f t="shared" si="655"/>
        <v>1.251121162871503E-7</v>
      </c>
      <c r="BO5485" s="130">
        <f t="shared" si="651"/>
        <v>1.251121162871503E-7</v>
      </c>
      <c r="BP5485" s="122" t="str">
        <f t="shared" si="652"/>
        <v/>
      </c>
    </row>
    <row r="5486" spans="63:68" ht="20.100000000000001" customHeight="1" x14ac:dyDescent="0.25">
      <c r="BK5486" s="130"/>
      <c r="BL5486" s="130">
        <f t="shared" si="653"/>
        <v>31.718399999997551</v>
      </c>
      <c r="BM5486" s="147">
        <f t="shared" si="654"/>
        <v>4.5799758930854853E-5</v>
      </c>
      <c r="BN5486" s="130">
        <f t="shared" si="655"/>
        <v>1.2477532308438101E-7</v>
      </c>
      <c r="BO5486" s="130">
        <f t="shared" si="651"/>
        <v>1.2477532308438101E-7</v>
      </c>
      <c r="BP5486" s="122" t="str">
        <f t="shared" si="652"/>
        <v/>
      </c>
    </row>
    <row r="5487" spans="63:68" ht="20.100000000000001" customHeight="1" x14ac:dyDescent="0.25">
      <c r="BK5487" s="130"/>
      <c r="BL5487" s="130">
        <f t="shared" si="653"/>
        <v>31.724799999997551</v>
      </c>
      <c r="BM5487" s="147">
        <f t="shared" si="654"/>
        <v>4.5674983607770472E-5</v>
      </c>
      <c r="BN5487" s="130">
        <f t="shared" si="655"/>
        <v>1.2443942384248141E-7</v>
      </c>
      <c r="BO5487" s="130">
        <f t="shared" si="651"/>
        <v>1.2443942384248141E-7</v>
      </c>
      <c r="BP5487" s="122" t="str">
        <f t="shared" si="652"/>
        <v/>
      </c>
    </row>
    <row r="5488" spans="63:68" ht="20.100000000000001" customHeight="1" x14ac:dyDescent="0.25">
      <c r="BK5488" s="130"/>
      <c r="BL5488" s="130">
        <f t="shared" si="653"/>
        <v>31.73119999999755</v>
      </c>
      <c r="BM5488" s="147">
        <f t="shared" si="654"/>
        <v>4.5550544183927991E-5</v>
      </c>
      <c r="BN5488" s="130">
        <f t="shared" si="655"/>
        <v>1.2410441622792993E-7</v>
      </c>
      <c r="BO5488" s="130">
        <f t="shared" si="651"/>
        <v>1.2410441622792993E-7</v>
      </c>
      <c r="BP5488" s="122" t="str">
        <f t="shared" si="652"/>
        <v/>
      </c>
    </row>
    <row r="5489" spans="63:68" ht="20.100000000000001" customHeight="1" x14ac:dyDescent="0.25">
      <c r="BK5489" s="130"/>
      <c r="BL5489" s="130">
        <f t="shared" si="653"/>
        <v>31.737599999997549</v>
      </c>
      <c r="BM5489" s="147">
        <f t="shared" si="654"/>
        <v>4.5426439767700061E-5</v>
      </c>
      <c r="BN5489" s="130">
        <f t="shared" si="655"/>
        <v>1.23770297913778E-7</v>
      </c>
      <c r="BO5489" s="130">
        <f t="shared" si="651"/>
        <v>1.23770297913778E-7</v>
      </c>
      <c r="BP5489" s="122" t="str">
        <f t="shared" si="652"/>
        <v/>
      </c>
    </row>
    <row r="5490" spans="63:68" ht="20.100000000000001" customHeight="1" x14ac:dyDescent="0.25">
      <c r="BK5490" s="130"/>
      <c r="BL5490" s="130">
        <f t="shared" si="653"/>
        <v>31.743999999997548</v>
      </c>
      <c r="BM5490" s="147">
        <f t="shared" si="654"/>
        <v>4.5302669469786283E-5</v>
      </c>
      <c r="BN5490" s="130">
        <f t="shared" si="655"/>
        <v>1.2343706657891816E-7</v>
      </c>
      <c r="BO5490" s="130">
        <f t="shared" si="651"/>
        <v>1.2343706657891816E-7</v>
      </c>
      <c r="BP5490" s="122" t="str">
        <f t="shared" si="652"/>
        <v/>
      </c>
    </row>
    <row r="5491" spans="63:68" ht="20.100000000000001" customHeight="1" x14ac:dyDescent="0.25">
      <c r="BK5491" s="130"/>
      <c r="BL5491" s="130">
        <f t="shared" si="653"/>
        <v>31.750399999997548</v>
      </c>
      <c r="BM5491" s="147">
        <f t="shared" si="654"/>
        <v>4.5179232403207365E-5</v>
      </c>
      <c r="BN5491" s="130">
        <f t="shared" si="655"/>
        <v>1.2310471990742682E-7</v>
      </c>
      <c r="BO5491" s="130">
        <f t="shared" si="651"/>
        <v>1.2310471990742682E-7</v>
      </c>
      <c r="BP5491" s="122" t="str">
        <f t="shared" si="652"/>
        <v/>
      </c>
    </row>
    <row r="5492" spans="63:68" ht="20.100000000000001" customHeight="1" x14ac:dyDescent="0.25">
      <c r="BK5492" s="130"/>
      <c r="BL5492" s="130">
        <f t="shared" si="653"/>
        <v>31.756799999997547</v>
      </c>
      <c r="BM5492" s="147">
        <f t="shared" si="654"/>
        <v>4.5056127683299938E-5</v>
      </c>
      <c r="BN5492" s="130">
        <f t="shared" si="655"/>
        <v>1.2277325559043446E-7</v>
      </c>
      <c r="BO5492" s="130">
        <f t="shared" si="651"/>
        <v>1.2277325559043446E-7</v>
      </c>
      <c r="BP5492" s="122" t="str">
        <f t="shared" si="652"/>
        <v/>
      </c>
    </row>
    <row r="5493" spans="63:68" ht="20.100000000000001" customHeight="1" x14ac:dyDescent="0.25">
      <c r="BK5493" s="130"/>
      <c r="BL5493" s="130">
        <f t="shared" si="653"/>
        <v>31.763199999997546</v>
      </c>
      <c r="BM5493" s="147">
        <f t="shared" si="654"/>
        <v>4.4933354427709504E-5</v>
      </c>
      <c r="BN5493" s="130">
        <f t="shared" si="655"/>
        <v>1.2244267132396403E-7</v>
      </c>
      <c r="BO5493" s="130">
        <f t="shared" si="651"/>
        <v>1.2244267132396403E-7</v>
      </c>
      <c r="BP5493" s="122" t="str">
        <f t="shared" si="652"/>
        <v/>
      </c>
    </row>
    <row r="5494" spans="63:68" ht="20.100000000000001" customHeight="1" x14ac:dyDescent="0.25">
      <c r="BK5494" s="130"/>
      <c r="BL5494" s="130">
        <f t="shared" si="653"/>
        <v>31.769599999997546</v>
      </c>
      <c r="BM5494" s="147">
        <f t="shared" si="654"/>
        <v>4.4810911756385539E-5</v>
      </c>
      <c r="BN5494" s="130">
        <f t="shared" si="655"/>
        <v>1.2211296481077409E-7</v>
      </c>
      <c r="BO5494" s="130">
        <f t="shared" si="651"/>
        <v>1.2211296481077409E-7</v>
      </c>
      <c r="BP5494" s="122" t="str">
        <f t="shared" si="652"/>
        <v/>
      </c>
    </row>
    <row r="5495" spans="63:68" ht="20.100000000000001" customHeight="1" x14ac:dyDescent="0.25">
      <c r="BK5495" s="130"/>
      <c r="BL5495" s="130">
        <f t="shared" si="653"/>
        <v>31.775999999997545</v>
      </c>
      <c r="BM5495" s="147">
        <f t="shared" si="654"/>
        <v>4.4688798791574765E-5</v>
      </c>
      <c r="BN5495" s="130">
        <f t="shared" si="655"/>
        <v>1.2178413375903065E-7</v>
      </c>
      <c r="BO5495" s="130">
        <f t="shared" si="651"/>
        <v>1.2178413375903065E-7</v>
      </c>
      <c r="BP5495" s="122" t="str">
        <f t="shared" si="652"/>
        <v/>
      </c>
    </row>
    <row r="5496" spans="63:68" ht="20.100000000000001" customHeight="1" x14ac:dyDescent="0.25">
      <c r="BK5496" s="130"/>
      <c r="BL5496" s="130">
        <f t="shared" si="653"/>
        <v>31.782399999997544</v>
      </c>
      <c r="BM5496" s="147">
        <f t="shared" si="654"/>
        <v>4.4567014657815735E-5</v>
      </c>
      <c r="BN5496" s="130">
        <f t="shared" si="655"/>
        <v>1.2145617588239527E-7</v>
      </c>
      <c r="BO5496" s="130">
        <f t="shared" si="651"/>
        <v>1.2145617588239527E-7</v>
      </c>
      <c r="BP5496" s="122" t="str">
        <f t="shared" si="652"/>
        <v/>
      </c>
    </row>
    <row r="5497" spans="63:68" ht="20.100000000000001" customHeight="1" x14ac:dyDescent="0.25">
      <c r="BK5497" s="130"/>
      <c r="BL5497" s="130">
        <f t="shared" si="653"/>
        <v>31.788799999997543</v>
      </c>
      <c r="BM5497" s="147">
        <f t="shared" si="654"/>
        <v>4.4445558481933339E-5</v>
      </c>
      <c r="BN5497" s="130">
        <f t="shared" si="655"/>
        <v>1.2112908890135322E-7</v>
      </c>
      <c r="BO5497" s="130">
        <f t="shared" si="651"/>
        <v>1.2112908890135322E-7</v>
      </c>
      <c r="BP5497" s="122" t="str">
        <f t="shared" si="652"/>
        <v/>
      </c>
    </row>
    <row r="5498" spans="63:68" ht="20.100000000000001" customHeight="1" x14ac:dyDescent="0.25">
      <c r="BK5498" s="130"/>
      <c r="BL5498" s="130">
        <f t="shared" si="653"/>
        <v>31.795199999997543</v>
      </c>
      <c r="BM5498" s="147">
        <f t="shared" si="654"/>
        <v>4.4324429393031986E-5</v>
      </c>
      <c r="BN5498" s="130">
        <f t="shared" si="655"/>
        <v>1.2080287054144485E-7</v>
      </c>
      <c r="BO5498" s="130">
        <f t="shared" si="651"/>
        <v>1.2080287054144485E-7</v>
      </c>
      <c r="BP5498" s="122" t="str">
        <f t="shared" si="652"/>
        <v/>
      </c>
    </row>
    <row r="5499" spans="63:68" ht="20.100000000000001" customHeight="1" x14ac:dyDescent="0.25">
      <c r="BK5499" s="130"/>
      <c r="BL5499" s="130">
        <f t="shared" si="653"/>
        <v>31.801599999997542</v>
      </c>
      <c r="BM5499" s="147">
        <f t="shared" si="654"/>
        <v>4.4203626522490541E-5</v>
      </c>
      <c r="BN5499" s="130">
        <f t="shared" si="655"/>
        <v>1.204775185343227E-7</v>
      </c>
      <c r="BO5499" s="130">
        <f t="shared" si="651"/>
        <v>1.204775185343227E-7</v>
      </c>
      <c r="BP5499" s="122" t="str">
        <f t="shared" si="652"/>
        <v/>
      </c>
    </row>
    <row r="5500" spans="63:68" ht="20.100000000000001" customHeight="1" x14ac:dyDescent="0.25">
      <c r="BK5500" s="130"/>
      <c r="BL5500" s="130">
        <f t="shared" si="653"/>
        <v>31.807999999997541</v>
      </c>
      <c r="BM5500" s="147">
        <f t="shared" si="654"/>
        <v>4.4083149003956219E-5</v>
      </c>
      <c r="BN5500" s="130">
        <f t="shared" si="655"/>
        <v>1.201530306172975E-7</v>
      </c>
      <c r="BO5500" s="130">
        <f t="shared" si="651"/>
        <v>1.201530306172975E-7</v>
      </c>
      <c r="BP5500" s="122" t="str">
        <f t="shared" si="652"/>
        <v/>
      </c>
    </row>
    <row r="5501" spans="63:68" ht="20.100000000000001" customHeight="1" x14ac:dyDescent="0.25">
      <c r="BK5501" s="130"/>
      <c r="BL5501" s="130">
        <f t="shared" si="653"/>
        <v>31.814399999997541</v>
      </c>
      <c r="BM5501" s="147">
        <f t="shared" si="654"/>
        <v>4.3962995973338921E-5</v>
      </c>
      <c r="BN5501" s="130">
        <f t="shared" si="655"/>
        <v>1.1982940453377183E-7</v>
      </c>
      <c r="BO5501" s="130">
        <f t="shared" si="651"/>
        <v>1.1982940453377183E-7</v>
      </c>
      <c r="BP5501" s="122" t="str">
        <f t="shared" si="652"/>
        <v/>
      </c>
    </row>
    <row r="5502" spans="63:68" ht="20.100000000000001" customHeight="1" x14ac:dyDescent="0.25">
      <c r="BK5502" s="130"/>
      <c r="BL5502" s="130">
        <f t="shared" si="653"/>
        <v>31.82079999999754</v>
      </c>
      <c r="BM5502" s="147">
        <f t="shared" si="654"/>
        <v>4.3843166568805149E-5</v>
      </c>
      <c r="BN5502" s="130">
        <f t="shared" si="655"/>
        <v>1.1950663803263027E-7</v>
      </c>
      <c r="BO5502" s="130">
        <f t="shared" si="651"/>
        <v>1.1950663803263027E-7</v>
      </c>
      <c r="BP5502" s="122" t="str">
        <f t="shared" si="652"/>
        <v/>
      </c>
    </row>
    <row r="5503" spans="63:68" ht="20.100000000000001" customHeight="1" x14ac:dyDescent="0.25">
      <c r="BK5503" s="130"/>
      <c r="BL5503" s="130">
        <f t="shared" si="653"/>
        <v>31.827199999997539</v>
      </c>
      <c r="BM5503" s="147">
        <f t="shared" si="654"/>
        <v>4.3723659930772519E-5</v>
      </c>
      <c r="BN5503" s="130">
        <f t="shared" si="655"/>
        <v>1.1918472886834105E-7</v>
      </c>
      <c r="BO5503" s="130">
        <f t="shared" si="651"/>
        <v>1.1918472886834105E-7</v>
      </c>
      <c r="BP5503" s="122" t="str">
        <f t="shared" si="652"/>
        <v/>
      </c>
    </row>
    <row r="5504" spans="63:68" ht="20.100000000000001" customHeight="1" x14ac:dyDescent="0.25">
      <c r="BK5504" s="130"/>
      <c r="BL5504" s="130">
        <f t="shared" si="653"/>
        <v>31.833599999997539</v>
      </c>
      <c r="BM5504" s="147">
        <f t="shared" si="654"/>
        <v>4.3604475201904178E-5</v>
      </c>
      <c r="BN5504" s="130">
        <f t="shared" si="655"/>
        <v>1.18863674801593E-7</v>
      </c>
      <c r="BO5504" s="130">
        <f t="shared" si="651"/>
        <v>1.18863674801593E-7</v>
      </c>
      <c r="BP5504" s="122" t="str">
        <f t="shared" si="652"/>
        <v/>
      </c>
    </row>
    <row r="5505" spans="63:68" ht="20.100000000000001" customHeight="1" x14ac:dyDescent="0.25">
      <c r="BK5505" s="130"/>
      <c r="BL5505" s="130">
        <f t="shared" si="653"/>
        <v>31.839999999997538</v>
      </c>
      <c r="BM5505" s="147">
        <f t="shared" si="654"/>
        <v>4.3485611527102585E-5</v>
      </c>
      <c r="BN5505" s="130">
        <f t="shared" si="655"/>
        <v>1.1854347359894997E-7</v>
      </c>
      <c r="BO5505" s="130">
        <f t="shared" si="651"/>
        <v>1.1854347359894997E-7</v>
      </c>
      <c r="BP5505" s="122" t="str">
        <f t="shared" si="652"/>
        <v/>
      </c>
    </row>
    <row r="5506" spans="63:68" ht="20.100000000000001" customHeight="1" x14ac:dyDescent="0.25">
      <c r="BK5506" s="130"/>
      <c r="BL5506" s="130">
        <f t="shared" si="653"/>
        <v>31.846399999997537</v>
      </c>
      <c r="BM5506" s="147">
        <f t="shared" si="654"/>
        <v>4.3367068053503635E-5</v>
      </c>
      <c r="BN5506" s="130">
        <f t="shared" si="655"/>
        <v>1.1822412303146847E-7</v>
      </c>
      <c r="BO5506" s="130">
        <f t="shared" si="651"/>
        <v>1.1822412303146847E-7</v>
      </c>
      <c r="BP5506" s="122" t="str">
        <f t="shared" si="652"/>
        <v/>
      </c>
    </row>
    <row r="5507" spans="63:68" ht="20.100000000000001" customHeight="1" x14ac:dyDescent="0.25">
      <c r="BK5507" s="130"/>
      <c r="BL5507" s="130">
        <f t="shared" si="653"/>
        <v>31.852799999997536</v>
      </c>
      <c r="BM5507" s="147">
        <f t="shared" si="654"/>
        <v>4.3248843930472167E-5</v>
      </c>
      <c r="BN5507" s="130">
        <f t="shared" si="655"/>
        <v>1.1790562087765215E-7</v>
      </c>
      <c r="BO5507" s="130">
        <f t="shared" si="651"/>
        <v>1.1790562087765215E-7</v>
      </c>
      <c r="BP5507" s="122" t="str">
        <f t="shared" si="652"/>
        <v/>
      </c>
    </row>
    <row r="5508" spans="63:68" ht="20.100000000000001" customHeight="1" x14ac:dyDescent="0.25">
      <c r="BK5508" s="130"/>
      <c r="BL5508" s="130">
        <f t="shared" si="653"/>
        <v>31.859199999997536</v>
      </c>
      <c r="BM5508" s="147">
        <f t="shared" si="654"/>
        <v>4.3130938309594514E-5</v>
      </c>
      <c r="BN5508" s="130">
        <f t="shared" si="655"/>
        <v>1.1758796492034143E-7</v>
      </c>
      <c r="BO5508" s="130">
        <f t="shared" si="651"/>
        <v>1.1758796492034143E-7</v>
      </c>
      <c r="BP5508" s="122" t="str">
        <f t="shared" si="652"/>
        <v/>
      </c>
    </row>
    <row r="5509" spans="63:68" ht="20.100000000000001" customHeight="1" x14ac:dyDescent="0.25">
      <c r="BK5509" s="130"/>
      <c r="BL5509" s="130">
        <f t="shared" si="653"/>
        <v>31.865599999997535</v>
      </c>
      <c r="BM5509" s="147">
        <f t="shared" si="654"/>
        <v>4.3013350344674173E-5</v>
      </c>
      <c r="BN5509" s="130">
        <f t="shared" si="655"/>
        <v>1.1727115294859737E-7</v>
      </c>
      <c r="BO5509" s="130">
        <f t="shared" si="651"/>
        <v>1.1727115294859737E-7</v>
      </c>
      <c r="BP5509" s="122" t="str">
        <f t="shared" si="652"/>
        <v/>
      </c>
    </row>
    <row r="5510" spans="63:68" ht="20.100000000000001" customHeight="1" x14ac:dyDescent="0.25">
      <c r="BK5510" s="130"/>
      <c r="BL5510" s="130">
        <f t="shared" si="653"/>
        <v>31.871999999997534</v>
      </c>
      <c r="BM5510" s="147">
        <f t="shared" si="654"/>
        <v>4.2896079191725576E-5</v>
      </c>
      <c r="BN5510" s="130">
        <f t="shared" si="655"/>
        <v>1.1695518275719341E-7</v>
      </c>
      <c r="BO5510" s="130">
        <f t="shared" si="651"/>
        <v>1.1695518275719341E-7</v>
      </c>
      <c r="BP5510" s="122" t="str">
        <f t="shared" si="652"/>
        <v/>
      </c>
    </row>
    <row r="5511" spans="63:68" ht="20.100000000000001" customHeight="1" x14ac:dyDescent="0.25">
      <c r="BK5511" s="130"/>
      <c r="BL5511" s="130">
        <f t="shared" si="653"/>
        <v>31.878399999997534</v>
      </c>
      <c r="BM5511" s="147">
        <f t="shared" si="654"/>
        <v>4.2779124008968382E-5</v>
      </c>
      <c r="BN5511" s="130">
        <f t="shared" si="655"/>
        <v>1.1664005214607326E-7</v>
      </c>
      <c r="BO5511" s="130">
        <f t="shared" si="651"/>
        <v>1.1664005214607326E-7</v>
      </c>
      <c r="BP5511" s="122" t="str">
        <f t="shared" si="652"/>
        <v/>
      </c>
    </row>
    <row r="5512" spans="63:68" ht="20.100000000000001" customHeight="1" x14ac:dyDescent="0.25">
      <c r="BK5512" s="130"/>
      <c r="BL5512" s="130">
        <f t="shared" si="653"/>
        <v>31.884799999997533</v>
      </c>
      <c r="BM5512" s="147">
        <f t="shared" si="654"/>
        <v>4.2662483956822309E-5</v>
      </c>
      <c r="BN5512" s="130">
        <f t="shared" si="655"/>
        <v>1.1632575892176042E-7</v>
      </c>
      <c r="BO5512" s="130">
        <f t="shared" si="651"/>
        <v>1.1632575892176042E-7</v>
      </c>
      <c r="BP5512" s="122" t="str">
        <f t="shared" si="652"/>
        <v/>
      </c>
    </row>
    <row r="5513" spans="63:68" ht="20.100000000000001" customHeight="1" x14ac:dyDescent="0.25">
      <c r="BK5513" s="130"/>
      <c r="BL5513" s="130">
        <f t="shared" si="653"/>
        <v>31.891199999997532</v>
      </c>
      <c r="BM5513" s="147">
        <f t="shared" si="654"/>
        <v>4.2546158197900549E-5</v>
      </c>
      <c r="BN5513" s="130">
        <f t="shared" si="655"/>
        <v>1.1601230089521003E-7</v>
      </c>
      <c r="BO5513" s="130">
        <f t="shared" si="651"/>
        <v>1.1601230089521003E-7</v>
      </c>
      <c r="BP5513" s="122" t="str">
        <f t="shared" si="652"/>
        <v/>
      </c>
    </row>
    <row r="5514" spans="63:68" ht="20.100000000000001" customHeight="1" x14ac:dyDescent="0.25">
      <c r="BK5514" s="130"/>
      <c r="BL5514" s="130">
        <f t="shared" si="653"/>
        <v>31.897599999997531</v>
      </c>
      <c r="BM5514" s="147">
        <f t="shared" si="654"/>
        <v>4.2430145897005338E-5</v>
      </c>
      <c r="BN5514" s="130">
        <f t="shared" si="655"/>
        <v>1.1569967588395024E-7</v>
      </c>
      <c r="BO5514" s="130">
        <f t="shared" si="651"/>
        <v>1.1569967588395024E-7</v>
      </c>
      <c r="BP5514" s="122" t="str">
        <f t="shared" si="652"/>
        <v/>
      </c>
    </row>
    <row r="5515" spans="63:68" ht="20.100000000000001" customHeight="1" x14ac:dyDescent="0.25">
      <c r="BK5515" s="130"/>
      <c r="BL5515" s="130">
        <f t="shared" si="653"/>
        <v>31.903999999997531</v>
      </c>
      <c r="BM5515" s="147">
        <f t="shared" si="654"/>
        <v>4.2314446221121388E-5</v>
      </c>
      <c r="BN5515" s="130">
        <f t="shared" si="655"/>
        <v>1.1538788171062525E-7</v>
      </c>
      <c r="BO5515" s="130">
        <f t="shared" si="651"/>
        <v>1.1538788171062525E-7</v>
      </c>
      <c r="BP5515" s="122" t="str">
        <f t="shared" si="652"/>
        <v/>
      </c>
    </row>
    <row r="5516" spans="63:68" ht="20.100000000000001" customHeight="1" x14ac:dyDescent="0.25">
      <c r="BK5516" s="130"/>
      <c r="BL5516" s="130">
        <f t="shared" si="653"/>
        <v>31.91039999999753</v>
      </c>
      <c r="BM5516" s="147">
        <f t="shared" si="654"/>
        <v>4.2199058339410763E-5</v>
      </c>
      <c r="BN5516" s="130">
        <f t="shared" si="655"/>
        <v>1.1507691620344935E-7</v>
      </c>
      <c r="BO5516" s="130">
        <f t="shared" si="651"/>
        <v>1.1507691620344935E-7</v>
      </c>
      <c r="BP5516" s="122" t="str">
        <f t="shared" si="652"/>
        <v/>
      </c>
    </row>
    <row r="5517" spans="63:68" ht="20.100000000000001" customHeight="1" x14ac:dyDescent="0.25">
      <c r="BK5517" s="130"/>
      <c r="BL5517" s="130">
        <f t="shared" si="653"/>
        <v>31.916799999997529</v>
      </c>
      <c r="BM5517" s="147">
        <f t="shared" si="654"/>
        <v>4.2083981423207314E-5</v>
      </c>
      <c r="BN5517" s="130">
        <f t="shared" si="655"/>
        <v>1.1476677719651188E-7</v>
      </c>
      <c r="BO5517" s="130">
        <f t="shared" si="651"/>
        <v>1.1476677719651188E-7</v>
      </c>
      <c r="BP5517" s="122" t="str">
        <f t="shared" si="652"/>
        <v/>
      </c>
    </row>
    <row r="5518" spans="63:68" ht="20.100000000000001" customHeight="1" x14ac:dyDescent="0.25">
      <c r="BK5518" s="130"/>
      <c r="BL5518" s="130">
        <f t="shared" si="653"/>
        <v>31.923199999997529</v>
      </c>
      <c r="BM5518" s="147">
        <f t="shared" si="654"/>
        <v>4.1969214646010802E-5</v>
      </c>
      <c r="BN5518" s="130">
        <f t="shared" si="655"/>
        <v>1.144574625289979E-7</v>
      </c>
      <c r="BO5518" s="130">
        <f t="shared" si="651"/>
        <v>1.144574625289979E-7</v>
      </c>
      <c r="BP5518" s="122" t="str">
        <f t="shared" si="652"/>
        <v/>
      </c>
    </row>
    <row r="5519" spans="63:68" ht="20.100000000000001" customHeight="1" x14ac:dyDescent="0.25">
      <c r="BK5519" s="130"/>
      <c r="BL5519" s="130">
        <f t="shared" si="653"/>
        <v>31.929599999997528</v>
      </c>
      <c r="BM5519" s="147">
        <f t="shared" si="654"/>
        <v>4.1854757183481804E-5</v>
      </c>
      <c r="BN5519" s="130">
        <f t="shared" si="655"/>
        <v>1.1414897004592006E-7</v>
      </c>
      <c r="BO5519" s="130">
        <f t="shared" si="651"/>
        <v>1.1414897004592006E-7</v>
      </c>
      <c r="BP5519" s="122" t="str">
        <f t="shared" si="652"/>
        <v/>
      </c>
    </row>
    <row r="5520" spans="63:68" ht="20.100000000000001" customHeight="1" x14ac:dyDescent="0.25">
      <c r="BK5520" s="130"/>
      <c r="BL5520" s="130">
        <f t="shared" si="653"/>
        <v>31.935999999997527</v>
      </c>
      <c r="BM5520" s="147">
        <f t="shared" si="654"/>
        <v>4.1740608213435884E-5</v>
      </c>
      <c r="BN5520" s="130">
        <f t="shared" si="655"/>
        <v>1.1384129759796954E-7</v>
      </c>
      <c r="BO5520" s="130">
        <f t="shared" si="651"/>
        <v>1.1384129759796954E-7</v>
      </c>
      <c r="BP5520" s="122" t="str">
        <f t="shared" si="652"/>
        <v/>
      </c>
    </row>
    <row r="5521" spans="63:68" ht="20.100000000000001" customHeight="1" x14ac:dyDescent="0.25">
      <c r="BK5521" s="130"/>
      <c r="BL5521" s="130">
        <f t="shared" si="653"/>
        <v>31.942399999997527</v>
      </c>
      <c r="BM5521" s="147">
        <f t="shared" si="654"/>
        <v>4.1626766915837914E-5</v>
      </c>
      <c r="BN5521" s="130">
        <f t="shared" si="655"/>
        <v>1.1353444304087226E-7</v>
      </c>
      <c r="BO5521" s="130">
        <f t="shared" si="651"/>
        <v>1.1353444304087226E-7</v>
      </c>
      <c r="BP5521" s="122" t="str">
        <f t="shared" si="652"/>
        <v/>
      </c>
    </row>
    <row r="5522" spans="63:68" ht="20.100000000000001" customHeight="1" x14ac:dyDescent="0.25">
      <c r="BK5522" s="130"/>
      <c r="BL5522" s="130">
        <f t="shared" si="653"/>
        <v>31.948799999997526</v>
      </c>
      <c r="BM5522" s="147">
        <f t="shared" si="654"/>
        <v>4.1513232472797042E-5</v>
      </c>
      <c r="BN5522" s="130">
        <f t="shared" si="655"/>
        <v>1.1322840423635792E-7</v>
      </c>
      <c r="BO5522" s="130">
        <f t="shared" ref="BO5522:BO5530" si="656">IF(BM5522&lt;(1-$BK$534),BN5522,"")</f>
        <v>1.1322840423635792E-7</v>
      </c>
      <c r="BP5522" s="122" t="str">
        <f t="shared" ref="BP5522:BP5530" si="657">IF(BM5522&lt;(1-$BK$540),BN5522,"")</f>
        <v/>
      </c>
    </row>
    <row r="5523" spans="63:68" ht="20.100000000000001" customHeight="1" x14ac:dyDescent="0.25">
      <c r="BK5523" s="130"/>
      <c r="BL5523" s="130">
        <f t="shared" ref="BL5523:BL5530" si="658">BL5522+$BO$526</f>
        <v>31.955199999997525</v>
      </c>
      <c r="BM5523" s="147">
        <f t="shared" ref="BM5523:BM5530" si="659">_xlfn.CHISQ.DIST.RT(BL5523,7)</f>
        <v>4.1400004068560684E-5</v>
      </c>
      <c r="BN5523" s="130">
        <f t="shared" ref="BN5523:BN5530" si="660">BM5523-BM5524</f>
        <v>1.1292317905113E-7</v>
      </c>
      <c r="BO5523" s="130">
        <f t="shared" si="656"/>
        <v>1.1292317905113E-7</v>
      </c>
      <c r="BP5523" s="122" t="str">
        <f t="shared" si="657"/>
        <v/>
      </c>
    </row>
    <row r="5524" spans="63:68" ht="20.100000000000001" customHeight="1" x14ac:dyDescent="0.25">
      <c r="BK5524" s="130"/>
      <c r="BL5524" s="130">
        <f t="shared" si="658"/>
        <v>31.961599999997524</v>
      </c>
      <c r="BM5524" s="147">
        <f t="shared" si="659"/>
        <v>4.1287080889509554E-5</v>
      </c>
      <c r="BN5524" s="130">
        <f t="shared" si="660"/>
        <v>1.1261876535792286E-7</v>
      </c>
      <c r="BO5524" s="130">
        <f t="shared" si="656"/>
        <v>1.1261876535792286E-7</v>
      </c>
      <c r="BP5524" s="122" t="str">
        <f t="shared" si="657"/>
        <v/>
      </c>
    </row>
    <row r="5525" spans="63:68" ht="20.100000000000001" customHeight="1" x14ac:dyDescent="0.25">
      <c r="BK5525" s="130"/>
      <c r="BL5525" s="130">
        <f t="shared" si="658"/>
        <v>31.967999999997524</v>
      </c>
      <c r="BM5525" s="147">
        <f t="shared" si="659"/>
        <v>4.1174462124151631E-5</v>
      </c>
      <c r="BN5525" s="130">
        <f t="shared" si="660"/>
        <v>1.1231516103429553E-7</v>
      </c>
      <c r="BO5525" s="130">
        <f t="shared" si="656"/>
        <v>1.1231516103429553E-7</v>
      </c>
      <c r="BP5525" s="122" t="str">
        <f t="shared" si="657"/>
        <v/>
      </c>
    </row>
    <row r="5526" spans="63:68" ht="20.100000000000001" customHeight="1" x14ac:dyDescent="0.25">
      <c r="BK5526" s="130"/>
      <c r="BL5526" s="130">
        <f t="shared" si="658"/>
        <v>31.974399999997523</v>
      </c>
      <c r="BM5526" s="147">
        <f t="shared" si="659"/>
        <v>4.1062146963117336E-5</v>
      </c>
      <c r="BN5526" s="130">
        <f t="shared" si="660"/>
        <v>1.1201236396370242E-7</v>
      </c>
      <c r="BO5526" s="130">
        <f t="shared" si="656"/>
        <v>1.1201236396370242E-7</v>
      </c>
      <c r="BP5526" s="122" t="str">
        <f t="shared" si="657"/>
        <v/>
      </c>
    </row>
    <row r="5527" spans="63:68" ht="20.100000000000001" customHeight="1" x14ac:dyDescent="0.25">
      <c r="BK5527" s="130"/>
      <c r="BL5527" s="130">
        <f t="shared" si="658"/>
        <v>31.980799999997522</v>
      </c>
      <c r="BM5527" s="147">
        <f t="shared" si="659"/>
        <v>4.0950134599153633E-5</v>
      </c>
      <c r="BN5527" s="130">
        <f t="shared" si="660"/>
        <v>1.1171037203514092E-7</v>
      </c>
      <c r="BO5527" s="130">
        <f t="shared" si="656"/>
        <v>1.1171037203514092E-7</v>
      </c>
      <c r="BP5527" s="122" t="str">
        <f t="shared" si="657"/>
        <v/>
      </c>
    </row>
    <row r="5528" spans="63:68" ht="20.100000000000001" customHeight="1" x14ac:dyDescent="0.25">
      <c r="BK5528" s="130"/>
      <c r="BL5528" s="130">
        <f t="shared" si="658"/>
        <v>31.987199999997522</v>
      </c>
      <c r="BM5528" s="147">
        <f t="shared" si="659"/>
        <v>4.0838424227118492E-5</v>
      </c>
      <c r="BN5528" s="130">
        <f t="shared" si="660"/>
        <v>1.1140918314222982E-7</v>
      </c>
      <c r="BO5528" s="130">
        <f t="shared" si="656"/>
        <v>1.1140918314222982E-7</v>
      </c>
      <c r="BP5528" s="122" t="str">
        <f t="shared" si="657"/>
        <v/>
      </c>
    </row>
    <row r="5529" spans="63:68" ht="20.100000000000001" customHeight="1" x14ac:dyDescent="0.25">
      <c r="BK5529" s="130"/>
      <c r="BL5529" s="130">
        <f t="shared" si="658"/>
        <v>31.993599999997521</v>
      </c>
      <c r="BM5529" s="147">
        <f t="shared" si="659"/>
        <v>4.0727015043976263E-5</v>
      </c>
      <c r="BN5529" s="130">
        <f t="shared" si="660"/>
        <v>1.1110879518497115E-7</v>
      </c>
      <c r="BO5529" s="130">
        <f t="shared" si="656"/>
        <v>1.1110879518497115E-7</v>
      </c>
      <c r="BP5529" s="122" t="str">
        <f t="shared" si="657"/>
        <v/>
      </c>
    </row>
    <row r="5530" spans="63:68" ht="20.100000000000001" customHeight="1" x14ac:dyDescent="0.25">
      <c r="BK5530" s="130"/>
      <c r="BL5530" s="130">
        <f t="shared" si="658"/>
        <v>31.99999999999752</v>
      </c>
      <c r="BM5530" s="147">
        <f t="shared" si="659"/>
        <v>4.0615906248791291E-5</v>
      </c>
      <c r="BN5530" s="130">
        <f t="shared" si="660"/>
        <v>0</v>
      </c>
      <c r="BO5530" s="130">
        <f t="shared" si="656"/>
        <v>0</v>
      </c>
      <c r="BP5530" s="122" t="str">
        <f t="shared" si="657"/>
        <v/>
      </c>
    </row>
    <row r="5531" spans="63:68" ht="20.100000000000001" customHeight="1" x14ac:dyDescent="0.25">
      <c r="BK5531" s="130"/>
      <c r="BL5531" s="130"/>
      <c r="BM5531" s="130">
        <f>BM5530</f>
        <v>4.0615906248791291E-5</v>
      </c>
      <c r="BN5531" s="130"/>
      <c r="BO5531" s="130"/>
      <c r="BP5531" s="122"/>
    </row>
  </sheetData>
  <autoFilter ref="A10:E22" xr:uid="{18CA3339-6272-475F-A9BE-AC367CACDF3B}"/>
  <mergeCells count="216">
    <mergeCell ref="A536:I536"/>
    <mergeCell ref="A537:I537"/>
    <mergeCell ref="D90:I90"/>
    <mergeCell ref="D91:E91"/>
    <mergeCell ref="D92:E93"/>
    <mergeCell ref="D94:E96"/>
    <mergeCell ref="D97:E101"/>
    <mergeCell ref="D102:E113"/>
    <mergeCell ref="D114:E118"/>
    <mergeCell ref="D119:E123"/>
    <mergeCell ref="F91:G91"/>
    <mergeCell ref="H91:I91"/>
    <mergeCell ref="F92:G93"/>
    <mergeCell ref="H92:I93"/>
    <mergeCell ref="F94:G96"/>
    <mergeCell ref="H94:I96"/>
    <mergeCell ref="F97:G101"/>
    <mergeCell ref="H97:I101"/>
    <mergeCell ref="F102:G113"/>
    <mergeCell ref="H102:I113"/>
    <mergeCell ref="F114:G118"/>
    <mergeCell ref="H114:I118"/>
    <mergeCell ref="F119:G123"/>
    <mergeCell ref="H119:I123"/>
    <mergeCell ref="A526:I526"/>
    <mergeCell ref="A528:I528"/>
    <mergeCell ref="A529:I529"/>
    <mergeCell ref="A530:I530"/>
    <mergeCell ref="A531:I531"/>
    <mergeCell ref="A532:I532"/>
    <mergeCell ref="A533:I533"/>
    <mergeCell ref="A534:I534"/>
    <mergeCell ref="A535:I535"/>
    <mergeCell ref="A527:I527"/>
    <mergeCell ref="V17:W17"/>
    <mergeCell ref="A49:I50"/>
    <mergeCell ref="A38:I40"/>
    <mergeCell ref="D453:E453"/>
    <mergeCell ref="A444:F444"/>
    <mergeCell ref="A470:B471"/>
    <mergeCell ref="C470:E470"/>
    <mergeCell ref="C94:C96"/>
    <mergeCell ref="A318:F322"/>
    <mergeCell ref="A373:F373"/>
    <mergeCell ref="A270:F270"/>
    <mergeCell ref="A243:F247"/>
    <mergeCell ref="A42:F42"/>
    <mergeCell ref="D54:E54"/>
    <mergeCell ref="D138:E138"/>
    <mergeCell ref="A86:F86"/>
    <mergeCell ref="A128:F129"/>
    <mergeCell ref="D132:E132"/>
    <mergeCell ref="D135:E135"/>
    <mergeCell ref="D136:E136"/>
    <mergeCell ref="A310:I310"/>
    <mergeCell ref="A311:I311"/>
    <mergeCell ref="C92:C93"/>
    <mergeCell ref="A88:F88"/>
    <mergeCell ref="C522:E522"/>
    <mergeCell ref="C499:D499"/>
    <mergeCell ref="C518:E518"/>
    <mergeCell ref="C519:E519"/>
    <mergeCell ref="A403:F405"/>
    <mergeCell ref="A515:F516"/>
    <mergeCell ref="A513:F513"/>
    <mergeCell ref="A458:F458"/>
    <mergeCell ref="A411:F411"/>
    <mergeCell ref="B465:C465"/>
    <mergeCell ref="A436:F436"/>
    <mergeCell ref="C501:D501"/>
    <mergeCell ref="A494:A495"/>
    <mergeCell ref="C494:C495"/>
    <mergeCell ref="D494:D495"/>
    <mergeCell ref="B494:B495"/>
    <mergeCell ref="A487:I488"/>
    <mergeCell ref="A489:I492"/>
    <mergeCell ref="G518:H518"/>
    <mergeCell ref="D451:E451"/>
    <mergeCell ref="D456:E456"/>
    <mergeCell ref="B90:B91"/>
    <mergeCell ref="AZ520:BE520"/>
    <mergeCell ref="C119:C123"/>
    <mergeCell ref="B114:B118"/>
    <mergeCell ref="B119:B123"/>
    <mergeCell ref="B92:B93"/>
    <mergeCell ref="B94:B96"/>
    <mergeCell ref="C114:C118"/>
    <mergeCell ref="B102:B113"/>
    <mergeCell ref="C102:C113"/>
    <mergeCell ref="Z520:AE520"/>
    <mergeCell ref="AM520:AR520"/>
    <mergeCell ref="B97:B101"/>
    <mergeCell ref="C97:C101"/>
    <mergeCell ref="A151:F151"/>
    <mergeCell ref="C503:D503"/>
    <mergeCell ref="A468:F468"/>
    <mergeCell ref="A473:B474"/>
    <mergeCell ref="C473:C474"/>
    <mergeCell ref="D473:D474"/>
    <mergeCell ref="E473:E474"/>
    <mergeCell ref="C520:E520"/>
    <mergeCell ref="A273:F273"/>
    <mergeCell ref="A378:F381"/>
    <mergeCell ref="A316:F316"/>
    <mergeCell ref="A130:F130"/>
    <mergeCell ref="A376:F376"/>
    <mergeCell ref="A346:F346"/>
    <mergeCell ref="A351:F352"/>
    <mergeCell ref="A169:B169"/>
    <mergeCell ref="D139:E139"/>
    <mergeCell ref="A234:C234"/>
    <mergeCell ref="A216:C216"/>
    <mergeCell ref="A198:C198"/>
    <mergeCell ref="A275:A276"/>
    <mergeCell ref="B275:B276"/>
    <mergeCell ref="C275:C276"/>
    <mergeCell ref="D275:D276"/>
    <mergeCell ref="E275:E276"/>
    <mergeCell ref="F275:F276"/>
    <mergeCell ref="D137:E137"/>
    <mergeCell ref="A312:I312"/>
    <mergeCell ref="A313:I313"/>
    <mergeCell ref="E175:F175"/>
    <mergeCell ref="E176:F176"/>
    <mergeCell ref="E177:F177"/>
    <mergeCell ref="E178:F178"/>
    <mergeCell ref="E179:F179"/>
    <mergeCell ref="A126:F126"/>
    <mergeCell ref="A149:F149"/>
    <mergeCell ref="A349:F349"/>
    <mergeCell ref="A240:F240"/>
    <mergeCell ref="A237:F237"/>
    <mergeCell ref="D455:E455"/>
    <mergeCell ref="L16:L17"/>
    <mergeCell ref="M16:M17"/>
    <mergeCell ref="A81:F81"/>
    <mergeCell ref="D160:E160"/>
    <mergeCell ref="C90:C91"/>
    <mergeCell ref="A90:A123"/>
    <mergeCell ref="A410:F410"/>
    <mergeCell ref="A412:F412"/>
    <mergeCell ref="A182:F182"/>
    <mergeCell ref="A408:F408"/>
    <mergeCell ref="A242:F242"/>
    <mergeCell ref="J191:K191"/>
    <mergeCell ref="J192:K192"/>
    <mergeCell ref="J193:K193"/>
    <mergeCell ref="J194:K194"/>
    <mergeCell ref="J195:K195"/>
    <mergeCell ref="D133:E133"/>
    <mergeCell ref="K33:M34"/>
    <mergeCell ref="N16:O17"/>
    <mergeCell ref="N22:O22"/>
    <mergeCell ref="N28:O28"/>
    <mergeCell ref="D55:E55"/>
    <mergeCell ref="D61:E61"/>
    <mergeCell ref="J73:L73"/>
    <mergeCell ref="A65:F65"/>
    <mergeCell ref="B79:F79"/>
    <mergeCell ref="J74:L74"/>
    <mergeCell ref="J67:L67"/>
    <mergeCell ref="B72:C72"/>
    <mergeCell ref="N33:N34"/>
    <mergeCell ref="O33:O34"/>
    <mergeCell ref="A52:F52"/>
    <mergeCell ref="J76:L76"/>
    <mergeCell ref="N25:O25"/>
    <mergeCell ref="A32:F32"/>
    <mergeCell ref="R24:S24"/>
    <mergeCell ref="R25:S25"/>
    <mergeCell ref="N26:O26"/>
    <mergeCell ref="R26:S26"/>
    <mergeCell ref="N27:O27"/>
    <mergeCell ref="R27:S27"/>
    <mergeCell ref="J75:L75"/>
    <mergeCell ref="P16:P17"/>
    <mergeCell ref="Q16:Q17"/>
    <mergeCell ref="R16:S17"/>
    <mergeCell ref="N18:O18"/>
    <mergeCell ref="R18:S18"/>
    <mergeCell ref="N19:O19"/>
    <mergeCell ref="R19:S19"/>
    <mergeCell ref="R20:S20"/>
    <mergeCell ref="N21:O21"/>
    <mergeCell ref="R21:S21"/>
    <mergeCell ref="K16:K17"/>
    <mergeCell ref="K41:M42"/>
    <mergeCell ref="N41:N42"/>
    <mergeCell ref="O41:O42"/>
    <mergeCell ref="K35:M36"/>
    <mergeCell ref="N35:N36"/>
    <mergeCell ref="K32:M32"/>
    <mergeCell ref="J196:K196"/>
    <mergeCell ref="K14:S14"/>
    <mergeCell ref="J185:K185"/>
    <mergeCell ref="J186:K186"/>
    <mergeCell ref="J187:K187"/>
    <mergeCell ref="J188:K188"/>
    <mergeCell ref="J189:K189"/>
    <mergeCell ref="J190:K190"/>
    <mergeCell ref="O35:O36"/>
    <mergeCell ref="K37:M38"/>
    <mergeCell ref="N37:N38"/>
    <mergeCell ref="O37:O38"/>
    <mergeCell ref="K39:M40"/>
    <mergeCell ref="N39:N40"/>
    <mergeCell ref="O39:O40"/>
    <mergeCell ref="K31:O31"/>
    <mergeCell ref="R28:S28"/>
    <mergeCell ref="N29:O29"/>
    <mergeCell ref="R29:S29"/>
    <mergeCell ref="N20:O20"/>
    <mergeCell ref="R22:S22"/>
    <mergeCell ref="N23:O23"/>
    <mergeCell ref="R23:S23"/>
    <mergeCell ref="N24:O24"/>
  </mergeCells>
  <conditionalFormatting sqref="C441:E441 D465:J465">
    <cfRule type="containsText" dxfId="17" priority="31" operator="containsText" text="Inadmissível">
      <formula>NOT(ISERROR(SEARCH("Inadmissível",C441)))</formula>
    </cfRule>
  </conditionalFormatting>
  <conditionalFormatting sqref="E142">
    <cfRule type="containsText" dxfId="16" priority="5" operator="containsText" text="Não se pode rejeitar a hipótese nula">
      <formula>NOT(ISERROR(SEARCH("Não se pode rejeitar a hipótese nula",E142)))</formula>
    </cfRule>
  </conditionalFormatting>
  <conditionalFormatting sqref="F73:I76">
    <cfRule type="cellIs" dxfId="15" priority="52" operator="greaterThan">
      <formula>0.3</formula>
    </cfRule>
  </conditionalFormatting>
  <conditionalFormatting sqref="F520:I520 J522">
    <cfRule type="cellIs" dxfId="14" priority="39" operator="greaterThan">
      <formula>0.01</formula>
    </cfRule>
  </conditionalFormatting>
  <conditionalFormatting sqref="F133:J133">
    <cfRule type="cellIs" dxfId="13" priority="23" operator="greaterThan">
      <formula>0.3</formula>
    </cfRule>
  </conditionalFormatting>
  <conditionalFormatting sqref="G518">
    <cfRule type="containsText" dxfId="12" priority="32" operator="containsText" text="Reduzir o número de casas decimais">
      <formula>NOT(ISERROR(SEARCH("Reduzir o número de casas decimais",G518)))</formula>
    </cfRule>
  </conditionalFormatting>
  <conditionalFormatting sqref="J185:J196 A273:J273">
    <cfRule type="containsText" dxfId="11" priority="27" operator="containsText" text="Ponto atípico">
      <formula>NOT(ISERROR(SEARCH("Ponto atípico",A185)))</formula>
    </cfRule>
  </conditionalFormatting>
  <conditionalFormatting sqref="J185:J196">
    <cfRule type="containsText" dxfId="10" priority="24" operator="containsText" text="Outlier">
      <formula>NOT(ISERROR(SEARCH("Outlier",J185)))</formula>
    </cfRule>
  </conditionalFormatting>
  <conditionalFormatting sqref="K287:K288 K290 K294 K296:K298 M387:M392">
    <cfRule type="containsText" dxfId="9" priority="25" operator="containsText" text="Ponto influenciante">
      <formula>NOT(ISERROR(SEARCH("Ponto influenciante",K287)))</formula>
    </cfRule>
  </conditionalFormatting>
  <conditionalFormatting sqref="L18:L29">
    <cfRule type="cellIs" dxfId="8" priority="4" operator="notBetween">
      <formula>-2</formula>
      <formula>2</formula>
    </cfRule>
  </conditionalFormatting>
  <conditionalFormatting sqref="M18:M29">
    <cfRule type="cellIs" dxfId="7" priority="2" operator="greaterThan">
      <formula>1</formula>
    </cfRule>
  </conditionalFormatting>
  <conditionalFormatting sqref="N18:N29">
    <cfRule type="containsText" dxfId="6" priority="22" operator="containsText" text="Esse é o elemento com maior influência sobre os resultados da regressão">
      <formula>NOT(ISERROR(SEARCH("Esse é o elemento com maior influência sobre os resultados da regressão",N18)))</formula>
    </cfRule>
  </conditionalFormatting>
  <conditionalFormatting sqref="N33 F67:I67 F133:I133">
    <cfRule type="cellIs" dxfId="5" priority="42" operator="greaterThan">
      <formula>0.05</formula>
    </cfRule>
  </conditionalFormatting>
  <conditionalFormatting sqref="N41:N42 E480">
    <cfRule type="cellIs" dxfId="4" priority="1" operator="greaterThan">
      <formula>0.5</formula>
    </cfRule>
  </conditionalFormatting>
  <conditionalFormatting sqref="Q18:Q29">
    <cfRule type="cellIs" dxfId="3" priority="6" operator="lessThan">
      <formula>0.1</formula>
    </cfRule>
  </conditionalFormatting>
  <conditionalFormatting sqref="R18:R29">
    <cfRule type="containsText" dxfId="2" priority="7" operator="containsText" text="Rejeitado a um nível de significância de 10% (dez por cento)">
      <formula>NOT(ISERROR(SEARCH("Rejeitado a um nível de significância de 10% (dez por cento)",R18)))</formula>
    </cfRule>
  </conditionalFormatting>
  <dataValidations count="2">
    <dataValidation type="list" allowBlank="1" showInputMessage="1" showErrorMessage="1" sqref="B11:B22" xr:uid="{DEF54417-4FAE-426E-8DE2-4ECAB36ACA00}">
      <formula1>$U$18:$U$24</formula1>
    </dataValidation>
    <dataValidation type="list" allowBlank="1" showInputMessage="1" showErrorMessage="1" sqref="G11:G22" xr:uid="{A93E1E51-1079-4DC2-9CFD-61895A2356B0}">
      <formula1>$V$19:$V$20</formula1>
    </dataValidation>
  </dataValidations>
  <pageMargins left="0.511811024" right="0.511811024" top="0.78740157499999996" bottom="0.78740157499999996" header="0.31496062000000002" footer="0.31496062000000002"/>
  <pageSetup paperSize="9" scale="57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219B-8869-4031-8481-0C02BC942FDE}">
  <sheetPr codeName="Planilha2"/>
  <dimension ref="A1:AQ144"/>
  <sheetViews>
    <sheetView workbookViewId="0">
      <selection sqref="A1:AL1"/>
    </sheetView>
  </sheetViews>
  <sheetFormatPr defaultColWidth="3.625" defaultRowHeight="20.100000000000001" customHeight="1" x14ac:dyDescent="0.25"/>
  <cols>
    <col min="42" max="43" width="3.625" style="53"/>
    <col min="44" max="16384" width="3.625" style="95"/>
  </cols>
  <sheetData>
    <row r="1" spans="1:38" s="53" customFormat="1" ht="20.100000000000001" customHeight="1" x14ac:dyDescent="0.25">
      <c r="A1" s="236" t="s">
        <v>331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</row>
    <row r="2" spans="1:38" s="53" customFormat="1" ht="20.100000000000001" customHeight="1" x14ac:dyDescent="0.25">
      <c r="A2" s="236" t="s">
        <v>332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</row>
    <row r="3" spans="1:38" s="53" customFormat="1" ht="20.100000000000001" customHeight="1" x14ac:dyDescent="0.25">
      <c r="A3" s="54"/>
      <c r="B3" s="54"/>
      <c r="C3" s="54"/>
      <c r="D3" s="54"/>
      <c r="E3" s="52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s="53" customFormat="1" ht="20.100000000000001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s="53" customFormat="1" ht="20.100000000000001" customHeight="1" x14ac:dyDescent="0.25">
      <c r="A5" s="236" t="s">
        <v>167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</row>
    <row r="6" spans="1:38" s="53" customFormat="1" ht="20.100000000000001" customHeight="1" x14ac:dyDescent="0.25"/>
    <row r="7" spans="1:38" s="53" customFormat="1" ht="20.100000000000001" customHeight="1" thickBo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 s="53" customFormat="1" ht="20.100000000000001" customHeight="1" x14ac:dyDescent="0.25">
      <c r="A8" s="217" t="s">
        <v>168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9"/>
    </row>
    <row r="9" spans="1:38" s="53" customFormat="1" ht="20.100000000000001" customHeight="1" x14ac:dyDescent="0.25">
      <c r="A9" s="56"/>
      <c r="B9"/>
      <c r="C9"/>
      <c r="D9"/>
      <c r="E9"/>
      <c r="F9"/>
      <c r="G9"/>
      <c r="H9"/>
      <c r="I9"/>
      <c r="J9"/>
      <c r="K9" s="5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8"/>
    </row>
    <row r="10" spans="1:38" s="53" customFormat="1" ht="20.100000000000001" customHeight="1" x14ac:dyDescent="0.25">
      <c r="A10" s="56"/>
      <c r="B10" s="235" t="s">
        <v>169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58"/>
    </row>
    <row r="11" spans="1:38" s="53" customFormat="1" ht="20.100000000000001" customHeight="1" x14ac:dyDescent="0.25">
      <c r="A11" s="56"/>
      <c r="B11" s="237" t="s">
        <v>170</v>
      </c>
      <c r="C11" s="238"/>
      <c r="D11" s="238"/>
      <c r="E11" s="238"/>
      <c r="F11" s="238"/>
      <c r="G11" s="238"/>
      <c r="H11" s="238"/>
      <c r="I11" s="238"/>
      <c r="J11" s="238"/>
      <c r="K11" s="239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58"/>
    </row>
    <row r="12" spans="1:38" s="53" customFormat="1" ht="20.100000000000001" customHeight="1" x14ac:dyDescent="0.25">
      <c r="A12" s="56"/>
      <c r="B12" s="237" t="s">
        <v>171</v>
      </c>
      <c r="C12" s="238"/>
      <c r="D12" s="238"/>
      <c r="E12" s="238"/>
      <c r="F12" s="238"/>
      <c r="G12" s="238"/>
      <c r="H12" s="238"/>
      <c r="I12" s="238"/>
      <c r="J12" s="238"/>
      <c r="K12" s="239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58"/>
    </row>
    <row r="13" spans="1:38" s="53" customFormat="1" ht="20.100000000000001" customHeight="1" x14ac:dyDescent="0.25">
      <c r="A13" s="56"/>
      <c r="B13" s="237" t="s">
        <v>172</v>
      </c>
      <c r="C13" s="238"/>
      <c r="D13" s="238"/>
      <c r="E13" s="238"/>
      <c r="F13" s="238"/>
      <c r="G13" s="238"/>
      <c r="H13" s="238"/>
      <c r="I13" s="238"/>
      <c r="J13" s="238"/>
      <c r="K13" s="239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58"/>
    </row>
    <row r="14" spans="1:38" s="53" customFormat="1" ht="20.100000000000001" customHeight="1" x14ac:dyDescent="0.25">
      <c r="A14" s="56"/>
      <c r="B14" s="237" t="s">
        <v>173</v>
      </c>
      <c r="C14" s="238"/>
      <c r="D14" s="238"/>
      <c r="E14" s="238"/>
      <c r="F14" s="238"/>
      <c r="G14" s="238"/>
      <c r="H14" s="238"/>
      <c r="I14" s="238"/>
      <c r="J14" s="238"/>
      <c r="K14" s="239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58"/>
    </row>
    <row r="15" spans="1:38" s="53" customFormat="1" ht="20.100000000000001" customHeight="1" x14ac:dyDescent="0.25">
      <c r="A15" s="56"/>
      <c r="B15" s="237" t="s">
        <v>174</v>
      </c>
      <c r="C15" s="238"/>
      <c r="D15" s="238"/>
      <c r="E15" s="238"/>
      <c r="F15" s="238"/>
      <c r="G15" s="238"/>
      <c r="H15" s="238"/>
      <c r="I15" s="238"/>
      <c r="J15" s="238"/>
      <c r="K15" s="239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58"/>
    </row>
    <row r="16" spans="1:38" s="53" customFormat="1" ht="20.100000000000001" customHeight="1" x14ac:dyDescent="0.25">
      <c r="A16" s="56"/>
      <c r="B16" s="240" t="s">
        <v>333</v>
      </c>
      <c r="C16" s="241"/>
      <c r="D16" s="241"/>
      <c r="E16" s="241"/>
      <c r="F16" s="241"/>
      <c r="G16" s="241"/>
      <c r="H16" s="241"/>
      <c r="I16" s="241"/>
      <c r="J16" s="241"/>
      <c r="K16" s="242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58"/>
    </row>
    <row r="17" spans="1:38" s="53" customFormat="1" ht="20.100000000000001" customHeight="1" x14ac:dyDescent="0.25">
      <c r="A17" s="56"/>
      <c r="B17" s="240" t="s">
        <v>175</v>
      </c>
      <c r="C17" s="241"/>
      <c r="D17" s="241"/>
      <c r="E17" s="241"/>
      <c r="F17" s="241"/>
      <c r="G17" s="241"/>
      <c r="H17" s="241"/>
      <c r="I17" s="241"/>
      <c r="J17" s="241"/>
      <c r="K17" s="242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58"/>
    </row>
    <row r="18" spans="1:38" s="53" customFormat="1" ht="20.100000000000001" customHeight="1" x14ac:dyDescent="0.25">
      <c r="A18" s="56"/>
      <c r="B18" s="240" t="s">
        <v>176</v>
      </c>
      <c r="C18" s="241"/>
      <c r="D18" s="241"/>
      <c r="E18" s="241"/>
      <c r="F18" s="241"/>
      <c r="G18" s="241"/>
      <c r="H18" s="241"/>
      <c r="I18" s="241"/>
      <c r="J18" s="241"/>
      <c r="K18" s="242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58"/>
    </row>
    <row r="19" spans="1:38" s="53" customFormat="1" ht="20.100000000000001" customHeight="1" thickBot="1" x14ac:dyDescent="0.3">
      <c r="A19" s="60"/>
      <c r="B19" s="55"/>
      <c r="C19" s="55"/>
      <c r="D19" s="55"/>
      <c r="E19" s="55"/>
      <c r="F19" s="55"/>
      <c r="G19" s="55"/>
      <c r="H19" s="55"/>
      <c r="I19" s="55"/>
      <c r="J19" s="55"/>
      <c r="K19" s="61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62"/>
    </row>
    <row r="20" spans="1:38" s="53" customFormat="1" ht="20.100000000000001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</row>
    <row r="21" spans="1:38" s="53" customFormat="1" ht="20.100000000000001" customHeight="1" x14ac:dyDescent="0.25">
      <c r="A21" s="217" t="s">
        <v>177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9"/>
    </row>
    <row r="22" spans="1:38" s="53" customFormat="1" ht="20.100000000000001" customHeight="1" x14ac:dyDescent="0.25">
      <c r="A22" s="56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8"/>
    </row>
    <row r="23" spans="1:38" s="53" customFormat="1" ht="20.100000000000001" customHeight="1" x14ac:dyDescent="0.25">
      <c r="A23" s="56"/>
      <c r="B23" s="231" t="s">
        <v>178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58"/>
    </row>
    <row r="24" spans="1:38" s="53" customFormat="1" ht="20.100000000000001" customHeight="1" x14ac:dyDescent="0.25">
      <c r="A24" s="56"/>
      <c r="B24" s="231" t="s">
        <v>179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58"/>
    </row>
    <row r="25" spans="1:38" s="53" customFormat="1" ht="20.100000000000001" customHeight="1" x14ac:dyDescent="0.25">
      <c r="A25" s="56"/>
      <c r="B25" s="231" t="s">
        <v>180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58"/>
    </row>
    <row r="26" spans="1:38" s="53" customFormat="1" ht="20.100000000000001" customHeight="1" thickBot="1" x14ac:dyDescent="0.3">
      <c r="A26" s="60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62"/>
    </row>
    <row r="27" spans="1:38" s="53" customFormat="1" ht="20.100000000000001" customHeight="1" x14ac:dyDescent="0.25">
      <c r="A27" s="232" t="s">
        <v>181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233"/>
    </row>
    <row r="28" spans="1:38" s="53" customFormat="1" ht="20.100000000000001" customHeight="1" x14ac:dyDescent="0.25">
      <c r="A28" s="56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8"/>
    </row>
    <row r="29" spans="1:38" s="53" customFormat="1" ht="20.100000000000001" customHeight="1" x14ac:dyDescent="0.25">
      <c r="A29" s="56"/>
      <c r="B29" s="224" t="s">
        <v>182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/>
      <c r="P29"/>
      <c r="Q29"/>
      <c r="R29"/>
      <c r="S29"/>
      <c r="T29"/>
      <c r="U29"/>
      <c r="V29" s="234" t="s">
        <v>183</v>
      </c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65"/>
    </row>
    <row r="30" spans="1:38" s="53" customFormat="1" ht="20.100000000000001" customHeight="1" x14ac:dyDescent="0.25">
      <c r="A30" s="56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8"/>
    </row>
    <row r="31" spans="1:38" s="53" customFormat="1" ht="20.100000000000001" customHeight="1" x14ac:dyDescent="0.25">
      <c r="A31" s="56"/>
      <c r="B31" s="59"/>
      <c r="C31" s="66" t="s">
        <v>184</v>
      </c>
      <c r="D31"/>
      <c r="E31"/>
      <c r="L31" s="59"/>
      <c r="M31" s="66" t="s">
        <v>185</v>
      </c>
      <c r="N31"/>
      <c r="O31"/>
      <c r="P31"/>
      <c r="Q31"/>
      <c r="R31"/>
      <c r="S31"/>
      <c r="T31"/>
      <c r="U31"/>
      <c r="V31" s="59"/>
      <c r="W31" s="67" t="s">
        <v>186</v>
      </c>
      <c r="X31" s="66"/>
      <c r="Y31" s="66"/>
      <c r="Z31" s="66"/>
      <c r="AA31" s="66"/>
      <c r="AB31" s="66"/>
      <c r="AC31" s="66"/>
      <c r="AD31" s="66"/>
      <c r="AE31" s="59"/>
      <c r="AF31" s="67" t="s">
        <v>187</v>
      </c>
      <c r="AH31"/>
      <c r="AI31"/>
      <c r="AJ31" s="66"/>
      <c r="AK31" s="66"/>
      <c r="AL31" s="68"/>
    </row>
    <row r="32" spans="1:38" s="53" customFormat="1" ht="20.100000000000001" customHeight="1" x14ac:dyDescent="0.25">
      <c r="A32"/>
      <c r="B32"/>
      <c r="C32"/>
      <c r="D32"/>
      <c r="E32"/>
      <c r="L32"/>
      <c r="M32" s="66"/>
      <c r="N32"/>
      <c r="O32"/>
      <c r="P32"/>
      <c r="Q32"/>
      <c r="R32"/>
      <c r="S32"/>
      <c r="T32"/>
      <c r="U32"/>
      <c r="V32"/>
      <c r="W32"/>
      <c r="X32" s="66"/>
      <c r="Y32" s="66"/>
      <c r="Z32" s="66"/>
      <c r="AA32" s="66"/>
      <c r="AB32" s="66"/>
      <c r="AC32" s="66"/>
      <c r="AD32" s="66"/>
      <c r="AE32"/>
      <c r="AF32"/>
      <c r="AH32"/>
      <c r="AI32"/>
      <c r="AJ32" s="66"/>
      <c r="AK32" s="66"/>
      <c r="AL32" s="68"/>
    </row>
    <row r="33" spans="1:38" s="53" customFormat="1" ht="20.100000000000001" customHeight="1" x14ac:dyDescent="0.25">
      <c r="A33" s="56"/>
      <c r="B33" s="59"/>
      <c r="C33" s="66" t="s">
        <v>188</v>
      </c>
      <c r="D33"/>
      <c r="E33"/>
      <c r="L33" s="59"/>
      <c r="M33" s="66" t="s">
        <v>189</v>
      </c>
      <c r="N33"/>
      <c r="O33"/>
      <c r="P33"/>
      <c r="Q33"/>
      <c r="R33"/>
      <c r="S33"/>
      <c r="T33"/>
      <c r="U33"/>
      <c r="V33" s="59"/>
      <c r="W33" s="67" t="s">
        <v>190</v>
      </c>
      <c r="X33" s="66"/>
      <c r="Y33" s="66"/>
      <c r="Z33" s="66"/>
      <c r="AA33" s="66"/>
      <c r="AB33" s="66"/>
      <c r="AC33" s="66"/>
      <c r="AD33" s="66"/>
      <c r="AE33" s="59"/>
      <c r="AF33" s="67" t="s">
        <v>191</v>
      </c>
      <c r="AG33" s="66"/>
      <c r="AH33" s="66"/>
      <c r="AI33" s="66"/>
      <c r="AJ33" s="66"/>
      <c r="AK33" s="66"/>
      <c r="AL33" s="58"/>
    </row>
    <row r="34" spans="1:38" s="53" customFormat="1" ht="20.100000000000001" customHeight="1" x14ac:dyDescent="0.25">
      <c r="A34" s="56"/>
      <c r="C34" s="66"/>
      <c r="D34"/>
      <c r="E34"/>
      <c r="K34" s="66"/>
      <c r="L34"/>
      <c r="M34"/>
      <c r="N34"/>
      <c r="O34"/>
      <c r="P34"/>
      <c r="Q34"/>
      <c r="R34"/>
      <c r="S34"/>
      <c r="T34"/>
      <c r="U34"/>
      <c r="V34"/>
      <c r="W34"/>
      <c r="X34" s="66"/>
      <c r="Y34" s="66"/>
      <c r="Z34" s="66"/>
      <c r="AA34" s="66"/>
      <c r="AB34" s="66"/>
      <c r="AC34" s="66"/>
      <c r="AD34" s="66"/>
      <c r="AF34" s="66"/>
      <c r="AG34" s="66"/>
      <c r="AH34" s="66"/>
      <c r="AI34" s="66"/>
      <c r="AJ34" s="66"/>
      <c r="AK34" s="66"/>
      <c r="AL34" s="58"/>
    </row>
    <row r="35" spans="1:38" s="53" customFormat="1" ht="20.100000000000001" customHeight="1" x14ac:dyDescent="0.25">
      <c r="A35" s="56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9"/>
      <c r="W35" s="67" t="s">
        <v>192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8"/>
    </row>
    <row r="36" spans="1:38" s="53" customFormat="1" ht="20.100000000000001" customHeight="1" x14ac:dyDescent="0.25">
      <c r="A36" s="56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6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8"/>
    </row>
    <row r="37" spans="1:38" s="53" customFormat="1" ht="20.100000000000001" customHeight="1" x14ac:dyDescent="0.25">
      <c r="A37" s="56"/>
      <c r="B37" s="245" t="s">
        <v>193</v>
      </c>
      <c r="C37" s="246"/>
      <c r="D37" s="246"/>
      <c r="E37" s="246"/>
      <c r="F37" s="246"/>
      <c r="G37" s="246"/>
      <c r="H37" s="247"/>
      <c r="L37" s="59"/>
      <c r="M37" s="66" t="s">
        <v>194</v>
      </c>
      <c r="O37"/>
      <c r="P37"/>
      <c r="Q37"/>
      <c r="R37"/>
      <c r="S37"/>
      <c r="T37"/>
      <c r="U37"/>
      <c r="V37" s="59"/>
      <c r="W37" s="66" t="s">
        <v>195</v>
      </c>
      <c r="X37"/>
      <c r="Y37"/>
      <c r="AC37"/>
      <c r="AD37"/>
      <c r="AE37"/>
      <c r="AF37"/>
      <c r="AG37"/>
      <c r="AH37"/>
      <c r="AI37"/>
      <c r="AJ37"/>
      <c r="AK37"/>
      <c r="AL37" s="58"/>
    </row>
    <row r="38" spans="1:38" s="53" customFormat="1" ht="20.100000000000001" customHeight="1" thickBot="1" x14ac:dyDescent="0.3">
      <c r="A38" s="60"/>
      <c r="B38" s="55"/>
      <c r="C38" s="55"/>
      <c r="D38" s="55"/>
      <c r="E38" s="55"/>
      <c r="F38" s="55"/>
      <c r="G38" s="55"/>
      <c r="H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69"/>
      <c r="W38" s="70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62"/>
    </row>
    <row r="39" spans="1:38" s="53" customFormat="1" ht="20.100000000000001" customHeight="1" x14ac:dyDescent="0.25">
      <c r="A39" s="217" t="s">
        <v>196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9"/>
    </row>
    <row r="40" spans="1:38" s="53" customFormat="1" ht="20.100000000000001" customHeight="1" x14ac:dyDescent="0.25">
      <c r="A40" s="56"/>
      <c r="B40" s="71"/>
      <c r="C40" s="72"/>
      <c r="D40" s="72"/>
      <c r="E40" s="72"/>
      <c r="F40" s="72"/>
      <c r="G40" s="72"/>
      <c r="H40" s="72"/>
      <c r="I40" s="72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2"/>
      <c r="W40" s="72"/>
      <c r="X40" s="72"/>
      <c r="Y40" s="72"/>
      <c r="Z40" s="72"/>
      <c r="AA40" s="72"/>
      <c r="AB40" s="72"/>
      <c r="AC40" s="74"/>
      <c r="AD40" s="74"/>
      <c r="AE40" s="74"/>
      <c r="AF40" s="74"/>
      <c r="AG40" s="74"/>
      <c r="AH40" s="74"/>
      <c r="AI40" s="72"/>
      <c r="AJ40" s="72"/>
      <c r="AK40" s="72"/>
      <c r="AL40" s="75"/>
    </row>
    <row r="41" spans="1:38" s="53" customFormat="1" ht="20.100000000000001" customHeight="1" x14ac:dyDescent="0.25">
      <c r="A41" s="56"/>
      <c r="B41" s="76"/>
      <c r="C41" s="66" t="s">
        <v>197</v>
      </c>
      <c r="D41" s="72"/>
      <c r="E41" s="72"/>
      <c r="F41" s="72"/>
      <c r="G41" s="72"/>
      <c r="H41" s="72"/>
      <c r="I41" s="72"/>
      <c r="L41" s="76"/>
      <c r="M41" s="66" t="s">
        <v>198</v>
      </c>
      <c r="N41" s="66"/>
      <c r="O41" s="66"/>
      <c r="P41" s="66"/>
      <c r="Q41"/>
      <c r="R41" s="76"/>
      <c r="S41" s="66" t="s">
        <v>199</v>
      </c>
      <c r="X41" s="76"/>
      <c r="Y41" s="66" t="s">
        <v>200</v>
      </c>
      <c r="AD41" s="66"/>
      <c r="AG41"/>
      <c r="AH41"/>
      <c r="AI41" s="77"/>
      <c r="AL41" s="68"/>
    </row>
    <row r="42" spans="1:38" s="53" customFormat="1" ht="20.100000000000001" customHeight="1" x14ac:dyDescent="0.25">
      <c r="A42" s="56"/>
      <c r="B42" s="64"/>
      <c r="C42" s="66"/>
      <c r="D42" s="72"/>
      <c r="E42" s="72"/>
      <c r="F42" s="72"/>
      <c r="G42" s="72"/>
      <c r="H42" s="72"/>
      <c r="I42" s="72"/>
      <c r="L42" s="66"/>
      <c r="M42" s="66"/>
      <c r="N42" s="66"/>
      <c r="O42" s="66"/>
      <c r="P42" s="66"/>
      <c r="Q42"/>
      <c r="R42" s="66"/>
      <c r="S42" s="66"/>
      <c r="X42" s="66"/>
      <c r="Y42" s="66"/>
      <c r="AD42" s="66"/>
      <c r="AG42"/>
      <c r="AH42"/>
      <c r="AI42" s="66"/>
      <c r="AL42" s="68"/>
    </row>
    <row r="43" spans="1:38" s="53" customFormat="1" ht="20.100000000000001" customHeight="1" x14ac:dyDescent="0.25">
      <c r="A43" s="56"/>
      <c r="B43" s="76"/>
      <c r="C43" s="66" t="s">
        <v>201</v>
      </c>
      <c r="D43" s="72"/>
      <c r="E43" s="72"/>
      <c r="F43" s="72"/>
      <c r="G43" s="72"/>
      <c r="H43" s="72"/>
      <c r="I43" s="72"/>
      <c r="L43" s="76"/>
      <c r="M43" s="66" t="s">
        <v>202</v>
      </c>
      <c r="N43" s="66"/>
      <c r="O43" s="66"/>
      <c r="P43" s="66"/>
      <c r="Q43"/>
      <c r="R43" s="76"/>
      <c r="S43" s="66" t="s">
        <v>203</v>
      </c>
      <c r="X43" s="76"/>
      <c r="Y43" s="66" t="s">
        <v>204</v>
      </c>
      <c r="AD43" s="66"/>
      <c r="AG43"/>
      <c r="AH43"/>
      <c r="AI43" s="66"/>
      <c r="AL43" s="68"/>
    </row>
    <row r="44" spans="1:38" s="53" customFormat="1" ht="20.100000000000001" customHeight="1" thickBot="1" x14ac:dyDescent="0.3">
      <c r="A44" s="60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62"/>
    </row>
    <row r="45" spans="1:38" s="53" customFormat="1" ht="20.100000000000001" customHeight="1" x14ac:dyDescent="0.25">
      <c r="A45" s="232" t="s">
        <v>205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233"/>
    </row>
    <row r="46" spans="1:38" s="53" customFormat="1" ht="20.100000000000001" customHeight="1" x14ac:dyDescent="0.25">
      <c r="A46" s="56"/>
      <c r="B46" s="71"/>
      <c r="C46" s="72"/>
      <c r="D46" s="72"/>
      <c r="E46" s="72"/>
      <c r="F46" s="72"/>
      <c r="G46" s="72"/>
      <c r="H46" s="72"/>
      <c r="I46" s="72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2"/>
      <c r="W46" s="72"/>
      <c r="X46" s="72"/>
      <c r="Y46" s="72"/>
      <c r="Z46" s="72"/>
      <c r="AA46" s="72"/>
      <c r="AB46" s="72"/>
      <c r="AC46" s="74"/>
      <c r="AD46" s="74"/>
      <c r="AE46" s="74"/>
      <c r="AF46" s="74"/>
      <c r="AG46" s="74"/>
      <c r="AH46" s="74"/>
      <c r="AI46" s="72"/>
      <c r="AJ46" s="72"/>
      <c r="AK46" s="72"/>
      <c r="AL46" s="75"/>
    </row>
    <row r="47" spans="1:38" s="53" customFormat="1" ht="20.100000000000001" customHeight="1" x14ac:dyDescent="0.25">
      <c r="A47" s="56"/>
      <c r="B47" s="76"/>
      <c r="C47" s="66" t="s">
        <v>206</v>
      </c>
      <c r="D47" s="72"/>
      <c r="E47" s="72"/>
      <c r="F47" s="72"/>
      <c r="G47" s="72"/>
      <c r="H47" s="72"/>
      <c r="I47" s="72"/>
      <c r="L47" s="76"/>
      <c r="M47" s="66" t="s">
        <v>207</v>
      </c>
      <c r="N47" s="66"/>
      <c r="O47" s="66"/>
      <c r="P47" s="66"/>
      <c r="Q47"/>
      <c r="R47" s="76"/>
      <c r="S47" s="66" t="s">
        <v>208</v>
      </c>
      <c r="X47" s="76"/>
      <c r="Y47" s="66" t="s">
        <v>209</v>
      </c>
      <c r="AD47" s="66"/>
      <c r="AG47"/>
      <c r="AH47"/>
      <c r="AI47" s="77"/>
      <c r="AL47" s="68"/>
    </row>
    <row r="48" spans="1:38" s="53" customFormat="1" ht="20.100000000000001" customHeight="1" x14ac:dyDescent="0.25">
      <c r="A48" s="56"/>
      <c r="B48" s="64"/>
      <c r="C48" s="66"/>
      <c r="D48" s="72"/>
      <c r="E48" s="72"/>
      <c r="F48" s="72"/>
      <c r="G48" s="72"/>
      <c r="H48" s="72"/>
      <c r="I48" s="72"/>
      <c r="L48" s="66"/>
      <c r="M48" s="66"/>
      <c r="N48" s="66"/>
      <c r="O48" s="66"/>
      <c r="P48" s="66"/>
      <c r="Q48"/>
      <c r="R48" s="66"/>
      <c r="S48" s="66"/>
      <c r="X48" s="66"/>
      <c r="Y48" s="66"/>
      <c r="AD48" s="66"/>
      <c r="AG48"/>
      <c r="AH48"/>
      <c r="AI48" s="66"/>
      <c r="AL48" s="68"/>
    </row>
    <row r="49" spans="1:38" s="53" customFormat="1" ht="20.100000000000001" customHeight="1" x14ac:dyDescent="0.25">
      <c r="A49" s="56"/>
      <c r="B49" s="76"/>
      <c r="C49" s="66" t="s">
        <v>210</v>
      </c>
      <c r="D49" s="72"/>
      <c r="E49" s="72"/>
      <c r="F49" s="72"/>
      <c r="G49" s="72"/>
      <c r="H49" s="72"/>
      <c r="I49" s="72"/>
      <c r="L49" s="76"/>
      <c r="M49" s="66" t="s">
        <v>211</v>
      </c>
      <c r="N49" s="66"/>
      <c r="O49" s="66"/>
      <c r="P49" s="66"/>
      <c r="Q49"/>
      <c r="R49" s="76"/>
      <c r="S49" s="66" t="s">
        <v>212</v>
      </c>
      <c r="X49" s="76"/>
      <c r="Y49" s="66" t="s">
        <v>213</v>
      </c>
      <c r="AD49" s="66"/>
      <c r="AG49"/>
      <c r="AH49"/>
      <c r="AI49" s="66"/>
      <c r="AL49" s="68"/>
    </row>
    <row r="50" spans="1:38" s="53" customFormat="1" ht="20.100000000000001" customHeight="1" thickBot="1" x14ac:dyDescent="0.3">
      <c r="A50" s="60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62"/>
    </row>
    <row r="51" spans="1:38" s="53" customFormat="1" ht="20.100000000000001" customHeight="1" x14ac:dyDescent="0.25">
      <c r="A51" s="217" t="s">
        <v>214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9"/>
    </row>
    <row r="52" spans="1:38" s="53" customFormat="1" ht="20.100000000000001" customHeight="1" x14ac:dyDescent="0.25">
      <c r="A52" s="56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8"/>
    </row>
    <row r="53" spans="1:38" s="53" customFormat="1" ht="20.100000000000001" customHeight="1" x14ac:dyDescent="0.25">
      <c r="A53" s="56"/>
      <c r="B53" s="248" t="s">
        <v>215</v>
      </c>
      <c r="C53" s="249"/>
      <c r="D53" s="249"/>
      <c r="E53" s="249"/>
      <c r="F53" s="249"/>
      <c r="G53" s="249"/>
      <c r="H53" s="249"/>
      <c r="I53" s="249"/>
      <c r="J53" s="249"/>
      <c r="K53" s="235"/>
      <c r="L53" s="235"/>
      <c r="M53" s="235"/>
      <c r="N53" s="235"/>
      <c r="O53" s="235"/>
      <c r="P53"/>
      <c r="Q53" s="248" t="s">
        <v>216</v>
      </c>
      <c r="R53" s="249"/>
      <c r="S53" s="249"/>
      <c r="T53" s="249"/>
      <c r="U53" s="249"/>
      <c r="V53" s="249"/>
      <c r="W53" s="249"/>
      <c r="X53" s="223"/>
      <c r="Y53" s="223"/>
      <c r="Z53" s="223"/>
      <c r="AA53" s="223"/>
      <c r="AB53"/>
      <c r="AC53" s="248" t="s">
        <v>217</v>
      </c>
      <c r="AD53" s="249"/>
      <c r="AE53" s="249"/>
      <c r="AF53" s="249"/>
      <c r="AG53" s="249"/>
      <c r="AH53" s="249"/>
      <c r="AI53" s="249"/>
      <c r="AJ53" s="223"/>
      <c r="AK53" s="223"/>
      <c r="AL53" s="58"/>
    </row>
    <row r="54" spans="1:38" s="53" customFormat="1" ht="20.100000000000001" customHeight="1" x14ac:dyDescent="0.25">
      <c r="A54" s="56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8"/>
    </row>
    <row r="55" spans="1:38" s="53" customFormat="1" ht="20.100000000000001" customHeight="1" x14ac:dyDescent="0.25">
      <c r="A55" s="56"/>
      <c r="B55" s="223" t="s">
        <v>218</v>
      </c>
      <c r="C55" s="223"/>
      <c r="D55" s="223"/>
      <c r="E55" s="223"/>
      <c r="F55" s="223"/>
      <c r="G55" s="223"/>
      <c r="H55" s="223"/>
      <c r="I55" s="223"/>
      <c r="J55" s="223"/>
      <c r="K55"/>
      <c r="L55" s="59"/>
      <c r="M55" s="66" t="s">
        <v>219</v>
      </c>
      <c r="N55"/>
      <c r="O55"/>
      <c r="P55"/>
      <c r="R55" s="59"/>
      <c r="S55" s="66" t="s">
        <v>220</v>
      </c>
      <c r="T55"/>
      <c r="U55"/>
      <c r="V55"/>
      <c r="X55" s="59"/>
      <c r="Y55" s="66" t="s">
        <v>221</v>
      </c>
      <c r="Z55"/>
      <c r="AA55"/>
      <c r="AB55"/>
      <c r="AE55"/>
      <c r="AF55"/>
      <c r="AG55"/>
      <c r="AH55"/>
      <c r="AI55"/>
      <c r="AJ55"/>
      <c r="AK55"/>
      <c r="AL55" s="58"/>
    </row>
    <row r="56" spans="1:38" s="53" customFormat="1" ht="20.100000000000001" customHeight="1" x14ac:dyDescent="0.25">
      <c r="A56" s="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8"/>
    </row>
    <row r="57" spans="1:38" s="53" customFormat="1" ht="20.100000000000001" customHeight="1" x14ac:dyDescent="0.25">
      <c r="A57" s="56"/>
      <c r="B57" s="223" t="s">
        <v>222</v>
      </c>
      <c r="C57" s="223"/>
      <c r="D57" s="223"/>
      <c r="E57" s="223"/>
      <c r="F57" s="223"/>
      <c r="G57" s="223"/>
      <c r="H57" s="223"/>
      <c r="I57" s="223"/>
      <c r="J57" s="223"/>
      <c r="K57"/>
      <c r="L57" s="59"/>
      <c r="M57" s="66" t="s">
        <v>223</v>
      </c>
      <c r="N57"/>
      <c r="O57"/>
      <c r="P57"/>
      <c r="R57" s="59"/>
      <c r="S57" s="66" t="s">
        <v>224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8"/>
    </row>
    <row r="58" spans="1:38" s="53" customFormat="1" ht="20.100000000000001" customHeight="1" x14ac:dyDescent="0.25">
      <c r="A58" s="56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8"/>
    </row>
    <row r="59" spans="1:38" s="53" customFormat="1" ht="20.100000000000001" customHeight="1" x14ac:dyDescent="0.25">
      <c r="A59" s="56"/>
      <c r="B59" s="223" t="s">
        <v>225</v>
      </c>
      <c r="C59" s="223"/>
      <c r="D59" s="223"/>
      <c r="E59" s="223"/>
      <c r="F59" s="223"/>
      <c r="G59" s="223"/>
      <c r="H59" s="223"/>
      <c r="I59" s="223"/>
      <c r="J59" s="223"/>
      <c r="K59"/>
      <c r="L59" s="59"/>
      <c r="M59" s="66" t="s">
        <v>226</v>
      </c>
      <c r="N59"/>
      <c r="O59"/>
      <c r="P59"/>
      <c r="R59" s="59"/>
      <c r="S59" s="66" t="s">
        <v>227</v>
      </c>
      <c r="T59"/>
      <c r="U59"/>
      <c r="V59"/>
      <c r="X59" s="59"/>
      <c r="Y59" s="66" t="s">
        <v>334</v>
      </c>
      <c r="Z59"/>
      <c r="AA59"/>
      <c r="AB59"/>
      <c r="AC59"/>
      <c r="AD59"/>
      <c r="AE59"/>
      <c r="AF59"/>
      <c r="AG59"/>
      <c r="AH59"/>
      <c r="AI59"/>
      <c r="AJ59"/>
      <c r="AK59"/>
      <c r="AL59" s="58"/>
    </row>
    <row r="60" spans="1:38" s="53" customFormat="1" ht="20.100000000000001" customHeight="1" x14ac:dyDescent="0.25">
      <c r="A60" s="56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8"/>
    </row>
    <row r="61" spans="1:38" s="53" customFormat="1" ht="20.100000000000001" customHeight="1" x14ac:dyDescent="0.25">
      <c r="A61" s="56"/>
      <c r="B61" s="223" t="s">
        <v>228</v>
      </c>
      <c r="C61" s="223"/>
      <c r="D61" s="223"/>
      <c r="E61" s="223"/>
      <c r="F61" s="223"/>
      <c r="G61" s="223"/>
      <c r="H61" s="223"/>
      <c r="I61" s="223"/>
      <c r="J61" s="223"/>
      <c r="K61"/>
      <c r="L61" s="59"/>
      <c r="M61" s="66" t="s">
        <v>229</v>
      </c>
      <c r="N61"/>
      <c r="O61"/>
      <c r="P61"/>
      <c r="R61" s="59"/>
      <c r="S61" s="66" t="s">
        <v>230</v>
      </c>
      <c r="T61"/>
      <c r="U61"/>
      <c r="V61"/>
      <c r="X61" s="59"/>
      <c r="Y61" s="66" t="s">
        <v>231</v>
      </c>
      <c r="Z61"/>
      <c r="AA61"/>
      <c r="AB61"/>
      <c r="AD61" s="59"/>
      <c r="AE61" s="66" t="s">
        <v>232</v>
      </c>
      <c r="AF61"/>
      <c r="AG61"/>
      <c r="AH61"/>
      <c r="AI61"/>
      <c r="AJ61"/>
      <c r="AK61"/>
      <c r="AL61" s="58"/>
    </row>
    <row r="62" spans="1:38" s="53" customFormat="1" ht="20.100000000000001" customHeight="1" x14ac:dyDescent="0.25">
      <c r="A62" s="56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8"/>
    </row>
    <row r="63" spans="1:38" s="53" customFormat="1" ht="20.100000000000001" customHeight="1" x14ac:dyDescent="0.25">
      <c r="A63" s="56"/>
      <c r="B63" s="223" t="s">
        <v>233</v>
      </c>
      <c r="C63" s="223"/>
      <c r="D63" s="223"/>
      <c r="E63" s="223"/>
      <c r="F63" s="223"/>
      <c r="G63" s="223"/>
      <c r="H63" s="223"/>
      <c r="I63" s="223"/>
      <c r="J63" s="223"/>
      <c r="K63"/>
      <c r="L63" s="59"/>
      <c r="M63" s="66" t="s">
        <v>234</v>
      </c>
      <c r="N63"/>
      <c r="O63"/>
      <c r="P63"/>
      <c r="R63" s="59"/>
      <c r="S63" s="66" t="s">
        <v>235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8"/>
    </row>
    <row r="64" spans="1:38" s="53" customFormat="1" ht="20.100000000000001" customHeight="1" x14ac:dyDescent="0.25">
      <c r="A64" s="56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8"/>
    </row>
    <row r="65" spans="1:38" s="53" customFormat="1" ht="20.100000000000001" customHeight="1" x14ac:dyDescent="0.25">
      <c r="A65" s="56"/>
      <c r="B65" s="223" t="s">
        <v>236</v>
      </c>
      <c r="C65" s="223"/>
      <c r="D65" s="223"/>
      <c r="E65" s="223"/>
      <c r="F65" s="223"/>
      <c r="G65" s="223"/>
      <c r="H65" s="223"/>
      <c r="I65" s="223"/>
      <c r="J65" s="223"/>
      <c r="K65"/>
      <c r="L65" s="59"/>
      <c r="M65" s="66" t="s">
        <v>237</v>
      </c>
      <c r="N65"/>
      <c r="O65"/>
      <c r="P65"/>
      <c r="R65" s="59"/>
      <c r="S65" s="66" t="s">
        <v>238</v>
      </c>
      <c r="T65"/>
      <c r="U65"/>
      <c r="V65"/>
      <c r="X65" s="59"/>
      <c r="Y65" s="66" t="s">
        <v>239</v>
      </c>
      <c r="Z65"/>
      <c r="AA65"/>
      <c r="AB65"/>
      <c r="AD65" s="66"/>
      <c r="AE65"/>
      <c r="AF65"/>
      <c r="AG65"/>
      <c r="AH65"/>
      <c r="AI65"/>
      <c r="AJ65"/>
      <c r="AK65"/>
      <c r="AL65" s="58"/>
    </row>
    <row r="66" spans="1:38" s="53" customFormat="1" ht="20.100000000000001" customHeight="1" thickBot="1" x14ac:dyDescent="0.3">
      <c r="A66" s="60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62"/>
    </row>
    <row r="67" spans="1:38" s="53" customFormat="1" ht="20.100000000000001" customHeight="1" x14ac:dyDescent="0.25">
      <c r="A67" s="217" t="s">
        <v>240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9"/>
    </row>
    <row r="68" spans="1:38" s="53" customFormat="1" ht="20.100000000000001" customHeight="1" x14ac:dyDescent="0.25">
      <c r="A68" s="56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8"/>
    </row>
    <row r="69" spans="1:38" s="53" customFormat="1" ht="20.100000000000001" customHeight="1" x14ac:dyDescent="0.25">
      <c r="A69" s="56"/>
      <c r="B69" s="223" t="s">
        <v>241</v>
      </c>
      <c r="C69" s="223"/>
      <c r="D69" s="223"/>
      <c r="E69" s="223"/>
      <c r="F69" s="223"/>
      <c r="G69" s="223"/>
      <c r="H69" s="223"/>
      <c r="I69" s="223"/>
      <c r="J69" s="223"/>
      <c r="K69"/>
      <c r="L69" s="59"/>
      <c r="M69" s="66" t="s">
        <v>242</v>
      </c>
      <c r="N69"/>
      <c r="O69"/>
      <c r="P69"/>
      <c r="R69" s="59"/>
      <c r="S69" s="66" t="s">
        <v>243</v>
      </c>
      <c r="T69"/>
      <c r="U69"/>
      <c r="V69"/>
      <c r="X69" s="59"/>
      <c r="Y69" s="66" t="s">
        <v>223</v>
      </c>
      <c r="Z69"/>
      <c r="AA69"/>
      <c r="AB69"/>
      <c r="AD69" s="59"/>
      <c r="AE69" s="66" t="s">
        <v>244</v>
      </c>
      <c r="AF69"/>
      <c r="AG69"/>
      <c r="AH69"/>
      <c r="AI69"/>
      <c r="AJ69"/>
      <c r="AK69"/>
      <c r="AL69" s="58"/>
    </row>
    <row r="70" spans="1:38" s="53" customFormat="1" ht="20.100000000000001" customHeight="1" x14ac:dyDescent="0.25">
      <c r="A70" s="56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8"/>
    </row>
    <row r="71" spans="1:38" s="53" customFormat="1" ht="20.100000000000001" customHeight="1" x14ac:dyDescent="0.25">
      <c r="A71" s="56"/>
      <c r="B71" s="223" t="s">
        <v>245</v>
      </c>
      <c r="C71" s="223"/>
      <c r="D71" s="223"/>
      <c r="E71" s="223"/>
      <c r="F71" s="223"/>
      <c r="G71" s="223"/>
      <c r="H71" s="223"/>
      <c r="I71" s="223"/>
      <c r="J71" s="223"/>
      <c r="K71"/>
      <c r="L71" s="59"/>
      <c r="M71" s="66" t="s">
        <v>246</v>
      </c>
      <c r="N71"/>
      <c r="O71"/>
      <c r="P71"/>
      <c r="R71" s="59"/>
      <c r="S71" s="66" t="s">
        <v>247</v>
      </c>
      <c r="T71"/>
      <c r="U71"/>
      <c r="V71"/>
      <c r="X71" s="59"/>
      <c r="Y71" s="66" t="s">
        <v>248</v>
      </c>
      <c r="Z71"/>
      <c r="AA71"/>
      <c r="AB71"/>
      <c r="AD71" s="59"/>
      <c r="AE71" s="66" t="s">
        <v>249</v>
      </c>
      <c r="AF71"/>
      <c r="AG71"/>
      <c r="AH71"/>
      <c r="AI71"/>
      <c r="AJ71"/>
      <c r="AK71"/>
      <c r="AL71" s="58"/>
    </row>
    <row r="72" spans="1:38" s="53" customFormat="1" ht="20.100000000000001" customHeight="1" x14ac:dyDescent="0.25">
      <c r="A72" s="56"/>
      <c r="B72" s="72"/>
      <c r="C72" s="72"/>
      <c r="D72" s="72"/>
      <c r="E72" s="72"/>
      <c r="F72" s="72"/>
      <c r="G72" s="72"/>
      <c r="H72" s="72"/>
      <c r="I72" s="72"/>
      <c r="J72" s="72"/>
      <c r="K72"/>
      <c r="M72" s="66"/>
      <c r="N72"/>
      <c r="O72"/>
      <c r="P72"/>
      <c r="S72" s="66"/>
      <c r="T72"/>
      <c r="U72"/>
      <c r="V72"/>
      <c r="Y72" s="66"/>
      <c r="Z72"/>
      <c r="AA72"/>
      <c r="AB72"/>
      <c r="AD72" s="66"/>
      <c r="AE72"/>
      <c r="AF72"/>
      <c r="AG72"/>
      <c r="AH72"/>
      <c r="AI72"/>
      <c r="AJ72"/>
      <c r="AK72"/>
      <c r="AL72" s="58"/>
    </row>
    <row r="73" spans="1:38" s="53" customFormat="1" ht="20.100000000000001" customHeight="1" x14ac:dyDescent="0.25">
      <c r="A73" s="56"/>
      <c r="B73" s="72"/>
      <c r="C73" s="72"/>
      <c r="D73" s="72"/>
      <c r="E73" s="72"/>
      <c r="F73" s="72"/>
      <c r="G73" s="72"/>
      <c r="H73" s="72"/>
      <c r="I73" s="72"/>
      <c r="J73" s="72"/>
      <c r="K73"/>
      <c r="L73" s="59"/>
      <c r="M73" s="66" t="s">
        <v>250</v>
      </c>
      <c r="N73"/>
      <c r="O73"/>
      <c r="P73"/>
      <c r="R73" s="59"/>
      <c r="S73" s="66" t="s">
        <v>251</v>
      </c>
      <c r="T73"/>
      <c r="U73"/>
      <c r="V73"/>
      <c r="X73" s="59"/>
      <c r="Y73" s="66" t="s">
        <v>252</v>
      </c>
      <c r="Z73"/>
      <c r="AA73"/>
      <c r="AB73"/>
      <c r="AD73" s="66"/>
      <c r="AE73"/>
      <c r="AF73"/>
      <c r="AG73"/>
      <c r="AH73"/>
      <c r="AI73"/>
      <c r="AJ73"/>
      <c r="AK73"/>
      <c r="AL73" s="58"/>
    </row>
    <row r="74" spans="1:38" s="53" customFormat="1" ht="20.100000000000001" customHeight="1" thickBot="1" x14ac:dyDescent="0.3">
      <c r="A74" s="60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62"/>
    </row>
    <row r="75" spans="1:38" s="53" customFormat="1" ht="20.100000000000001" customHeight="1" x14ac:dyDescent="0.25">
      <c r="A75" s="217" t="s">
        <v>253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9"/>
    </row>
    <row r="76" spans="1:38" s="53" customFormat="1" ht="20.100000000000001" customHeight="1" x14ac:dyDescent="0.25">
      <c r="A76" s="5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8"/>
    </row>
    <row r="77" spans="1:38" s="53" customFormat="1" ht="20.100000000000001" customHeight="1" x14ac:dyDescent="0.25">
      <c r="A77" s="56"/>
      <c r="B77" s="223" t="s">
        <v>254</v>
      </c>
      <c r="C77" s="223"/>
      <c r="D77" s="223"/>
      <c r="E77" s="223"/>
      <c r="F77" s="223"/>
      <c r="G77" s="223"/>
      <c r="H77" s="223"/>
      <c r="I77" s="223"/>
      <c r="J77" s="223"/>
      <c r="K77"/>
      <c r="L77" s="59"/>
      <c r="M77" s="66" t="s">
        <v>255</v>
      </c>
      <c r="N77"/>
      <c r="O77"/>
      <c r="P77"/>
      <c r="Q77"/>
      <c r="R77" s="59"/>
      <c r="S77" s="66" t="s">
        <v>256</v>
      </c>
      <c r="T77"/>
      <c r="U77"/>
      <c r="V77"/>
      <c r="X77" s="59"/>
      <c r="Y77" s="66" t="s">
        <v>257</v>
      </c>
      <c r="AA77"/>
      <c r="AB77"/>
      <c r="AC77"/>
      <c r="AD77"/>
      <c r="AF77"/>
      <c r="AG77"/>
      <c r="AH77"/>
      <c r="AI77"/>
      <c r="AJ77"/>
      <c r="AK77"/>
      <c r="AL77" s="58"/>
    </row>
    <row r="78" spans="1:38" s="53" customFormat="1" ht="20.100000000000001" customHeight="1" x14ac:dyDescent="0.25">
      <c r="A78" s="56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8"/>
    </row>
    <row r="79" spans="1:38" s="53" customFormat="1" ht="20.100000000000001" customHeight="1" x14ac:dyDescent="0.25">
      <c r="A79" s="56"/>
      <c r="B79" s="223" t="s">
        <v>258</v>
      </c>
      <c r="C79" s="223"/>
      <c r="D79" s="223"/>
      <c r="E79" s="223"/>
      <c r="F79" s="223"/>
      <c r="G79" s="223"/>
      <c r="H79" s="223"/>
      <c r="I79" s="223"/>
      <c r="J79" s="223"/>
      <c r="K79"/>
      <c r="L79" s="59"/>
      <c r="M79" s="66" t="s">
        <v>255</v>
      </c>
      <c r="N79"/>
      <c r="O79"/>
      <c r="P79"/>
      <c r="Q79"/>
      <c r="R79" s="59"/>
      <c r="S79" s="66" t="s">
        <v>202</v>
      </c>
      <c r="T79"/>
      <c r="U79"/>
      <c r="V79"/>
      <c r="X79" s="59"/>
      <c r="Y79" s="66" t="s">
        <v>259</v>
      </c>
      <c r="AA79"/>
      <c r="AC79" s="66"/>
      <c r="AD79"/>
      <c r="AE79"/>
      <c r="AF79"/>
      <c r="AG79"/>
      <c r="AH79"/>
      <c r="AI79"/>
      <c r="AJ79"/>
      <c r="AK79"/>
      <c r="AL79" s="58"/>
    </row>
    <row r="80" spans="1:38" s="53" customFormat="1" ht="20.100000000000001" customHeight="1" thickBot="1" x14ac:dyDescent="0.3">
      <c r="A80" s="78"/>
      <c r="B80" s="79"/>
      <c r="C80" s="79"/>
      <c r="D80" s="79"/>
      <c r="E80" s="79"/>
      <c r="F80" s="79"/>
      <c r="G80" s="79"/>
      <c r="H80" s="79"/>
      <c r="I80" s="79"/>
      <c r="J80" s="55"/>
      <c r="K80" s="69"/>
      <c r="L80" s="70"/>
      <c r="M80" s="55"/>
      <c r="N80" s="55"/>
      <c r="O80" s="55"/>
      <c r="P80" s="69"/>
      <c r="Q80" s="70"/>
      <c r="R80" s="55"/>
      <c r="S80" s="55"/>
      <c r="T80" s="55"/>
      <c r="U80" s="55"/>
      <c r="V80" s="69"/>
      <c r="W80" s="70"/>
      <c r="X80" s="55"/>
      <c r="Y80" s="55"/>
      <c r="Z80" s="55"/>
      <c r="AA80" s="55"/>
      <c r="AB80" s="69"/>
      <c r="AC80" s="70"/>
      <c r="AD80" s="55"/>
      <c r="AE80" s="55"/>
      <c r="AF80" s="55"/>
      <c r="AG80" s="55"/>
      <c r="AH80" s="55"/>
      <c r="AI80" s="55"/>
      <c r="AJ80" s="55"/>
      <c r="AK80" s="55"/>
      <c r="AL80" s="62"/>
    </row>
    <row r="81" spans="1:38" s="53" customFormat="1" ht="20.100000000000001" customHeight="1" x14ac:dyDescent="0.25">
      <c r="A81" s="217" t="s">
        <v>260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9"/>
    </row>
    <row r="82" spans="1:38" s="53" customFormat="1" ht="20.100000000000001" customHeight="1" x14ac:dyDescent="0.25">
      <c r="A82" s="56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8"/>
    </row>
    <row r="83" spans="1:38" s="53" customFormat="1" ht="20.100000000000001" customHeight="1" x14ac:dyDescent="0.25">
      <c r="A83" s="56"/>
      <c r="B83" s="72"/>
      <c r="C83" s="76"/>
      <c r="D83" s="66" t="s">
        <v>261</v>
      </c>
      <c r="E83" s="72"/>
      <c r="F83" s="72"/>
      <c r="G83" s="72"/>
      <c r="H83" s="72"/>
      <c r="K83"/>
      <c r="L83" s="76"/>
      <c r="M83" s="66" t="s">
        <v>262</v>
      </c>
      <c r="N83"/>
      <c r="Q83"/>
      <c r="R83" s="76"/>
      <c r="S83" s="66" t="s">
        <v>263</v>
      </c>
      <c r="T83"/>
      <c r="U83"/>
      <c r="V83"/>
      <c r="X83" s="76"/>
      <c r="Y83" s="66" t="s">
        <v>264</v>
      </c>
      <c r="AA83"/>
      <c r="AB83"/>
      <c r="AF83"/>
      <c r="AG83"/>
      <c r="AH83"/>
      <c r="AI83"/>
      <c r="AJ83"/>
      <c r="AK83"/>
      <c r="AL83" s="58"/>
    </row>
    <row r="84" spans="1:38" s="53" customFormat="1" ht="20.100000000000001" customHeight="1" x14ac:dyDescent="0.25">
      <c r="A84" s="56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8"/>
    </row>
    <row r="85" spans="1:38" s="53" customFormat="1" ht="20.100000000000001" customHeight="1" x14ac:dyDescent="0.25">
      <c r="A85" s="56"/>
      <c r="B85" s="72"/>
      <c r="C85" s="76"/>
      <c r="D85" s="66" t="s">
        <v>266</v>
      </c>
      <c r="E85" s="72"/>
      <c r="F85" s="72"/>
      <c r="G85" s="72"/>
      <c r="H85" s="72"/>
      <c r="I85" s="72"/>
      <c r="J85" s="72"/>
      <c r="K85"/>
      <c r="L85" s="76"/>
      <c r="M85" s="66" t="s">
        <v>267</v>
      </c>
      <c r="N85"/>
      <c r="O85"/>
      <c r="P85"/>
      <c r="Q85"/>
      <c r="R85" s="76"/>
      <c r="S85" s="66" t="s">
        <v>265</v>
      </c>
      <c r="T85"/>
      <c r="U85"/>
      <c r="V85"/>
      <c r="W85"/>
      <c r="X85"/>
      <c r="Z85" s="66"/>
      <c r="AA85"/>
      <c r="AC85" s="66"/>
      <c r="AD85"/>
      <c r="AE85"/>
      <c r="AF85"/>
      <c r="AG85"/>
      <c r="AH85"/>
      <c r="AI85"/>
      <c r="AJ85"/>
      <c r="AK85"/>
      <c r="AL85" s="58"/>
    </row>
    <row r="86" spans="1:38" s="53" customFormat="1" ht="20.100000000000001" customHeight="1" thickBot="1" x14ac:dyDescent="0.3">
      <c r="A86" s="78"/>
      <c r="B86" s="79"/>
      <c r="C86" s="79"/>
      <c r="D86" s="79"/>
      <c r="E86" s="79"/>
      <c r="F86" s="79"/>
      <c r="G86" s="79"/>
      <c r="H86" s="79"/>
      <c r="I86" s="79"/>
      <c r="J86" s="55"/>
      <c r="K86" s="69"/>
      <c r="L86" s="70"/>
      <c r="M86" s="55"/>
      <c r="N86" s="55"/>
      <c r="O86" s="55"/>
      <c r="P86" s="69"/>
      <c r="Q86" s="70"/>
      <c r="R86" s="55"/>
      <c r="S86" s="55"/>
      <c r="T86" s="55"/>
      <c r="U86" s="55"/>
      <c r="V86" s="69"/>
      <c r="W86" s="70"/>
      <c r="X86" s="55"/>
      <c r="Y86" s="55"/>
      <c r="Z86" s="55"/>
      <c r="AA86" s="55"/>
      <c r="AB86" s="69"/>
      <c r="AC86" s="70"/>
      <c r="AD86" s="55"/>
      <c r="AE86" s="55"/>
      <c r="AF86" s="55"/>
      <c r="AG86" s="55"/>
      <c r="AH86" s="55"/>
      <c r="AI86" s="55"/>
      <c r="AJ86" s="55"/>
      <c r="AK86" s="55"/>
      <c r="AL86" s="62"/>
    </row>
    <row r="87" spans="1:38" s="53" customFormat="1" ht="20.100000000000001" customHeight="1" x14ac:dyDescent="0.25">
      <c r="A87" s="217" t="s">
        <v>335</v>
      </c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9"/>
    </row>
    <row r="88" spans="1:38" s="53" customFormat="1" ht="20.100000000000001" customHeight="1" x14ac:dyDescent="0.25">
      <c r="A88" s="56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8"/>
    </row>
    <row r="89" spans="1:38" s="53" customFormat="1" ht="20.100000000000001" customHeight="1" x14ac:dyDescent="0.25">
      <c r="A89" s="56"/>
      <c r="B89" s="223" t="s">
        <v>268</v>
      </c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72"/>
      <c r="R89" s="72"/>
      <c r="S89" s="72"/>
      <c r="T89" s="223" t="s">
        <v>269</v>
      </c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72"/>
      <c r="AJ89" s="72"/>
      <c r="AK89" s="72"/>
      <c r="AL89" s="58"/>
    </row>
    <row r="90" spans="1:38" s="53" customFormat="1" ht="20.100000000000001" customHeight="1" x14ac:dyDescent="0.25">
      <c r="A90" s="56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8"/>
    </row>
    <row r="91" spans="1:38" s="53" customFormat="1" ht="20.100000000000001" customHeight="1" x14ac:dyDescent="0.25">
      <c r="A91" s="56"/>
      <c r="B91" s="223" t="s">
        <v>270</v>
      </c>
      <c r="C91" s="223"/>
      <c r="D91" s="223"/>
      <c r="E91" s="223"/>
      <c r="F91" s="223"/>
      <c r="G91" s="223"/>
      <c r="H91" s="223"/>
      <c r="I91" s="223"/>
      <c r="J91" s="223"/>
      <c r="K91"/>
      <c r="L91" s="235"/>
      <c r="M91" s="235"/>
      <c r="N91" s="235"/>
      <c r="O91" s="235"/>
      <c r="P91" s="235"/>
      <c r="R91" s="66"/>
      <c r="S91"/>
      <c r="T91" s="223" t="s">
        <v>270</v>
      </c>
      <c r="U91" s="223"/>
      <c r="V91" s="223"/>
      <c r="W91" s="223"/>
      <c r="X91" s="223"/>
      <c r="Y91" s="223"/>
      <c r="Z91" s="223"/>
      <c r="AA91" s="223"/>
      <c r="AB91" s="223"/>
      <c r="AC91"/>
      <c r="AD91" s="235"/>
      <c r="AE91" s="235"/>
      <c r="AF91" s="235"/>
      <c r="AG91" s="235"/>
      <c r="AH91" s="235"/>
      <c r="AI91"/>
      <c r="AJ91"/>
      <c r="AK91"/>
      <c r="AL91" s="58"/>
    </row>
    <row r="92" spans="1:38" s="53" customFormat="1" ht="20.100000000000001" customHeight="1" x14ac:dyDescent="0.25">
      <c r="A92" s="56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8"/>
    </row>
    <row r="93" spans="1:38" s="53" customFormat="1" ht="20.100000000000001" customHeight="1" x14ac:dyDescent="0.25">
      <c r="A93" s="56"/>
      <c r="B93" s="223" t="s">
        <v>271</v>
      </c>
      <c r="C93" s="223"/>
      <c r="D93" s="223"/>
      <c r="E93" s="223"/>
      <c r="F93" s="223"/>
      <c r="G93" s="223"/>
      <c r="H93" s="223"/>
      <c r="I93" s="223"/>
      <c r="J93" s="223"/>
      <c r="K93"/>
      <c r="L93" s="235"/>
      <c r="M93" s="235"/>
      <c r="N93" s="235"/>
      <c r="O93" s="235"/>
      <c r="P93" s="235"/>
      <c r="R93" s="66"/>
      <c r="S93"/>
      <c r="T93" s="223" t="s">
        <v>272</v>
      </c>
      <c r="U93" s="223"/>
      <c r="V93" s="223"/>
      <c r="W93" s="223"/>
      <c r="X93" s="223"/>
      <c r="Y93" s="223"/>
      <c r="Z93" s="223"/>
      <c r="AA93" s="223"/>
      <c r="AB93" s="223"/>
      <c r="AC93" s="72"/>
      <c r="AD93" s="223"/>
      <c r="AE93" s="223"/>
      <c r="AF93" s="223"/>
      <c r="AG93" s="223"/>
      <c r="AH93" s="223"/>
      <c r="AI93"/>
      <c r="AJ93"/>
      <c r="AK93"/>
      <c r="AL93" s="58"/>
    </row>
    <row r="94" spans="1:38" s="53" customFormat="1" ht="20.100000000000001" customHeight="1" x14ac:dyDescent="0.25">
      <c r="A94" s="56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23"/>
      <c r="U94" s="223"/>
      <c r="V94" s="223"/>
      <c r="W94" s="223"/>
      <c r="X94" s="223"/>
      <c r="Y94" s="223"/>
      <c r="Z94" s="223"/>
      <c r="AA94" s="223"/>
      <c r="AB94" s="223"/>
      <c r="AC94"/>
      <c r="AD94" s="223"/>
      <c r="AE94" s="223"/>
      <c r="AF94" s="223"/>
      <c r="AG94" s="223"/>
      <c r="AH94" s="223"/>
      <c r="AI94"/>
      <c r="AJ94"/>
      <c r="AK94"/>
      <c r="AL94" s="58"/>
    </row>
    <row r="95" spans="1:38" s="53" customFormat="1" ht="20.100000000000001" customHeight="1" x14ac:dyDescent="0.25">
      <c r="A95" s="56"/>
      <c r="B95" s="223" t="s">
        <v>273</v>
      </c>
      <c r="C95" s="223"/>
      <c r="D95" s="223"/>
      <c r="E95" s="223"/>
      <c r="F95" s="223"/>
      <c r="G95" s="223"/>
      <c r="H95" s="223"/>
      <c r="I95" s="223"/>
      <c r="J95" s="223"/>
      <c r="K95"/>
      <c r="L95" s="235"/>
      <c r="M95" s="235"/>
      <c r="N95" s="235"/>
      <c r="O95" s="235"/>
      <c r="P95" s="235"/>
      <c r="R95" s="66"/>
      <c r="S95"/>
      <c r="T95" s="223"/>
      <c r="U95" s="223"/>
      <c r="V95" s="223"/>
      <c r="W95" s="223"/>
      <c r="X95" s="223"/>
      <c r="Y95" s="223"/>
      <c r="Z95" s="223"/>
      <c r="AA95" s="223"/>
      <c r="AB95" s="223"/>
      <c r="AC95"/>
      <c r="AD95" s="223"/>
      <c r="AE95" s="223"/>
      <c r="AF95" s="223"/>
      <c r="AG95" s="223"/>
      <c r="AH95" s="223"/>
      <c r="AI95"/>
      <c r="AJ95"/>
      <c r="AK95"/>
      <c r="AL95" s="58"/>
    </row>
    <row r="96" spans="1:38" s="53" customFormat="1" ht="20.100000000000001" customHeight="1" thickBot="1" x14ac:dyDescent="0.3">
      <c r="A96" s="60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62"/>
    </row>
    <row r="97" spans="1:38" s="53" customFormat="1" ht="20.100000000000001" customHeight="1" x14ac:dyDescent="0.25">
      <c r="A97" s="217" t="s">
        <v>336</v>
      </c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9"/>
    </row>
    <row r="98" spans="1:38" s="53" customFormat="1" ht="20.100000000000001" customHeight="1" x14ac:dyDescent="0.25">
      <c r="A98" s="56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8"/>
    </row>
    <row r="99" spans="1:38" s="53" customFormat="1" ht="20.100000000000001" customHeight="1" x14ac:dyDescent="0.25">
      <c r="A99" s="56"/>
      <c r="B99" s="223" t="s">
        <v>274</v>
      </c>
      <c r="C99" s="223"/>
      <c r="D99" s="223"/>
      <c r="E99" s="223"/>
      <c r="F99" s="223"/>
      <c r="G99" s="223"/>
      <c r="H99" s="223"/>
      <c r="I99" s="223"/>
      <c r="J99" s="223"/>
      <c r="K99"/>
      <c r="L99" s="59"/>
      <c r="M99" s="66" t="s">
        <v>275</v>
      </c>
      <c r="R99" s="59"/>
      <c r="S99" s="66" t="s">
        <v>276</v>
      </c>
      <c r="T99" s="80"/>
      <c r="U99" s="80"/>
      <c r="V99" s="80"/>
      <c r="X99" s="59"/>
      <c r="Y99" t="s">
        <v>277</v>
      </c>
      <c r="Z99" s="80"/>
      <c r="AA99" s="80"/>
      <c r="AB99"/>
      <c r="AD99" s="59"/>
      <c r="AE99" t="s">
        <v>278</v>
      </c>
      <c r="AF99"/>
      <c r="AG99"/>
      <c r="AH99"/>
      <c r="AI99"/>
      <c r="AJ99"/>
      <c r="AK99"/>
      <c r="AL99" s="58"/>
    </row>
    <row r="100" spans="1:38" s="53" customFormat="1" ht="20.100000000000001" customHeight="1" x14ac:dyDescent="0.25">
      <c r="A100" s="56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8"/>
    </row>
    <row r="101" spans="1:38" s="53" customFormat="1" ht="20.100000000000001" customHeight="1" x14ac:dyDescent="0.25">
      <c r="A101" s="56"/>
      <c r="B101" s="250" t="s">
        <v>279</v>
      </c>
      <c r="C101" s="251"/>
      <c r="D101" s="251"/>
      <c r="E101" s="251"/>
      <c r="F101" s="251"/>
      <c r="G101" s="251"/>
      <c r="H101" s="251"/>
      <c r="I101" s="251"/>
      <c r="J101" s="252"/>
      <c r="K101"/>
      <c r="P101"/>
      <c r="S101" s="66"/>
      <c r="T101"/>
      <c r="U101"/>
      <c r="V101"/>
      <c r="Y101" s="66"/>
      <c r="Z101"/>
      <c r="AA101"/>
      <c r="AB101"/>
      <c r="AD101"/>
      <c r="AF101"/>
      <c r="AG101"/>
      <c r="AH101"/>
      <c r="AI101"/>
      <c r="AJ101"/>
      <c r="AK101"/>
      <c r="AL101" s="58"/>
    </row>
    <row r="102" spans="1:38" s="53" customFormat="1" ht="20.100000000000001" customHeight="1" x14ac:dyDescent="0.25">
      <c r="A102" s="56"/>
      <c r="B102" s="253"/>
      <c r="C102" s="254"/>
      <c r="D102" s="254"/>
      <c r="E102" s="254"/>
      <c r="F102" s="254"/>
      <c r="G102" s="254"/>
      <c r="H102" s="254"/>
      <c r="I102" s="254"/>
      <c r="J102" s="255"/>
      <c r="K102"/>
      <c r="AF102"/>
      <c r="AG102"/>
      <c r="AH102"/>
      <c r="AI102"/>
      <c r="AJ102"/>
      <c r="AK102"/>
      <c r="AL102" s="58"/>
    </row>
    <row r="103" spans="1:38" s="53" customFormat="1" ht="20.100000000000001" customHeight="1" x14ac:dyDescent="0.25">
      <c r="A103" s="56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8"/>
    </row>
    <row r="104" spans="1:38" s="53" customFormat="1" ht="20.100000000000001" customHeight="1" x14ac:dyDescent="0.25">
      <c r="A104" s="56"/>
      <c r="B104"/>
      <c r="C104" s="59"/>
      <c r="D104" s="66" t="s">
        <v>280</v>
      </c>
      <c r="K104" s="80"/>
      <c r="L104" s="59"/>
      <c r="M104" s="66" t="s">
        <v>281</v>
      </c>
      <c r="Q104" s="80"/>
      <c r="R104" s="59"/>
      <c r="S104" s="66" t="s">
        <v>282</v>
      </c>
      <c r="X104" s="59"/>
      <c r="Y104" s="53" t="s">
        <v>287</v>
      </c>
      <c r="AF104"/>
      <c r="AG104"/>
      <c r="AH104"/>
      <c r="AI104"/>
      <c r="AJ104"/>
      <c r="AK104"/>
      <c r="AL104" s="58"/>
    </row>
    <row r="105" spans="1:38" s="53" customFormat="1" ht="20.100000000000001" customHeight="1" x14ac:dyDescent="0.25">
      <c r="A105" s="56"/>
      <c r="B105"/>
      <c r="G105"/>
      <c r="K105"/>
      <c r="M105" s="66"/>
      <c r="Q105"/>
      <c r="S105" s="66"/>
      <c r="X105"/>
      <c r="Y105"/>
      <c r="AF105"/>
      <c r="AG105"/>
      <c r="AH105"/>
      <c r="AI105"/>
      <c r="AJ105"/>
      <c r="AK105"/>
      <c r="AL105" s="58"/>
    </row>
    <row r="106" spans="1:38" s="53" customFormat="1" ht="20.100000000000001" customHeight="1" x14ac:dyDescent="0.25">
      <c r="A106" s="56"/>
      <c r="B106"/>
      <c r="C106" s="59"/>
      <c r="D106" s="66" t="s">
        <v>284</v>
      </c>
      <c r="K106" s="80"/>
      <c r="L106" s="59"/>
      <c r="M106" s="66" t="s">
        <v>285</v>
      </c>
      <c r="Q106" s="80"/>
      <c r="R106" s="59"/>
      <c r="S106" s="66" t="s">
        <v>286</v>
      </c>
      <c r="X106" s="59"/>
      <c r="Y106" s="66" t="s">
        <v>290</v>
      </c>
      <c r="AF106"/>
      <c r="AG106"/>
      <c r="AH106"/>
      <c r="AI106"/>
      <c r="AJ106"/>
      <c r="AK106"/>
      <c r="AL106" s="58"/>
    </row>
    <row r="107" spans="1:38" s="53" customFormat="1" ht="20.100000000000001" customHeight="1" x14ac:dyDescent="0.25">
      <c r="A107" s="56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80"/>
      <c r="Z107" s="80"/>
      <c r="AA107" s="80"/>
      <c r="AB107"/>
      <c r="AD107"/>
      <c r="AE107"/>
      <c r="AF107"/>
      <c r="AG107"/>
      <c r="AH107"/>
      <c r="AI107"/>
      <c r="AJ107"/>
      <c r="AK107"/>
      <c r="AL107" s="58"/>
    </row>
    <row r="108" spans="1:38" s="53" customFormat="1" ht="20.100000000000001" customHeight="1" x14ac:dyDescent="0.25">
      <c r="A108" s="56"/>
      <c r="B108"/>
      <c r="C108" s="59"/>
      <c r="D108" s="66" t="s">
        <v>288</v>
      </c>
      <c r="K108" s="80"/>
      <c r="L108" s="59"/>
      <c r="M108" s="53" t="s">
        <v>283</v>
      </c>
      <c r="Q108" s="80"/>
      <c r="R108" s="59"/>
      <c r="S108" s="66" t="s">
        <v>289</v>
      </c>
      <c r="X108" s="59"/>
      <c r="Y108" s="66" t="s">
        <v>291</v>
      </c>
      <c r="Z108"/>
      <c r="AA108"/>
      <c r="AB108"/>
      <c r="AD108" s="66"/>
      <c r="AE108"/>
      <c r="AF108"/>
      <c r="AG108"/>
      <c r="AH108"/>
      <c r="AI108"/>
      <c r="AJ108"/>
      <c r="AK108"/>
      <c r="AL108" s="58"/>
    </row>
    <row r="109" spans="1:38" s="53" customFormat="1" ht="20.100000000000001" customHeight="1" thickBot="1" x14ac:dyDescent="0.3">
      <c r="A109" s="60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62"/>
    </row>
    <row r="110" spans="1:38" s="53" customFormat="1" ht="20.100000000000001" customHeight="1" x14ac:dyDescent="0.25">
      <c r="A110" s="217" t="s">
        <v>292</v>
      </c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9"/>
    </row>
    <row r="111" spans="1:38" s="53" customFormat="1" ht="20.100000000000001" customHeight="1" x14ac:dyDescent="0.25">
      <c r="A111" s="56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8"/>
    </row>
    <row r="112" spans="1:38" s="53" customFormat="1" ht="20.100000000000001" customHeight="1" x14ac:dyDescent="0.25">
      <c r="A112" s="56"/>
      <c r="B112"/>
      <c r="C112" s="76"/>
      <c r="D112" s="53" t="s">
        <v>293</v>
      </c>
      <c r="E112" s="64"/>
      <c r="F112" s="64"/>
      <c r="G112" s="64"/>
      <c r="J112" s="64"/>
      <c r="K112" s="64"/>
      <c r="L112" s="76"/>
      <c r="M112" s="66" t="s">
        <v>294</v>
      </c>
      <c r="N112" s="64"/>
      <c r="O112" s="64"/>
      <c r="R112" s="82"/>
      <c r="S112" s="66" t="s">
        <v>295</v>
      </c>
      <c r="T112" s="66"/>
      <c r="U112" s="66"/>
      <c r="V112" s="66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8"/>
    </row>
    <row r="113" spans="1:38" s="53" customFormat="1" ht="20.100000000000001" customHeight="1" x14ac:dyDescent="0.25">
      <c r="A113" s="56"/>
      <c r="B113"/>
      <c r="C113" s="80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R113" s="64"/>
      <c r="S113" s="64"/>
      <c r="T113" s="66"/>
      <c r="U113" s="66"/>
      <c r="V113" s="66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8"/>
    </row>
    <row r="114" spans="1:38" s="53" customFormat="1" ht="20.100000000000001" customHeight="1" x14ac:dyDescent="0.25">
      <c r="A114" s="56"/>
      <c r="B114"/>
      <c r="C114" s="59"/>
      <c r="D114" s="66" t="s">
        <v>296</v>
      </c>
      <c r="I114" s="66"/>
      <c r="J114" s="66"/>
      <c r="K114" s="66"/>
      <c r="L114" s="59"/>
      <c r="M114" s="66" t="s">
        <v>297</v>
      </c>
      <c r="R114" s="59"/>
      <c r="S114" s="66" t="s">
        <v>298</v>
      </c>
      <c r="T114" s="66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8"/>
    </row>
    <row r="115" spans="1:38" s="53" customFormat="1" ht="20.100000000000001" customHeight="1" thickBot="1" x14ac:dyDescent="0.3">
      <c r="A115" s="60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62"/>
    </row>
    <row r="116" spans="1:38" s="53" customFormat="1" ht="20.100000000000001" customHeight="1" x14ac:dyDescent="0.25">
      <c r="A116" s="217" t="s">
        <v>299</v>
      </c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9"/>
    </row>
    <row r="117" spans="1:38" s="53" customFormat="1" ht="20.100000000000001" customHeight="1" x14ac:dyDescent="0.25">
      <c r="A117" s="56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8"/>
    </row>
    <row r="118" spans="1:38" s="53" customFormat="1" ht="20.100000000000001" customHeight="1" x14ac:dyDescent="0.25">
      <c r="A118" s="56"/>
      <c r="B118"/>
      <c r="C118" s="76"/>
      <c r="D118" s="81" t="s">
        <v>293</v>
      </c>
      <c r="E118" s="64"/>
      <c r="F118" s="64"/>
      <c r="G118" s="64"/>
      <c r="J118" s="64"/>
      <c r="K118" s="64"/>
      <c r="L118" s="76"/>
      <c r="M118" s="66" t="s">
        <v>303</v>
      </c>
      <c r="N118" s="64"/>
      <c r="O118" s="64"/>
      <c r="R118" s="82"/>
      <c r="S118" s="66" t="s">
        <v>301</v>
      </c>
      <c r="T118" s="66"/>
      <c r="U118" s="66"/>
      <c r="V118" s="66"/>
      <c r="X118" s="59"/>
      <c r="Y118" s="66" t="s">
        <v>302</v>
      </c>
      <c r="Z118"/>
      <c r="AA118"/>
      <c r="AB118"/>
      <c r="AD118" s="59"/>
      <c r="AE118" s="66" t="s">
        <v>300</v>
      </c>
      <c r="AF118"/>
      <c r="AG118"/>
      <c r="AH118"/>
      <c r="AI118"/>
      <c r="AJ118"/>
      <c r="AK118"/>
      <c r="AL118" s="58"/>
    </row>
    <row r="119" spans="1:38" s="53" customFormat="1" ht="20.100000000000001" customHeight="1" x14ac:dyDescent="0.25">
      <c r="A119" s="56"/>
      <c r="B119"/>
      <c r="C119" s="80"/>
      <c r="D119" s="64"/>
      <c r="E119" s="64"/>
      <c r="F119" s="64"/>
      <c r="G119" s="64"/>
      <c r="J119" s="64"/>
      <c r="K119" s="64"/>
      <c r="L119" s="64"/>
      <c r="M119" s="64"/>
      <c r="N119" s="64"/>
      <c r="O119" s="64"/>
      <c r="P119" s="64"/>
      <c r="Q119" s="64"/>
      <c r="R119" s="64"/>
      <c r="S119" s="66"/>
      <c r="T119" s="66"/>
      <c r="U119" s="66"/>
      <c r="V119" s="66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8"/>
    </row>
    <row r="120" spans="1:38" s="53" customFormat="1" ht="20.100000000000001" customHeight="1" x14ac:dyDescent="0.25">
      <c r="A120" s="56"/>
      <c r="B120"/>
      <c r="C120" s="59"/>
      <c r="D120" s="66" t="s">
        <v>304</v>
      </c>
      <c r="J120" s="83"/>
      <c r="K120" s="66"/>
      <c r="L120" s="59"/>
      <c r="M120" s="66" t="s">
        <v>298</v>
      </c>
      <c r="P120"/>
      <c r="Q120"/>
      <c r="R120"/>
      <c r="T120" s="66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8"/>
    </row>
    <row r="121" spans="1:38" s="53" customFormat="1" ht="20.100000000000001" customHeight="1" thickBot="1" x14ac:dyDescent="0.3">
      <c r="A121" s="60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62"/>
    </row>
    <row r="122" spans="1:38" s="53" customFormat="1" ht="20.100000000000001" customHeight="1" x14ac:dyDescent="0.25">
      <c r="A122" s="217" t="s">
        <v>305</v>
      </c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9"/>
    </row>
    <row r="123" spans="1:38" s="53" customFormat="1" ht="20.100000000000001" customHeight="1" x14ac:dyDescent="0.25">
      <c r="A123" s="56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8"/>
    </row>
    <row r="124" spans="1:38" s="53" customFormat="1" ht="20.100000000000001" customHeight="1" x14ac:dyDescent="0.25">
      <c r="A124" s="56"/>
      <c r="B124" s="220" t="s">
        <v>306</v>
      </c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80"/>
      <c r="AC124" s="80"/>
      <c r="AD124" s="84"/>
      <c r="AE124" s="66" t="s">
        <v>307</v>
      </c>
      <c r="AF124"/>
      <c r="AG124" s="84"/>
      <c r="AH124" s="66" t="s">
        <v>308</v>
      </c>
      <c r="AI124"/>
      <c r="AL124" s="58"/>
    </row>
    <row r="125" spans="1:38" s="53" customFormat="1" ht="20.100000000000001" customHeight="1" x14ac:dyDescent="0.25">
      <c r="A125" s="56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/>
      <c r="AD125" s="85"/>
      <c r="AE125" s="85"/>
      <c r="AF125"/>
      <c r="AG125" s="85"/>
      <c r="AH125" s="85"/>
      <c r="AI125"/>
      <c r="AL125" s="58"/>
    </row>
    <row r="126" spans="1:38" s="53" customFormat="1" ht="20.100000000000001" customHeight="1" x14ac:dyDescent="0.25">
      <c r="A126" s="56"/>
      <c r="B126" s="220" t="s">
        <v>309</v>
      </c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66"/>
      <c r="AC126"/>
      <c r="AD126" s="84"/>
      <c r="AE126" s="66" t="s">
        <v>307</v>
      </c>
      <c r="AF126"/>
      <c r="AG126" s="84"/>
      <c r="AH126" s="66" t="s">
        <v>308</v>
      </c>
      <c r="AI126"/>
      <c r="AJ126"/>
      <c r="AK126"/>
      <c r="AL126" s="58"/>
    </row>
    <row r="127" spans="1:38" s="53" customFormat="1" ht="20.100000000000001" customHeight="1" x14ac:dyDescent="0.25">
      <c r="A127" s="56"/>
      <c r="B127" s="83"/>
      <c r="C127" s="83"/>
      <c r="D127" s="83"/>
      <c r="E127" s="83"/>
      <c r="F127" s="66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/>
      <c r="AD127" s="85"/>
      <c r="AE127" s="85"/>
      <c r="AF127"/>
      <c r="AG127" s="85"/>
      <c r="AH127" s="85"/>
      <c r="AI127"/>
      <c r="AJ127"/>
      <c r="AK127"/>
      <c r="AL127" s="58"/>
    </row>
    <row r="128" spans="1:38" customFormat="1" ht="20.100000000000001" customHeight="1" x14ac:dyDescent="0.25">
      <c r="A128" s="56"/>
      <c r="B128" s="220" t="s">
        <v>310</v>
      </c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66"/>
      <c r="AD128" s="84"/>
      <c r="AE128" s="66" t="s">
        <v>307</v>
      </c>
      <c r="AG128" s="84"/>
      <c r="AH128" s="66" t="s">
        <v>308</v>
      </c>
      <c r="AL128" s="58"/>
    </row>
    <row r="129" spans="1:38" customFormat="1" ht="20.100000000000001" customHeight="1" x14ac:dyDescent="0.25">
      <c r="A129" s="56"/>
      <c r="B129" s="83"/>
      <c r="C129" s="83"/>
      <c r="D129" s="83"/>
      <c r="E129" s="83"/>
      <c r="F129" s="66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D129" s="85"/>
      <c r="AE129" s="85"/>
      <c r="AG129" s="85"/>
      <c r="AH129" s="85"/>
      <c r="AL129" s="58"/>
    </row>
    <row r="130" spans="1:38" customFormat="1" ht="20.100000000000001" customHeight="1" x14ac:dyDescent="0.25">
      <c r="A130" s="56"/>
      <c r="B130" s="220" t="s">
        <v>311</v>
      </c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66"/>
      <c r="AD130" s="84"/>
      <c r="AE130" s="66" t="s">
        <v>307</v>
      </c>
      <c r="AG130" s="84"/>
      <c r="AH130" s="66" t="s">
        <v>308</v>
      </c>
      <c r="AL130" s="58"/>
    </row>
    <row r="131" spans="1:38" customFormat="1" ht="20.100000000000001" customHeight="1" x14ac:dyDescent="0.25">
      <c r="A131" s="56"/>
      <c r="B131" s="83"/>
      <c r="C131" s="83"/>
      <c r="D131" s="83"/>
      <c r="E131" s="83"/>
      <c r="F131" s="66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D131" s="85"/>
      <c r="AE131" s="85"/>
      <c r="AG131" s="85"/>
      <c r="AH131" s="85"/>
      <c r="AL131" s="58"/>
    </row>
    <row r="132" spans="1:38" customFormat="1" ht="20.100000000000001" customHeight="1" x14ac:dyDescent="0.25">
      <c r="A132" s="56"/>
      <c r="B132" s="220" t="s">
        <v>312</v>
      </c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80"/>
      <c r="AC132" s="80"/>
      <c r="AD132" s="84"/>
      <c r="AE132" s="66" t="s">
        <v>307</v>
      </c>
      <c r="AG132" s="84"/>
      <c r="AH132" s="66" t="s">
        <v>308</v>
      </c>
      <c r="AL132" s="58"/>
    </row>
    <row r="133" spans="1:38" customFormat="1" ht="20.100000000000001" customHeight="1" x14ac:dyDescent="0.25">
      <c r="A133" s="56"/>
      <c r="AL133" s="58"/>
    </row>
    <row r="134" spans="1:38" customFormat="1" ht="20.100000000000001" customHeight="1" x14ac:dyDescent="0.25">
      <c r="A134" s="56"/>
      <c r="B134" s="220" t="s">
        <v>337</v>
      </c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80"/>
      <c r="AC134" s="80"/>
      <c r="AD134" s="80"/>
      <c r="AE134" s="80"/>
      <c r="AL134" s="58"/>
    </row>
    <row r="135" spans="1:38" customFormat="1" ht="20.100000000000001" customHeight="1" x14ac:dyDescent="0.25">
      <c r="A135" s="56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58"/>
    </row>
    <row r="136" spans="1:38" customFormat="1" ht="20.100000000000001" customHeight="1" x14ac:dyDescent="0.25">
      <c r="A136" s="56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58"/>
    </row>
    <row r="137" spans="1:38" customFormat="1" ht="20.100000000000001" customHeight="1" x14ac:dyDescent="0.25">
      <c r="A137" s="56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58"/>
    </row>
    <row r="138" spans="1:38" customFormat="1" ht="20.100000000000001" customHeight="1" thickBot="1" x14ac:dyDescent="0.3">
      <c r="A138" s="60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62"/>
    </row>
    <row r="139" spans="1:38" s="53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53" customFormat="1" ht="20.100000000000001" customHeight="1" thickBot="1" x14ac:dyDescent="0.3">
      <c r="A140" s="225" t="s">
        <v>313</v>
      </c>
      <c r="B140" s="226"/>
      <c r="C140" s="226"/>
      <c r="D140" s="226"/>
      <c r="E140" s="226"/>
      <c r="F140" s="226"/>
      <c r="G140" s="226"/>
      <c r="H140" s="226"/>
      <c r="I140" s="226"/>
      <c r="J140" s="226"/>
      <c r="K140" s="227"/>
      <c r="L140" s="228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30"/>
    </row>
    <row r="141" spans="1:38" s="53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53" customFormat="1" ht="20.100000000000001" customHeight="1" thickBot="1" x14ac:dyDescent="0.3">
      <c r="A142" s="94" t="s">
        <v>314</v>
      </c>
      <c r="B142" s="97"/>
      <c r="C142" s="98"/>
      <c r="D142" s="98"/>
      <c r="E142" s="98"/>
      <c r="F142" s="98"/>
      <c r="G142" s="98"/>
      <c r="H142" s="98"/>
      <c r="I142" s="98"/>
      <c r="J142" s="98"/>
      <c r="K142" s="99"/>
      <c r="L142" s="214" t="s">
        <v>315</v>
      </c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6"/>
    </row>
    <row r="143" spans="1:38" s="53" customFormat="1" ht="20.100000000000001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53" customFormat="1" ht="20.100000000000001" customHeight="1" x14ac:dyDescent="0.25">
      <c r="A144" s="213" t="s">
        <v>370</v>
      </c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</row>
  </sheetData>
  <mergeCells count="85">
    <mergeCell ref="B99:J99"/>
    <mergeCell ref="A97:AL97"/>
    <mergeCell ref="B101:J102"/>
    <mergeCell ref="A110:AL110"/>
    <mergeCell ref="A116:AL116"/>
    <mergeCell ref="A75:AL75"/>
    <mergeCell ref="A81:AL81"/>
    <mergeCell ref="A87:AL87"/>
    <mergeCell ref="B93:J93"/>
    <mergeCell ref="L93:P93"/>
    <mergeCell ref="T93:AB95"/>
    <mergeCell ref="AD93:AH95"/>
    <mergeCell ref="B95:J95"/>
    <mergeCell ref="L95:P95"/>
    <mergeCell ref="B89:P89"/>
    <mergeCell ref="T89:AH89"/>
    <mergeCell ref="B91:J91"/>
    <mergeCell ref="L91:P91"/>
    <mergeCell ref="T91:AB91"/>
    <mergeCell ref="AD91:AH91"/>
    <mergeCell ref="L17:AK17"/>
    <mergeCell ref="L18:AK18"/>
    <mergeCell ref="B37:H37"/>
    <mergeCell ref="B53:J53"/>
    <mergeCell ref="K53:O53"/>
    <mergeCell ref="Q53:W53"/>
    <mergeCell ref="X53:AA53"/>
    <mergeCell ref="AC53:AI53"/>
    <mergeCell ref="B17:K17"/>
    <mergeCell ref="B18:K18"/>
    <mergeCell ref="B23:K23"/>
    <mergeCell ref="B24:K24"/>
    <mergeCell ref="B25:K25"/>
    <mergeCell ref="A21:AL21"/>
    <mergeCell ref="L23:AK23"/>
    <mergeCell ref="L24:AK24"/>
    <mergeCell ref="B14:K14"/>
    <mergeCell ref="B15:K15"/>
    <mergeCell ref="B16:K16"/>
    <mergeCell ref="L14:AK14"/>
    <mergeCell ref="L15:AK15"/>
    <mergeCell ref="L16:AK16"/>
    <mergeCell ref="B11:K11"/>
    <mergeCell ref="B12:K12"/>
    <mergeCell ref="B13:K13"/>
    <mergeCell ref="L11:AK11"/>
    <mergeCell ref="L12:AK12"/>
    <mergeCell ref="L13:AK13"/>
    <mergeCell ref="B10:K10"/>
    <mergeCell ref="A1:AL1"/>
    <mergeCell ref="A2:AL2"/>
    <mergeCell ref="A5:AL5"/>
    <mergeCell ref="A8:AL8"/>
    <mergeCell ref="L10:AK10"/>
    <mergeCell ref="L25:AK25"/>
    <mergeCell ref="A27:AL27"/>
    <mergeCell ref="V29:AK29"/>
    <mergeCell ref="A39:AL39"/>
    <mergeCell ref="A45:AL45"/>
    <mergeCell ref="A51:AL51"/>
    <mergeCell ref="AJ53:AK53"/>
    <mergeCell ref="B29:N29"/>
    <mergeCell ref="A140:K140"/>
    <mergeCell ref="L140:AL140"/>
    <mergeCell ref="B79:J79"/>
    <mergeCell ref="B55:J55"/>
    <mergeCell ref="B57:J57"/>
    <mergeCell ref="B59:J59"/>
    <mergeCell ref="B61:J61"/>
    <mergeCell ref="B63:J63"/>
    <mergeCell ref="B65:J65"/>
    <mergeCell ref="B69:J69"/>
    <mergeCell ref="B71:J71"/>
    <mergeCell ref="B77:J77"/>
    <mergeCell ref="A67:AL67"/>
    <mergeCell ref="A144:AL144"/>
    <mergeCell ref="L142:AL142"/>
    <mergeCell ref="A122:AL122"/>
    <mergeCell ref="B124:AA124"/>
    <mergeCell ref="B126:AA126"/>
    <mergeCell ref="B128:AA128"/>
    <mergeCell ref="B130:AA130"/>
    <mergeCell ref="B132:AA132"/>
    <mergeCell ref="B134:AA134"/>
    <mergeCell ref="B135:AK13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EFE6A76A-8EE3-4326-B7C5-69019CA49B09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FF1F66D6-36CD-4920-AF3D-AE4BAE807811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RESULTADOS DA REGRESSÃO</vt:lpstr>
      <vt:lpstr>LAUDO DE VISTORIA</vt:lpstr>
      <vt:lpstr>'LAUDO DE VISTORIA'!Area_de_impressao</vt:lpstr>
      <vt:lpstr>'RESULTADOS DA REGRESSÃO'!Area_de_impressao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terreno e benfeitorias por modelo de regressão linear múltipla</dc:title>
  <dc:creator>Samuel Jesus de Oliveira</dc:creator>
  <cp:keywords>Regressão linear múltipla</cp:keywords>
  <cp:lastModifiedBy>Samuel Jesus de Oliveira</cp:lastModifiedBy>
  <cp:lastPrinted>2024-06-16T11:51:10Z</cp:lastPrinted>
  <dcterms:created xsi:type="dcterms:W3CDTF">2024-06-07T15:06:55Z</dcterms:created>
  <dcterms:modified xsi:type="dcterms:W3CDTF">2024-10-22T18:04:40Z</dcterms:modified>
  <cp:category>Regressão linear múltipla</cp:category>
</cp:coreProperties>
</file>